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4940" windowHeight="9090"/>
  </bookViews>
  <sheets>
    <sheet name="Бюджет" sheetId="1" r:id="rId1"/>
  </sheets>
  <definedNames>
    <definedName name="_xlnm._FilterDatabase" localSheetId="0" hidden="1">Бюджет!$A$3:$G$579</definedName>
    <definedName name="APPT" localSheetId="0">Бюджет!$A$11</definedName>
    <definedName name="FIO" localSheetId="0">Бюджет!#REF!</definedName>
    <definedName name="LAST_CELL" localSheetId="0">Бюджет!#REF!</definedName>
    <definedName name="SIGN" localSheetId="0">Бюджет!$A$11:$E$11</definedName>
    <definedName name="_xlnm.Print_Titles" localSheetId="0">Бюджет!$3:$3</definedName>
  </definedNames>
  <calcPr calcId="145621"/>
</workbook>
</file>

<file path=xl/calcChain.xml><?xml version="1.0" encoding="utf-8"?>
<calcChain xmlns="http://schemas.openxmlformats.org/spreadsheetml/2006/main">
  <c r="F227" i="1" l="1"/>
  <c r="E227" i="1"/>
  <c r="E228" i="1"/>
  <c r="E233" i="1"/>
  <c r="E219" i="1"/>
  <c r="F579" i="1" l="1"/>
  <c r="E579" i="1"/>
  <c r="G561" i="1"/>
  <c r="G560" i="1"/>
  <c r="G556" i="1"/>
  <c r="G555" i="1"/>
  <c r="G526" i="1"/>
  <c r="G493" i="1"/>
  <c r="G492" i="1"/>
  <c r="G441" i="1"/>
  <c r="G438" i="1"/>
  <c r="G437" i="1"/>
  <c r="G436" i="1"/>
  <c r="G431" i="1"/>
  <c r="G430" i="1"/>
  <c r="G419" i="1"/>
  <c r="G418" i="1"/>
  <c r="G417" i="1"/>
  <c r="G416" i="1"/>
  <c r="G415" i="1"/>
  <c r="G414" i="1"/>
  <c r="G413" i="1"/>
  <c r="G410" i="1"/>
  <c r="G406" i="1"/>
  <c r="G400" i="1"/>
  <c r="G399" i="1"/>
  <c r="G385" i="1"/>
  <c r="G384" i="1"/>
  <c r="G383" i="1"/>
  <c r="G382" i="1"/>
  <c r="G381" i="1"/>
  <c r="G380" i="1"/>
  <c r="G98" i="1"/>
  <c r="G97" i="1"/>
  <c r="G579" i="1" l="1"/>
  <c r="F568" i="1"/>
  <c r="E568" i="1"/>
  <c r="F572" i="1"/>
  <c r="E572" i="1"/>
  <c r="F562" i="1"/>
  <c r="E562" i="1"/>
  <c r="F552" i="1"/>
  <c r="F551" i="1" s="1"/>
  <c r="E552" i="1"/>
  <c r="E551" i="1" s="1"/>
  <c r="F546" i="1"/>
  <c r="F543" i="1" s="1"/>
  <c r="E546" i="1"/>
  <c r="E543" i="1" s="1"/>
  <c r="F541" i="1"/>
  <c r="F538" i="1" s="1"/>
  <c r="E541" i="1"/>
  <c r="F536" i="1"/>
  <c r="F533" i="1" s="1"/>
  <c r="E536" i="1"/>
  <c r="E533" i="1" s="1"/>
  <c r="F528" i="1"/>
  <c r="E528" i="1"/>
  <c r="F523" i="1"/>
  <c r="E523" i="1"/>
  <c r="F521" i="1"/>
  <c r="E521" i="1"/>
  <c r="F530" i="1"/>
  <c r="E530" i="1"/>
  <c r="F513" i="1"/>
  <c r="E513" i="1"/>
  <c r="F511" i="1"/>
  <c r="E511" i="1"/>
  <c r="F509" i="1"/>
  <c r="E509" i="1"/>
  <c r="F507" i="1"/>
  <c r="E507" i="1"/>
  <c r="F504" i="1"/>
  <c r="E504" i="1"/>
  <c r="F501" i="1"/>
  <c r="E501" i="1"/>
  <c r="F515" i="1"/>
  <c r="E515" i="1"/>
  <c r="F489" i="1"/>
  <c r="E489" i="1"/>
  <c r="F487" i="1"/>
  <c r="E487" i="1"/>
  <c r="F495" i="1"/>
  <c r="E495" i="1"/>
  <c r="F478" i="1"/>
  <c r="E478" i="1"/>
  <c r="F474" i="1"/>
  <c r="E474" i="1"/>
  <c r="F471" i="1"/>
  <c r="E471" i="1"/>
  <c r="F480" i="1"/>
  <c r="E480" i="1"/>
  <c r="F462" i="1"/>
  <c r="E462" i="1"/>
  <c r="F460" i="1"/>
  <c r="E460" i="1"/>
  <c r="F457" i="1"/>
  <c r="E457" i="1"/>
  <c r="F464" i="1"/>
  <c r="E464" i="1"/>
  <c r="F447" i="1"/>
  <c r="F446" i="1" s="1"/>
  <c r="E446" i="1"/>
  <c r="F450" i="1"/>
  <c r="E450" i="1"/>
  <c r="F442" i="1"/>
  <c r="E442" i="1"/>
  <c r="F433" i="1"/>
  <c r="E433" i="1"/>
  <c r="F426" i="1"/>
  <c r="E426" i="1"/>
  <c r="F407" i="1"/>
  <c r="E407" i="1"/>
  <c r="F403" i="1"/>
  <c r="E403" i="1"/>
  <c r="F401" i="1"/>
  <c r="E401" i="1"/>
  <c r="F396" i="1"/>
  <c r="E396" i="1"/>
  <c r="F420" i="1"/>
  <c r="E420" i="1"/>
  <c r="F377" i="1"/>
  <c r="E377" i="1"/>
  <c r="F375" i="1"/>
  <c r="E375" i="1"/>
  <c r="F389" i="1"/>
  <c r="E389" i="1"/>
  <c r="F566" i="1" l="1"/>
  <c r="G568" i="1"/>
  <c r="E566" i="1"/>
  <c r="G562" i="1"/>
  <c r="G572" i="1"/>
  <c r="F549" i="1"/>
  <c r="G541" i="1"/>
  <c r="G551" i="1"/>
  <c r="E549" i="1"/>
  <c r="E538" i="1"/>
  <c r="E520" i="1"/>
  <c r="E518" i="1" s="1"/>
  <c r="G546" i="1"/>
  <c r="F520" i="1"/>
  <c r="F518" i="1" s="1"/>
  <c r="G536" i="1"/>
  <c r="G530" i="1"/>
  <c r="E456" i="1"/>
  <c r="E454" i="1" s="1"/>
  <c r="E500" i="1"/>
  <c r="E498" i="1" s="1"/>
  <c r="F500" i="1"/>
  <c r="F498" i="1" s="1"/>
  <c r="E486" i="1"/>
  <c r="E484" i="1" s="1"/>
  <c r="G495" i="1"/>
  <c r="G515" i="1"/>
  <c r="F486" i="1"/>
  <c r="E470" i="1"/>
  <c r="E468" i="1" s="1"/>
  <c r="F456" i="1"/>
  <c r="F454" i="1" s="1"/>
  <c r="F470" i="1"/>
  <c r="F468" i="1" s="1"/>
  <c r="G480" i="1"/>
  <c r="F444" i="1"/>
  <c r="G464" i="1"/>
  <c r="E444" i="1"/>
  <c r="F374" i="1"/>
  <c r="F372" i="1" s="1"/>
  <c r="G446" i="1"/>
  <c r="G450" i="1"/>
  <c r="E395" i="1"/>
  <c r="E393" i="1" s="1"/>
  <c r="F395" i="1"/>
  <c r="F393" i="1" s="1"/>
  <c r="G442" i="1"/>
  <c r="F425" i="1"/>
  <c r="E425" i="1"/>
  <c r="E423" i="1" s="1"/>
  <c r="G420" i="1"/>
  <c r="E374" i="1"/>
  <c r="E372" i="1" s="1"/>
  <c r="G389" i="1"/>
  <c r="F367" i="1"/>
  <c r="E367" i="1"/>
  <c r="F365" i="1"/>
  <c r="E365" i="1"/>
  <c r="F363" i="1"/>
  <c r="E363" i="1"/>
  <c r="F360" i="1"/>
  <c r="E360" i="1"/>
  <c r="F358" i="1"/>
  <c r="E358" i="1"/>
  <c r="F356" i="1"/>
  <c r="E356" i="1"/>
  <c r="F353" i="1"/>
  <c r="E353" i="1"/>
  <c r="F351" i="1"/>
  <c r="E351" i="1"/>
  <c r="F349" i="1"/>
  <c r="E349" i="1"/>
  <c r="F347" i="1"/>
  <c r="E347" i="1"/>
  <c r="F344" i="1"/>
  <c r="E344" i="1"/>
  <c r="F369" i="1"/>
  <c r="E369" i="1"/>
  <c r="F336" i="1"/>
  <c r="E336" i="1"/>
  <c r="F334" i="1"/>
  <c r="E334" i="1"/>
  <c r="F332" i="1"/>
  <c r="E332" i="1"/>
  <c r="F330" i="1"/>
  <c r="E330" i="1"/>
  <c r="F328" i="1"/>
  <c r="E328" i="1"/>
  <c r="F325" i="1"/>
  <c r="E325" i="1"/>
  <c r="F323" i="1"/>
  <c r="E323" i="1"/>
  <c r="F321" i="1"/>
  <c r="E321" i="1"/>
  <c r="F318" i="1"/>
  <c r="E318" i="1"/>
  <c r="F316" i="1"/>
  <c r="E316" i="1"/>
  <c r="F314" i="1"/>
  <c r="E314" i="1"/>
  <c r="F311" i="1"/>
  <c r="E311" i="1"/>
  <c r="F309" i="1"/>
  <c r="E309" i="1"/>
  <c r="F338" i="1"/>
  <c r="E338" i="1"/>
  <c r="F301" i="1"/>
  <c r="E301" i="1"/>
  <c r="F299" i="1"/>
  <c r="E299" i="1"/>
  <c r="F297" i="1"/>
  <c r="E297" i="1"/>
  <c r="F294" i="1"/>
  <c r="E294" i="1"/>
  <c r="F292" i="1"/>
  <c r="E292" i="1"/>
  <c r="F290" i="1"/>
  <c r="E290" i="1"/>
  <c r="F287" i="1"/>
  <c r="E287" i="1"/>
  <c r="F285" i="1"/>
  <c r="E285" i="1"/>
  <c r="F283" i="1"/>
  <c r="E283" i="1"/>
  <c r="F281" i="1"/>
  <c r="E281" i="1"/>
  <c r="F279" i="1"/>
  <c r="E279" i="1"/>
  <c r="F303" i="1"/>
  <c r="E303" i="1"/>
  <c r="F270" i="1"/>
  <c r="E270" i="1"/>
  <c r="F268" i="1"/>
  <c r="E268" i="1"/>
  <c r="F266" i="1"/>
  <c r="E266" i="1"/>
  <c r="F264" i="1"/>
  <c r="E264" i="1"/>
  <c r="F262" i="1"/>
  <c r="E262" i="1"/>
  <c r="F259" i="1"/>
  <c r="E259" i="1"/>
  <c r="F257" i="1"/>
  <c r="E257" i="1"/>
  <c r="F255" i="1"/>
  <c r="E255" i="1"/>
  <c r="F252" i="1"/>
  <c r="E252" i="1"/>
  <c r="F250" i="1"/>
  <c r="E250" i="1"/>
  <c r="F248" i="1"/>
  <c r="E248" i="1"/>
  <c r="F246" i="1"/>
  <c r="E246" i="1"/>
  <c r="F243" i="1"/>
  <c r="E243" i="1"/>
  <c r="F272" i="1"/>
  <c r="E272" i="1"/>
  <c r="F234" i="1"/>
  <c r="E234" i="1"/>
  <c r="F231" i="1"/>
  <c r="E231" i="1"/>
  <c r="F229" i="1"/>
  <c r="E229" i="1"/>
  <c r="F224" i="1"/>
  <c r="E224" i="1"/>
  <c r="F222" i="1"/>
  <c r="E222" i="1"/>
  <c r="F220" i="1"/>
  <c r="E220" i="1"/>
  <c r="F217" i="1"/>
  <c r="E217" i="1"/>
  <c r="F215" i="1"/>
  <c r="E215" i="1"/>
  <c r="F213" i="1"/>
  <c r="E213" i="1"/>
  <c r="F211" i="1"/>
  <c r="E211" i="1"/>
  <c r="F209" i="1"/>
  <c r="E209" i="1"/>
  <c r="F236" i="1"/>
  <c r="E236" i="1"/>
  <c r="F200" i="1"/>
  <c r="E200" i="1"/>
  <c r="F198" i="1"/>
  <c r="E198" i="1"/>
  <c r="F196" i="1"/>
  <c r="E196" i="1"/>
  <c r="F193" i="1"/>
  <c r="E193" i="1"/>
  <c r="F191" i="1"/>
  <c r="E191" i="1"/>
  <c r="F189" i="1"/>
  <c r="E189" i="1"/>
  <c r="F186" i="1"/>
  <c r="E186" i="1"/>
  <c r="F184" i="1"/>
  <c r="E184" i="1"/>
  <c r="F182" i="1"/>
  <c r="E182" i="1"/>
  <c r="F180" i="1"/>
  <c r="E180" i="1"/>
  <c r="F177" i="1"/>
  <c r="E177" i="1"/>
  <c r="F203" i="1"/>
  <c r="E203" i="1"/>
  <c r="F168" i="1"/>
  <c r="E168" i="1"/>
  <c r="F166" i="1"/>
  <c r="E166" i="1"/>
  <c r="F164" i="1"/>
  <c r="E164" i="1"/>
  <c r="F162" i="1"/>
  <c r="E162" i="1"/>
  <c r="F160" i="1"/>
  <c r="E160" i="1"/>
  <c r="F157" i="1"/>
  <c r="E157" i="1"/>
  <c r="F155" i="1"/>
  <c r="E155" i="1"/>
  <c r="F153" i="1"/>
  <c r="E153" i="1"/>
  <c r="F150" i="1"/>
  <c r="E150" i="1"/>
  <c r="F148" i="1"/>
  <c r="E148" i="1"/>
  <c r="F146" i="1"/>
  <c r="E146" i="1"/>
  <c r="F144" i="1"/>
  <c r="E144" i="1"/>
  <c r="F141" i="1"/>
  <c r="E141" i="1"/>
  <c r="F170" i="1"/>
  <c r="E170" i="1"/>
  <c r="F132" i="1"/>
  <c r="E132" i="1"/>
  <c r="F130" i="1"/>
  <c r="E130" i="1"/>
  <c r="F128" i="1"/>
  <c r="E128" i="1"/>
  <c r="F126" i="1"/>
  <c r="E126" i="1"/>
  <c r="F124" i="1"/>
  <c r="E124" i="1"/>
  <c r="F121" i="1"/>
  <c r="E121" i="1"/>
  <c r="F119" i="1"/>
  <c r="E119" i="1"/>
  <c r="F117" i="1"/>
  <c r="E117" i="1"/>
  <c r="F114" i="1"/>
  <c r="E114" i="1"/>
  <c r="F112" i="1"/>
  <c r="E112" i="1"/>
  <c r="F110" i="1"/>
  <c r="E110" i="1"/>
  <c r="F108" i="1"/>
  <c r="E108" i="1"/>
  <c r="F106" i="1"/>
  <c r="E106" i="1"/>
  <c r="F134" i="1"/>
  <c r="E134" i="1"/>
  <c r="G520" i="1" l="1"/>
  <c r="G500" i="1"/>
  <c r="G486" i="1"/>
  <c r="G456" i="1"/>
  <c r="F484" i="1"/>
  <c r="G470" i="1"/>
  <c r="G395" i="1"/>
  <c r="G425" i="1"/>
  <c r="F423" i="1"/>
  <c r="G423" i="1" s="1"/>
  <c r="G374" i="1"/>
  <c r="F308" i="1"/>
  <c r="F306" i="1" s="1"/>
  <c r="F343" i="1"/>
  <c r="F341" i="1" s="1"/>
  <c r="G369" i="1"/>
  <c r="E343" i="1"/>
  <c r="E308" i="1"/>
  <c r="E306" i="1" s="1"/>
  <c r="E278" i="1"/>
  <c r="E276" i="1" s="1"/>
  <c r="F278" i="1"/>
  <c r="F276" i="1" s="1"/>
  <c r="G338" i="1"/>
  <c r="F242" i="1"/>
  <c r="F240" i="1" s="1"/>
  <c r="G303" i="1"/>
  <c r="E242" i="1"/>
  <c r="E240" i="1" s="1"/>
  <c r="G272" i="1"/>
  <c r="E208" i="1"/>
  <c r="E206" i="1" s="1"/>
  <c r="F208" i="1"/>
  <c r="F206" i="1" s="1"/>
  <c r="G236" i="1"/>
  <c r="E176" i="1"/>
  <c r="E174" i="1" s="1"/>
  <c r="F176" i="1"/>
  <c r="F174" i="1" s="1"/>
  <c r="G203" i="1"/>
  <c r="E140" i="1"/>
  <c r="E138" i="1" s="1"/>
  <c r="F140" i="1"/>
  <c r="G170" i="1"/>
  <c r="E105" i="1"/>
  <c r="E103" i="1" s="1"/>
  <c r="F105" i="1"/>
  <c r="F103" i="1" s="1"/>
  <c r="G134" i="1"/>
  <c r="F75" i="1"/>
  <c r="E75" i="1"/>
  <c r="F77" i="1"/>
  <c r="E77" i="1"/>
  <c r="F79" i="1"/>
  <c r="E79" i="1"/>
  <c r="F83" i="1"/>
  <c r="E83" i="1"/>
  <c r="F85" i="1"/>
  <c r="E85" i="1"/>
  <c r="F91" i="1"/>
  <c r="E91" i="1"/>
  <c r="F93" i="1"/>
  <c r="E93" i="1"/>
  <c r="F100" i="1"/>
  <c r="E100" i="1"/>
  <c r="F67" i="1"/>
  <c r="E67" i="1"/>
  <c r="F65" i="1"/>
  <c r="E65" i="1"/>
  <c r="F62" i="1"/>
  <c r="E62" i="1"/>
  <c r="F56" i="1"/>
  <c r="E56" i="1"/>
  <c r="F54" i="1"/>
  <c r="E54" i="1"/>
  <c r="F51" i="1"/>
  <c r="E51" i="1"/>
  <c r="F69" i="1"/>
  <c r="E69" i="1"/>
  <c r="F41" i="1"/>
  <c r="F40" i="1" s="1"/>
  <c r="E41" i="1"/>
  <c r="E40" i="1" s="1"/>
  <c r="F45" i="1"/>
  <c r="E45" i="1"/>
  <c r="G44" i="1"/>
  <c r="F36" i="1"/>
  <c r="F33" i="1" s="1"/>
  <c r="E36" i="1"/>
  <c r="E33" i="1" s="1"/>
  <c r="F26" i="1"/>
  <c r="E26" i="1"/>
  <c r="F24" i="1"/>
  <c r="E24" i="1"/>
  <c r="F30" i="1"/>
  <c r="E30" i="1"/>
  <c r="F17" i="1"/>
  <c r="E17" i="1"/>
  <c r="E14" i="1" s="1"/>
  <c r="F7" i="1"/>
  <c r="F6" i="1" s="1"/>
  <c r="E7" i="1"/>
  <c r="E6" i="1" s="1"/>
  <c r="F10" i="1"/>
  <c r="E10" i="1"/>
  <c r="G8" i="1"/>
  <c r="G9" i="1"/>
  <c r="G11" i="1"/>
  <c r="G12" i="1"/>
  <c r="G13" i="1"/>
  <c r="G18" i="1"/>
  <c r="G19" i="1"/>
  <c r="G20" i="1"/>
  <c r="G25" i="1"/>
  <c r="G27" i="1"/>
  <c r="G28" i="1"/>
  <c r="G29" i="1"/>
  <c r="G31" i="1"/>
  <c r="G32" i="1"/>
  <c r="G37" i="1"/>
  <c r="G42" i="1"/>
  <c r="G43" i="1"/>
  <c r="G46" i="1"/>
  <c r="G47" i="1"/>
  <c r="G52" i="1"/>
  <c r="G53" i="1"/>
  <c r="G55" i="1"/>
  <c r="G57" i="1"/>
  <c r="G58" i="1"/>
  <c r="G59" i="1"/>
  <c r="G60" i="1"/>
  <c r="G61" i="1"/>
  <c r="G63" i="1"/>
  <c r="G64" i="1"/>
  <c r="G66" i="1"/>
  <c r="G68" i="1"/>
  <c r="G70" i="1"/>
  <c r="G71" i="1"/>
  <c r="G76" i="1"/>
  <c r="G78" i="1"/>
  <c r="G80" i="1"/>
  <c r="G81" i="1"/>
  <c r="G82" i="1"/>
  <c r="G84" i="1"/>
  <c r="G86" i="1"/>
  <c r="G87" i="1"/>
  <c r="G88" i="1"/>
  <c r="G89" i="1"/>
  <c r="G90" i="1"/>
  <c r="G92" i="1"/>
  <c r="G94" i="1"/>
  <c r="G95" i="1"/>
  <c r="G101" i="1"/>
  <c r="G102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5" i="1"/>
  <c r="G136" i="1"/>
  <c r="G137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1" i="1"/>
  <c r="G172" i="1"/>
  <c r="G173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4" i="1"/>
  <c r="G205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7" i="1"/>
  <c r="G238" i="1"/>
  <c r="G239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3" i="1"/>
  <c r="G274" i="1"/>
  <c r="G275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4" i="1"/>
  <c r="G305" i="1"/>
  <c r="G309" i="1"/>
  <c r="G310" i="1"/>
  <c r="G311" i="1"/>
  <c r="G312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9" i="1"/>
  <c r="G340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70" i="1"/>
  <c r="G371" i="1"/>
  <c r="G372" i="1"/>
  <c r="G375" i="1"/>
  <c r="G376" i="1"/>
  <c r="G377" i="1"/>
  <c r="G378" i="1"/>
  <c r="G386" i="1"/>
  <c r="G387" i="1"/>
  <c r="G388" i="1"/>
  <c r="G390" i="1"/>
  <c r="G391" i="1"/>
  <c r="G392" i="1"/>
  <c r="G393" i="1"/>
  <c r="G396" i="1"/>
  <c r="G397" i="1"/>
  <c r="G401" i="1"/>
  <c r="G402" i="1"/>
  <c r="G403" i="1"/>
  <c r="G404" i="1"/>
  <c r="G407" i="1"/>
  <c r="G408" i="1"/>
  <c r="G411" i="1"/>
  <c r="G421" i="1"/>
  <c r="G422" i="1"/>
  <c r="G426" i="1"/>
  <c r="G427" i="1"/>
  <c r="G428" i="1"/>
  <c r="G432" i="1"/>
  <c r="G433" i="1"/>
  <c r="G434" i="1"/>
  <c r="G439" i="1"/>
  <c r="G443" i="1"/>
  <c r="G444" i="1"/>
  <c r="G447" i="1"/>
  <c r="G448" i="1"/>
  <c r="G449" i="1"/>
  <c r="G451" i="1"/>
  <c r="G452" i="1"/>
  <c r="G453" i="1"/>
  <c r="G454" i="1"/>
  <c r="G457" i="1"/>
  <c r="G458" i="1"/>
  <c r="G459" i="1"/>
  <c r="G460" i="1"/>
  <c r="G461" i="1"/>
  <c r="G462" i="1"/>
  <c r="G463" i="1"/>
  <c r="G465" i="1"/>
  <c r="G466" i="1"/>
  <c r="G467" i="1"/>
  <c r="G468" i="1"/>
  <c r="G471" i="1"/>
  <c r="G472" i="1"/>
  <c r="G473" i="1"/>
  <c r="G474" i="1"/>
  <c r="G475" i="1"/>
  <c r="G476" i="1"/>
  <c r="G477" i="1"/>
  <c r="G478" i="1"/>
  <c r="G479" i="1"/>
  <c r="G481" i="1"/>
  <c r="G482" i="1"/>
  <c r="G483" i="1"/>
  <c r="G484" i="1"/>
  <c r="G487" i="1"/>
  <c r="G488" i="1"/>
  <c r="G489" i="1"/>
  <c r="G490" i="1"/>
  <c r="G494" i="1"/>
  <c r="G496" i="1"/>
  <c r="G497" i="1"/>
  <c r="G498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6" i="1"/>
  <c r="G517" i="1"/>
  <c r="G518" i="1"/>
  <c r="G521" i="1"/>
  <c r="G522" i="1"/>
  <c r="G523" i="1"/>
  <c r="G524" i="1"/>
  <c r="G527" i="1"/>
  <c r="G528" i="1"/>
  <c r="G529" i="1"/>
  <c r="G531" i="1"/>
  <c r="G532" i="1"/>
  <c r="G533" i="1"/>
  <c r="G537" i="1"/>
  <c r="G538" i="1"/>
  <c r="G542" i="1"/>
  <c r="G543" i="1"/>
  <c r="G547" i="1"/>
  <c r="G548" i="1"/>
  <c r="G549" i="1"/>
  <c r="G552" i="1"/>
  <c r="G553" i="1"/>
  <c r="G557" i="1"/>
  <c r="G558" i="1"/>
  <c r="G563" i="1"/>
  <c r="G564" i="1"/>
  <c r="G565" i="1"/>
  <c r="G566" i="1"/>
  <c r="G569" i="1"/>
  <c r="G570" i="1"/>
  <c r="G571" i="1"/>
  <c r="G573" i="1"/>
  <c r="G574" i="1"/>
  <c r="E578" i="1" l="1"/>
  <c r="F578" i="1"/>
  <c r="G578" i="1" s="1"/>
  <c r="G343" i="1"/>
  <c r="G240" i="1"/>
  <c r="G306" i="1"/>
  <c r="E341" i="1"/>
  <c r="G341" i="1" s="1"/>
  <c r="G276" i="1"/>
  <c r="G308" i="1"/>
  <c r="G278" i="1"/>
  <c r="G242" i="1"/>
  <c r="G206" i="1"/>
  <c r="G208" i="1"/>
  <c r="G140" i="1"/>
  <c r="G174" i="1"/>
  <c r="G176" i="1"/>
  <c r="F138" i="1"/>
  <c r="G138" i="1" s="1"/>
  <c r="G103" i="1"/>
  <c r="G105" i="1"/>
  <c r="G100" i="1"/>
  <c r="G91" i="1"/>
  <c r="G83" i="1"/>
  <c r="G77" i="1"/>
  <c r="G67" i="1"/>
  <c r="G65" i="1"/>
  <c r="F74" i="1"/>
  <c r="F72" i="1" s="1"/>
  <c r="G79" i="1"/>
  <c r="G75" i="1"/>
  <c r="G93" i="1"/>
  <c r="G85" i="1"/>
  <c r="F50" i="1"/>
  <c r="F48" i="1" s="1"/>
  <c r="G54" i="1"/>
  <c r="G62" i="1"/>
  <c r="E74" i="1"/>
  <c r="E72" i="1" s="1"/>
  <c r="G51" i="1"/>
  <c r="G69" i="1"/>
  <c r="E50" i="1"/>
  <c r="E48" i="1" s="1"/>
  <c r="G56" i="1"/>
  <c r="E38" i="1"/>
  <c r="F38" i="1"/>
  <c r="G45" i="1"/>
  <c r="G24" i="1"/>
  <c r="G33" i="1"/>
  <c r="G36" i="1"/>
  <c r="G26" i="1"/>
  <c r="G41" i="1"/>
  <c r="F23" i="1"/>
  <c r="F21" i="1" s="1"/>
  <c r="G30" i="1"/>
  <c r="E23" i="1"/>
  <c r="E21" i="1" s="1"/>
  <c r="G17" i="1"/>
  <c r="F14" i="1"/>
  <c r="G14" i="1" s="1"/>
  <c r="F4" i="1"/>
  <c r="E4" i="1"/>
  <c r="G7" i="1"/>
  <c r="G10" i="1"/>
  <c r="G6" i="1"/>
  <c r="F577" i="1" l="1"/>
  <c r="E577" i="1"/>
  <c r="E575" i="1" s="1"/>
  <c r="G74" i="1"/>
  <c r="G72" i="1"/>
  <c r="G50" i="1"/>
  <c r="G38" i="1"/>
  <c r="G48" i="1"/>
  <c r="G21" i="1"/>
  <c r="G23" i="1"/>
  <c r="G40" i="1"/>
  <c r="G4" i="1"/>
  <c r="F575" i="1" l="1"/>
  <c r="G575" i="1" s="1"/>
  <c r="G577" i="1"/>
</calcChain>
</file>

<file path=xl/sharedStrings.xml><?xml version="1.0" encoding="utf-8"?>
<sst xmlns="http://schemas.openxmlformats.org/spreadsheetml/2006/main" count="1940" uniqueCount="318">
  <si>
    <t>тыс. руб.</t>
  </si>
  <si>
    <t>КВСР</t>
  </si>
  <si>
    <t>Наименование КВСР</t>
  </si>
  <si>
    <t>КЦСР</t>
  </si>
  <si>
    <t>Наименование КЦСР</t>
  </si>
  <si>
    <t>163</t>
  </si>
  <si>
    <t>Департамент имущественных отношений администрации города Перми</t>
  </si>
  <si>
    <t>2000000000</t>
  </si>
  <si>
    <t>Муниципальная программа "Управление муниципальным имуществом города Перми"</t>
  </si>
  <si>
    <t>2010000000</t>
  </si>
  <si>
    <t>Подпрограмма "Распоряжение муниципальным имуществом"</t>
  </si>
  <si>
    <t>2020000000</t>
  </si>
  <si>
    <t>Подпрограмма "Содержание муниципального имущества"</t>
  </si>
  <si>
    <t>9100000000</t>
  </si>
  <si>
    <t>Непрограммные расходы бюджета города Перми по реализации иных мероприятий</t>
  </si>
  <si>
    <t>9500000000</t>
  </si>
  <si>
    <t>Непрограммные расходы по обеспечению деятельности администрации города Перми</t>
  </si>
  <si>
    <t>9600000000</t>
  </si>
  <si>
    <t>Другие непрограммные расходы по реализации вопросов местного значения города Перми, связанных с общегородским управлением</t>
  </si>
  <si>
    <t>902</t>
  </si>
  <si>
    <t>Департамент финансов администрации города Перми</t>
  </si>
  <si>
    <t>903</t>
  </si>
  <si>
    <t>Департамент градостроительства и архитектуры администрации города Перми</t>
  </si>
  <si>
    <t>1400000000</t>
  </si>
  <si>
    <t>Муниципальная программа "Осуществление мер по гражданской обороне, пожарной безопасности и защите от чрезвычайных ситуаций в городе Перми"</t>
  </si>
  <si>
    <t>1410000000</t>
  </si>
  <si>
    <t>Подпрограмма "Предупреждение и ликвидация чрезвычайных ситуаций природного и техногенного характера, совершенствование гражданской обороны на территории города Перми"</t>
  </si>
  <si>
    <t>1800000000</t>
  </si>
  <si>
    <t>Муниципальная программа "Градостроительная деятельность на территории города Перми"</t>
  </si>
  <si>
    <t>1810000000</t>
  </si>
  <si>
    <t>Подпрограмма "Реализация Генерального плана города Перми и градостроительной политики города Перми, развитие центра и локальных центров"</t>
  </si>
  <si>
    <t>1820000000</t>
  </si>
  <si>
    <t>Подпрограмма "Улучшение архитектурного облика города Перми"</t>
  </si>
  <si>
    <t>1840000000</t>
  </si>
  <si>
    <t>Подпрограмма "Повышение эффективности принятия градостроительных решений путем развития автоматизированной информационной системы обеспечения градостроительной деятельности"</t>
  </si>
  <si>
    <t>910</t>
  </si>
  <si>
    <t>Управление записи актов гражданского состояния администрации города Перми</t>
  </si>
  <si>
    <t>915</t>
  </si>
  <si>
    <t>Управление по экологии и природопользованию администрации города Перми</t>
  </si>
  <si>
    <t>2100000000</t>
  </si>
  <si>
    <t>Муниципальная программа "Охрана природы и лесное хозяйство города Перми"</t>
  </si>
  <si>
    <t>2110000000</t>
  </si>
  <si>
    <t>Подпрограмма "Реализация природоохранных мероприятий"</t>
  </si>
  <si>
    <t>2120000000</t>
  </si>
  <si>
    <t>Подпрограмма "Охрана, защита и воспроизводство городских лесов"</t>
  </si>
  <si>
    <t>9150000000</t>
  </si>
  <si>
    <t>Реализация мероприятий ведомственной целевой программы "Регулирование численности безнадзорных собак на территории города Перми"</t>
  </si>
  <si>
    <t>924</t>
  </si>
  <si>
    <t>Департамент культуры и молодежной политики администрации города Перми</t>
  </si>
  <si>
    <t>0100000000</t>
  </si>
  <si>
    <t>Муниципальная программа "Укрепление межнационального и межконфессионального согласия в городе Перми"</t>
  </si>
  <si>
    <t>0110000000</t>
  </si>
  <si>
    <t>Подпрограмма "Содействие формированию гармоничной межнациональной ситуации в городе Перми"</t>
  </si>
  <si>
    <t>0120000000</t>
  </si>
  <si>
    <t>Подпрограмма "Содействие формированию гармоничной межконфессиональной ситуации в городе Перми"</t>
  </si>
  <si>
    <t>0200000000</t>
  </si>
  <si>
    <t>Муниципальная программа "Социальная поддержка населения города Перми"</t>
  </si>
  <si>
    <t>0210000000</t>
  </si>
  <si>
    <t>Подпрограмма "Оказание дополнительных мер социальной помощи и поддержки, организация проведения мероприятий социальной направленности для отдельных категорий граждан"</t>
  </si>
  <si>
    <t>0300000000</t>
  </si>
  <si>
    <t>Муниципальная программа "Культура города Перми"</t>
  </si>
  <si>
    <t>0310000000</t>
  </si>
  <si>
    <t>Подпрограмма "Городские культурно-зрелищные мероприятия"</t>
  </si>
  <si>
    <t>0320000000</t>
  </si>
  <si>
    <t>Подпрограмма "Создание условий для творческой и профессиональной самореализации населения"</t>
  </si>
  <si>
    <t>0330000000</t>
  </si>
  <si>
    <t>Подпрограмма "Приведение в нормативное состояние подведомственных учреждений департамента культуры и молодежной политики администрации города Перми"</t>
  </si>
  <si>
    <t>0340000000</t>
  </si>
  <si>
    <t>Подпрограмма "Одаренные дети города Перми"</t>
  </si>
  <si>
    <t>0350000000</t>
  </si>
  <si>
    <t>Подпрограмма "Определение и развитие культурной идентичности города Перми"</t>
  </si>
  <si>
    <t>0400000000</t>
  </si>
  <si>
    <t>Муниципальная программа "Молодежь города Перми"</t>
  </si>
  <si>
    <t>0410000000</t>
  </si>
  <si>
    <t>Подпрограмма "Системное развитие механизмов, способствующих самореализации молодежи"</t>
  </si>
  <si>
    <t>0420000000</t>
  </si>
  <si>
    <t>Подпрограмма "Создание условий для социальной интеграции молодежи в общественно-полезную деятельность"</t>
  </si>
  <si>
    <t>0700000000</t>
  </si>
  <si>
    <t>Муниципальная программа "Семья и дети города Перми"</t>
  </si>
  <si>
    <t>0730000000</t>
  </si>
  <si>
    <t>Подпрограмма "Организация оздоровления и отдыха детей города Перми"</t>
  </si>
  <si>
    <t>1300000000</t>
  </si>
  <si>
    <t>Муниципальная программа "Профилактика правонарушений в городе Перми"</t>
  </si>
  <si>
    <t>1320000000</t>
  </si>
  <si>
    <t>Подпрограмма "Совершенствование системы первичной профилактики употребления психоактивных веществ среди детей и молодежи"</t>
  </si>
  <si>
    <t>930</t>
  </si>
  <si>
    <t>Департамент образования администрации города Перми</t>
  </si>
  <si>
    <t>0500000000</t>
  </si>
  <si>
    <t>Муниципальная программа "Развитие физической культуры и спорта в городе Перми"</t>
  </si>
  <si>
    <t>0510000000</t>
  </si>
  <si>
    <t>Подпрограмма "Обеспечение населения физкультурно-оздоровительными и спортивными услугами"</t>
  </si>
  <si>
    <t>0710000000</t>
  </si>
  <si>
    <t>Подпрограмма "Обеспечение социальной безопасности семей с детьми"</t>
  </si>
  <si>
    <t>0720000000</t>
  </si>
  <si>
    <t>Подпрограмма "Пропаганда приоритета института семьи, семейных ценностей, здорового образа жизни"</t>
  </si>
  <si>
    <t>2200000000</t>
  </si>
  <si>
    <t>Муниципальная программа "Обеспечение доступности качественного предоставления услуг в сфере образования в городе Перми"</t>
  </si>
  <si>
    <t>2210000000</t>
  </si>
  <si>
    <t>Подпрограмма "Обеспечение доступного и качественного дошкольного образования"</t>
  </si>
  <si>
    <t>2220000000</t>
  </si>
  <si>
    <t>Подпрограмма "Обеспечение доступного и качественного общего образования"</t>
  </si>
  <si>
    <t>2230000000</t>
  </si>
  <si>
    <t>Подпрограмма "Обеспечение доступного и качественного дополнительного образования"</t>
  </si>
  <si>
    <t>2240000000</t>
  </si>
  <si>
    <t>Подпрограмма "Ресурсное обеспечение качественного функционирования системы образования города Перми"</t>
  </si>
  <si>
    <t>2250000000</t>
  </si>
  <si>
    <t>Подпрограмма "Развитие негосударственного сектора в сфере образования"</t>
  </si>
  <si>
    <t>2300000000</t>
  </si>
  <si>
    <t>Муниципальная программа "Приведение в нормативное состояние образовательных организаций города Перми"</t>
  </si>
  <si>
    <t>2310000000</t>
  </si>
  <si>
    <t>Подпрограмма "Приведение имущественных комплексов муниципальных образовательных организаций города Перми в нормативное состояние"</t>
  </si>
  <si>
    <t>2400000000</t>
  </si>
  <si>
    <t>Муниципальная программа "Развитие сети образовательных организаций города Перми"</t>
  </si>
  <si>
    <t>2410000000</t>
  </si>
  <si>
    <t>Подпрограмма "Развитие сети дошкольных образовательных организаций города Перми"</t>
  </si>
  <si>
    <t>2420000000</t>
  </si>
  <si>
    <t>Подпрограмма "Развитие сети муниципальных организаций города Перми общего и дополнительного образования"</t>
  </si>
  <si>
    <t>931</t>
  </si>
  <si>
    <t>Администрация Ленинского района города Перми</t>
  </si>
  <si>
    <t>0520000000</t>
  </si>
  <si>
    <t>Подпрограмма "Создание условий для поддержания здорового образа жизни"</t>
  </si>
  <si>
    <t>0600000000</t>
  </si>
  <si>
    <t>Муниципальная программа "Общественное участие"</t>
  </si>
  <si>
    <t>0610000000</t>
  </si>
  <si>
    <t>Подпрограмма "Поддержка общественно полезной деятельности социально ориентированных некоммерческих организаций"</t>
  </si>
  <si>
    <t>0620000000</t>
  </si>
  <si>
    <t>Подпрограмма "Вовлечение граждан в местное самоуправление"</t>
  </si>
  <si>
    <t>0900000000</t>
  </si>
  <si>
    <t>Муниципальная программа "Потребительский рынок города Перми"</t>
  </si>
  <si>
    <t>0910000000</t>
  </si>
  <si>
    <t>Подпрограмма "Создание условий для обеспечения жителей города Перми услугами торговли, общественного питания, бытового обслуживания"</t>
  </si>
  <si>
    <t>1000000000</t>
  </si>
  <si>
    <t>Муниципальная программа "Организация дорожной деятельности в городе Перми"</t>
  </si>
  <si>
    <t>1010000000</t>
  </si>
  <si>
    <t>Подпрограмма "Приведение в нормативное состояние автомобильных дорог и дорожных сооружений"</t>
  </si>
  <si>
    <t>1030000000</t>
  </si>
  <si>
    <t>Подпрограмма "Обеспечение деятельности заказчиков работ"</t>
  </si>
  <si>
    <t>1100000000</t>
  </si>
  <si>
    <t>Муниципальная программа "Благоустройство и содержание объектов озеленения общего пользования и объектов ритуального назначения на территории города Перми"</t>
  </si>
  <si>
    <t>1110000000</t>
  </si>
  <si>
    <t>Подпрограмма "Озеленение территории города Перми, в том числе путем создания парков и скверов"</t>
  </si>
  <si>
    <t>1200000000</t>
  </si>
  <si>
    <t>Муниципальная программа "Организация дорожного движения и развитие регулярных перевозок автомобильным и городским наземным электрическим транспортом в городе Перми"</t>
  </si>
  <si>
    <t>1220000000</t>
  </si>
  <si>
    <t>Подпрограмма "Приоритетное развитие регулярных перевозок автомобильным и городским наземным электрическим транспортом в городе Перми"</t>
  </si>
  <si>
    <t>1420000000</t>
  </si>
  <si>
    <t>Подпрограмма "Обеспечение первичных мер пожарной безопасности на территории города Перми"</t>
  </si>
  <si>
    <t>1700000000</t>
  </si>
  <si>
    <t>Муниципальная программа "Развитие системы жилищно-коммунального хозяйства в городе Перми"</t>
  </si>
  <si>
    <t>1720000000</t>
  </si>
  <si>
    <t>Подпрограмма "Обеспечение санитарно-эпидемиологических требований законодательства"</t>
  </si>
  <si>
    <t>932</t>
  </si>
  <si>
    <t>Администрация Свердловского района города Перми</t>
  </si>
  <si>
    <t>1310000000</t>
  </si>
  <si>
    <t>Подпрограмма "Снижение количества грабежей и разбоев, совершенных в общественных местах, правонарушений среди несовершеннолетних"</t>
  </si>
  <si>
    <t>933</t>
  </si>
  <si>
    <t>Администрация Мотовилихинского района города Перми</t>
  </si>
  <si>
    <t>934</t>
  </si>
  <si>
    <t>администрация Дзержинского района города Перми</t>
  </si>
  <si>
    <t>1730000000</t>
  </si>
  <si>
    <t>Подпрограмма "Обеспечение эффективного управления многоквартирными домами в городе Перми"</t>
  </si>
  <si>
    <t>935</t>
  </si>
  <si>
    <t>Администрация Индустриального района города Перми</t>
  </si>
  <si>
    <t>936</t>
  </si>
  <si>
    <t>Администрация Кировского района города Перми</t>
  </si>
  <si>
    <t>937</t>
  </si>
  <si>
    <t>Администрация Орджоникидзевского района города Перми</t>
  </si>
  <si>
    <t>938</t>
  </si>
  <si>
    <t>администрация поселка Новые Ляды города Перми</t>
  </si>
  <si>
    <t>940</t>
  </si>
  <si>
    <t>Департамент жилищно-коммунального хозяйства администрации города Перми</t>
  </si>
  <si>
    <t>1500000000</t>
  </si>
  <si>
    <t>Муниципальная программа "Обеспечение жильем жителей города Перми"</t>
  </si>
  <si>
    <t>1530000000</t>
  </si>
  <si>
    <t>Подпрограмма "Повышение доступности жилья"</t>
  </si>
  <si>
    <t>1710000000</t>
  </si>
  <si>
    <t>Подпрограмма "Модернизация и комплексное развитие систем коммунальной инфраструктуры"</t>
  </si>
  <si>
    <t>1740000000</t>
  </si>
  <si>
    <t>Подпрограмма "Содержание объектов инженерной инфраструктуры"</t>
  </si>
  <si>
    <t>1750000000</t>
  </si>
  <si>
    <t>Подпрограмма "Проведение капитального ремонта общего имущества собственников помещений в многоквартирных домах, расположенных на территории города Перми"</t>
  </si>
  <si>
    <t>942</t>
  </si>
  <si>
    <t>управление капитального строительства администрации города Перми</t>
  </si>
  <si>
    <t>1510000000</t>
  </si>
  <si>
    <t>Подпрограмма "Ликвидация аварийного и непригодного для проживания жилищного фонда"</t>
  </si>
  <si>
    <t>9700000000</t>
  </si>
  <si>
    <t>Непрограммные расходы на реализацию единой политики в сфере инвестиционной и строительной деятельности на территории г. Перми</t>
  </si>
  <si>
    <t>944</t>
  </si>
  <si>
    <t>Управление внешнего благоустройства администрации города Перми</t>
  </si>
  <si>
    <t>1020000000</t>
  </si>
  <si>
    <t>Подпрограмма "Развитие автомобильных дорог и дорожных сооружений, в том числе обеспечение территории города ливневой канализацией и наружным освещением"</t>
  </si>
  <si>
    <t>1120000000</t>
  </si>
  <si>
    <t>Подпрограмма "Восстановление нормативного состояния и развитие объектов ритуального назначения"</t>
  </si>
  <si>
    <t>945</t>
  </si>
  <si>
    <t>Департамент дорог и транспорта администрации города Перми</t>
  </si>
  <si>
    <t>1210000000</t>
  </si>
  <si>
    <t>Подпрограмма "Совершенствование организации дорожного движения на улично-дорожной сети города Перми"</t>
  </si>
  <si>
    <t>951</t>
  </si>
  <si>
    <t>департамент экономики и промышленной политики администрации города Перми</t>
  </si>
  <si>
    <t>0800000000</t>
  </si>
  <si>
    <t>Муниципальная программа "Экономическое развитие города Перми"</t>
  </si>
  <si>
    <t>0820000000</t>
  </si>
  <si>
    <t>Подпрограмма "Инвестиционная привлекательность"</t>
  </si>
  <si>
    <t>0830000000</t>
  </si>
  <si>
    <t>Подпрограмма "Развитие малого и среднего предпринимательства"</t>
  </si>
  <si>
    <t>955</t>
  </si>
  <si>
    <t>департамент социальной политики администрации города Перми</t>
  </si>
  <si>
    <t>0220000000</t>
  </si>
  <si>
    <t>Подпрограмма "Создание безбарьерной среды для маломобильных граждан"</t>
  </si>
  <si>
    <t>964</t>
  </si>
  <si>
    <t>Департамент общественной безопасности администрации города Перми</t>
  </si>
  <si>
    <t>975</t>
  </si>
  <si>
    <t>Администрация города Перми</t>
  </si>
  <si>
    <t>2500000000</t>
  </si>
  <si>
    <t>Муниципальная программа "Развитие муниципальной службы в администрации города Перми"</t>
  </si>
  <si>
    <t>2510000000</t>
  </si>
  <si>
    <t>Подпрограмма "Совершенствование механизмов кадровой работы в администрации города Перми"</t>
  </si>
  <si>
    <t>976</t>
  </si>
  <si>
    <t>Комитет по физической культуре и спорту администрации города Перми</t>
  </si>
  <si>
    <t>977</t>
  </si>
  <si>
    <t>Контрольно-счетная палата города Перми</t>
  </si>
  <si>
    <t>9300000000</t>
  </si>
  <si>
    <t>Непрограммные расходы по обеспечению деятельности контрольно-счетной палаты города Перми</t>
  </si>
  <si>
    <t>978</t>
  </si>
  <si>
    <t>Избирательная комиссия города Перми</t>
  </si>
  <si>
    <t>9400000000</t>
  </si>
  <si>
    <t>Непрограммные расходы по обеспечению деятельности избирательной комиссии города Перми</t>
  </si>
  <si>
    <t>985</t>
  </si>
  <si>
    <t>Пермская городская Дума</t>
  </si>
  <si>
    <t>9200000000</t>
  </si>
  <si>
    <t>Непрограммные расходы по обеспечению деятельности Пермской городской Думы</t>
  </si>
  <si>
    <t>991</t>
  </si>
  <si>
    <t>Управление жилищных отношений администрации города Перми</t>
  </si>
  <si>
    <t>1520000000</t>
  </si>
  <si>
    <t>Подпрограмма "Управление муниципальным жилищным фондом города Перми"</t>
  </si>
  <si>
    <t>992</t>
  </si>
  <si>
    <t>Департамент земельных отношений администрации города Перми</t>
  </si>
  <si>
    <t>1900000000</t>
  </si>
  <si>
    <t>Муниципальная программа "Управление земельными ресурсами города Перми"</t>
  </si>
  <si>
    <t>1910000000</t>
  </si>
  <si>
    <t>Подпрограмма "Распоряжение земельными участками, находящимися в муниципальной собственности и собственность на которые не разграничена"</t>
  </si>
  <si>
    <t>1920000000</t>
  </si>
  <si>
    <t>Подпрограмма "Повышение эффективности управления земельными ресурсами путем развития информационной системы управления землями"</t>
  </si>
  <si>
    <t>Итого</t>
  </si>
  <si>
    <t>% исполнения</t>
  </si>
  <si>
    <t>Администрация Дзержинского района города Перми</t>
  </si>
  <si>
    <t>Администрация поселка Новые Ляды города Перми</t>
  </si>
  <si>
    <t>Управление капитального строительства администрации города Перми</t>
  </si>
  <si>
    <t>Департамент экономики и промышленной политики администрации города Перми</t>
  </si>
  <si>
    <t>Департамент социальной политики администрации города Перми</t>
  </si>
  <si>
    <t>в том числе:</t>
  </si>
  <si>
    <t>программные расходы</t>
  </si>
  <si>
    <t>непрограммные расходы</t>
  </si>
  <si>
    <t>Сведения об использовании администрацией города Перми выделяемых бюджетных средств за 1 полугодие 2018 года</t>
  </si>
  <si>
    <t>бюджетные инвестиции</t>
  </si>
  <si>
    <t>в том числе расходы на бюджетные инвестиции</t>
  </si>
  <si>
    <t>2420141170</t>
  </si>
  <si>
    <t>Строительство нового корпуса МАОУ "СОШ № 59" г. Перми</t>
  </si>
  <si>
    <t>2420141180</t>
  </si>
  <si>
    <t>Строительство нового корпуса МАОУ "СОШ № 42" г. Перми</t>
  </si>
  <si>
    <t>24201SР042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</si>
  <si>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- строительство нового корпуса МАОУ «СОШ № 59» г. Перми</t>
  </si>
  <si>
    <t>1710141090</t>
  </si>
  <si>
    <t>Реконструкция системы очистки сточных вод в микрорайоне "Крым" Кировского района города Перми</t>
  </si>
  <si>
    <t>1710141130</t>
  </si>
  <si>
    <t>Расширение и реконструкция (3 очередь) канализации города Перми</t>
  </si>
  <si>
    <t>1710141150</t>
  </si>
  <si>
    <t>Строительство резервуара для воды емкостью 5000 кубических метров на территории насосной станции "Заречная" города Перми</t>
  </si>
  <si>
    <t>1710141220</t>
  </si>
  <si>
    <t>Строительство водопроводных сетей в микрорайоне "Вышка-1" Мотовилихинского района города Перми</t>
  </si>
  <si>
    <t>1710241100</t>
  </si>
  <si>
    <t>Строительство газопроводов в микрорайонах индивидуальной застройки города Перми</t>
  </si>
  <si>
    <t>1710541240</t>
  </si>
  <si>
    <t>Строительство блочной модульной котельной в микрорайоне "Южный"</t>
  </si>
  <si>
    <t>0510141420</t>
  </si>
  <si>
    <t>Строительство плавательного бассейна по адресу: ул. Сысольская, 10/5</t>
  </si>
  <si>
    <t>0510141440</t>
  </si>
  <si>
    <t>Строительство спортивной базы "Летающий лыжник" г. Перми, ул. Тихая, 22</t>
  </si>
  <si>
    <t>1510341900</t>
  </si>
  <si>
    <t>Строительство многоквартирного жилого дома по адресу: ул. Маяковского, 57 для обеспечения жильем граждан</t>
  </si>
  <si>
    <t>2410141610</t>
  </si>
  <si>
    <t>Строительство здания для размещения дошкольного образовательного учреждения по ул. Переселенческой/Спортивной</t>
  </si>
  <si>
    <t>2420141590</t>
  </si>
  <si>
    <t>Реконструкция здания МАОУ "СОШ № 93" г. Перми (пристройка нового корпуса)</t>
  </si>
  <si>
    <t>24201R5200</t>
  </si>
  <si>
    <t>Субсидии на реализацию мероприятий по содействию созданию в субъектах Российской Федерации новых мест в общеобразовательных организациях</t>
  </si>
  <si>
    <t>24201SР040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</si>
  <si>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</si>
  <si>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24201SР041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</si>
  <si>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- строительство нового корпуса МАОУ «СОШ № 42» г. Перми</t>
  </si>
  <si>
    <t>10201SТ041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</si>
  <si>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(Реконструкция пересечения ул. Героев Хасана и Транссибирской магистрали (включая тоннель))</t>
  </si>
  <si>
    <t>1020200000</t>
  </si>
  <si>
    <t>Основное мероприятие "Выполнение комплекса мероприятий по строительству (реконструкции) сетей наружного освещения"</t>
  </si>
  <si>
    <t>1110541750</t>
  </si>
  <si>
    <t>Строительство сквера на ул. Краснополянской, 12</t>
  </si>
  <si>
    <t>1110541780</t>
  </si>
  <si>
    <t>Строительство сквера по ул. Гашкова, 20</t>
  </si>
  <si>
    <t>1110741740</t>
  </si>
  <si>
    <t>Строительство пешеходного перехода из микрорайона Владимирский в микрорайон Юбилейный</t>
  </si>
  <si>
    <t>1120441540</t>
  </si>
  <si>
    <t>Реконструкция кладбища "Северное"</t>
  </si>
  <si>
    <t>1410241030</t>
  </si>
  <si>
    <t>Строительство противооползневого сооружения в районе жилых домов по ул. КИМ, 5, 7, ул. Ивановской, 19 и ул. Чехова, 2, 4, 6, 8, 10</t>
  </si>
  <si>
    <t>1410241410</t>
  </si>
  <si>
    <t>Строительство берегоукрепительного сооружения в районе жилых домов по ул. Куфонина 30, 32</t>
  </si>
  <si>
    <t>0510141430</t>
  </si>
  <si>
    <t>Строительство объектов недвижимого имущества и инженерной инфраструктуры на территории Экстрим-парка</t>
  </si>
  <si>
    <t>1510121480</t>
  </si>
  <si>
    <t>Переселение граждан города Перми из многоквартирных домов, признанных аварийными и не входящих в действующие программы переселения, непригодного для проживания жилищного фонда</t>
  </si>
  <si>
    <t>15101SЖ160</t>
  </si>
  <si>
    <t>Мероприятия по расселению жилищного фонда на территории Пермского края, признанного аварийным после 01 января 2012 г.</t>
  </si>
  <si>
    <t>1530100000</t>
  </si>
  <si>
    <t>Основное мероприятие "Исполнение судебных решений о предоставлении благоустроенного жилья"</t>
  </si>
  <si>
    <t>153032С080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</si>
  <si>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</si>
  <si>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КП                       1 полугодия 2018 года</t>
  </si>
  <si>
    <t>Кассовый расход на 01.07.2018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</si>
</sst>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#,##0.0"/>
    <numFmt numFmtId="166" formatCode="#,##0.000"/>
    <numFmt numFmtId="167" formatCode="?"/>
  </numFmts>
  <fonts count="6" x14ac:knownFonts="1">
    <font>
      <sz val="10"/>
      <name val="Arial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/>
    <xf numFmtId="0" fontId="3" fillId="0" borderId="0" xfId="0" applyFont="1" applyBorder="1" applyAlignment="1" applyProtection="1">
      <alignment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164" fontId="2" fillId="0" borderId="1" xfId="1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164" fontId="3" fillId="0" borderId="1" xfId="1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right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164" fontId="2" fillId="2" borderId="1" xfId="1" applyNumberFormat="1" applyFont="1" applyFill="1" applyBorder="1" applyAlignment="1" applyProtection="1">
      <alignment horizontal="center" vertical="center" wrapText="1"/>
    </xf>
    <xf numFmtId="165" fontId="2" fillId="2" borderId="1" xfId="0" applyNumberFormat="1" applyFont="1" applyFill="1" applyBorder="1" applyAlignment="1" applyProtection="1">
      <alignment horizontal="center" vertical="center" wrapText="1"/>
    </xf>
    <xf numFmtId="165" fontId="3" fillId="0" borderId="1" xfId="0" applyNumberFormat="1" applyFont="1" applyBorder="1" applyAlignment="1" applyProtection="1">
      <alignment horizontal="center" vertical="center" wrapText="1"/>
    </xf>
    <xf numFmtId="165" fontId="2" fillId="0" borderId="1" xfId="0" applyNumberFormat="1" applyFont="1" applyBorder="1" applyAlignment="1" applyProtection="1">
      <alignment horizontal="center" vertical="center" wrapText="1"/>
    </xf>
    <xf numFmtId="0" fontId="2" fillId="0" borderId="0" xfId="0" applyFont="1"/>
    <xf numFmtId="49" fontId="2" fillId="3" borderId="1" xfId="0" applyNumberFormat="1" applyFont="1" applyFill="1" applyBorder="1" applyAlignment="1">
      <alignment horizontal="left" vertical="center" wrapText="1" shrinkToFit="1"/>
    </xf>
    <xf numFmtId="49" fontId="2" fillId="3" borderId="1" xfId="0" applyNumberFormat="1" applyFont="1" applyFill="1" applyBorder="1" applyAlignment="1" applyProtection="1">
      <alignment horizontal="center" vertical="center" wrapText="1"/>
    </xf>
    <xf numFmtId="49" fontId="2" fillId="3" borderId="2" xfId="0" applyNumberFormat="1" applyFont="1" applyFill="1" applyBorder="1" applyAlignment="1" applyProtection="1">
      <alignment horizontal="center" vertical="center" wrapText="1"/>
    </xf>
    <xf numFmtId="49" fontId="2" fillId="3" borderId="3" xfId="0" applyNumberFormat="1" applyFont="1" applyFill="1" applyBorder="1" applyAlignment="1" applyProtection="1">
      <alignment horizontal="center" vertical="center" wrapText="1"/>
    </xf>
    <xf numFmtId="165" fontId="2" fillId="3" borderId="1" xfId="0" applyNumberFormat="1" applyFont="1" applyFill="1" applyBorder="1" applyAlignment="1" applyProtection="1">
      <alignment horizontal="center" vertical="center" wrapText="1"/>
    </xf>
    <xf numFmtId="164" fontId="2" fillId="3" borderId="1" xfId="1" applyNumberFormat="1" applyFont="1" applyFill="1" applyBorder="1" applyAlignment="1" applyProtection="1">
      <alignment horizontal="center" vertical="center" wrapText="1"/>
    </xf>
    <xf numFmtId="0" fontId="3" fillId="3" borderId="0" xfId="0" applyFont="1" applyFill="1"/>
    <xf numFmtId="4" fontId="2" fillId="3" borderId="1" xfId="0" applyNumberFormat="1" applyFont="1" applyFill="1" applyBorder="1" applyAlignment="1" applyProtection="1">
      <alignment horizontal="left" vertical="center" wrapText="1" shrinkToFi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165" fontId="5" fillId="0" borderId="1" xfId="0" applyNumberFormat="1" applyFont="1" applyBorder="1" applyAlignment="1" applyProtection="1">
      <alignment horizontal="center" vertical="center" wrapText="1"/>
    </xf>
    <xf numFmtId="164" fontId="5" fillId="0" borderId="1" xfId="1" applyNumberFormat="1" applyFont="1" applyBorder="1" applyAlignment="1" applyProtection="1">
      <alignment horizontal="center" vertical="center" wrapText="1"/>
    </xf>
    <xf numFmtId="0" fontId="5" fillId="0" borderId="0" xfId="0" applyFont="1"/>
    <xf numFmtId="4" fontId="2" fillId="0" borderId="1" xfId="0" applyNumberFormat="1" applyFont="1" applyBorder="1" applyAlignment="1" applyProtection="1">
      <alignment horizontal="left" vertical="center" wrapText="1" shrinkToFit="1"/>
    </xf>
    <xf numFmtId="49" fontId="2" fillId="3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/>
    <xf numFmtId="49" fontId="2" fillId="2" borderId="1" xfId="0" applyNumberFormat="1" applyFont="1" applyFill="1" applyBorder="1" applyAlignment="1" applyProtection="1">
      <alignment horizontal="left" vertical="center"/>
    </xf>
    <xf numFmtId="49" fontId="2" fillId="2" borderId="1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 applyProtection="1">
      <alignment horizontal="left" vertical="center" wrapText="1"/>
    </xf>
    <xf numFmtId="166" fontId="2" fillId="3" borderId="1" xfId="0" applyNumberFormat="1" applyFont="1" applyFill="1" applyBorder="1" applyAlignment="1" applyProtection="1">
      <alignment horizontal="right" vertical="center" wrapText="1"/>
    </xf>
    <xf numFmtId="167" fontId="3" fillId="0" borderId="1" xfId="0" applyNumberFormat="1" applyFont="1" applyBorder="1" applyAlignment="1" applyProtection="1">
      <alignment horizontal="left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3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579"/>
  <sheetViews>
    <sheetView showGridLines="0" tabSelected="1" workbookViewId="0">
      <selection activeCell="I5" sqref="I5"/>
    </sheetView>
  </sheetViews>
  <sheetFormatPr defaultRowHeight="12.75" customHeight="1" outlineLevelRow="2" x14ac:dyDescent="0.25"/>
  <cols>
    <col min="1" max="1" width="10.28515625" style="2" customWidth="1"/>
    <col min="2" max="2" width="48.42578125" style="2" hidden="1" customWidth="1"/>
    <col min="3" max="3" width="13.7109375" style="2" customWidth="1"/>
    <col min="4" max="4" width="58.85546875" style="2" customWidth="1"/>
    <col min="5" max="5" width="16.5703125" style="2" customWidth="1"/>
    <col min="6" max="6" width="16" style="2" customWidth="1"/>
    <col min="7" max="7" width="14.140625" style="2" customWidth="1"/>
    <col min="8" max="16384" width="9.140625" style="2"/>
  </cols>
  <sheetData>
    <row r="1" spans="1:7" ht="40.5" customHeight="1" x14ac:dyDescent="0.25">
      <c r="A1" s="42" t="s">
        <v>253</v>
      </c>
      <c r="B1" s="42"/>
      <c r="C1" s="42"/>
      <c r="D1" s="42"/>
      <c r="E1" s="42"/>
      <c r="F1" s="42"/>
      <c r="G1" s="42"/>
    </row>
    <row r="2" spans="1:7" ht="38.25" customHeight="1" x14ac:dyDescent="0.25">
      <c r="B2" s="3"/>
      <c r="C2" s="3"/>
      <c r="D2" s="3"/>
      <c r="E2" s="3"/>
      <c r="G2" s="9" t="s">
        <v>0</v>
      </c>
    </row>
    <row r="3" spans="1:7" ht="47.25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316</v>
      </c>
      <c r="F3" s="1" t="s">
        <v>317</v>
      </c>
      <c r="G3" s="1" t="s">
        <v>244</v>
      </c>
    </row>
    <row r="4" spans="1:7" ht="31.5" customHeight="1" x14ac:dyDescent="0.25">
      <c r="A4" s="10" t="s">
        <v>5</v>
      </c>
      <c r="B4" s="39" t="s">
        <v>6</v>
      </c>
      <c r="C4" s="40"/>
      <c r="D4" s="41"/>
      <c r="E4" s="12">
        <f>E6+E10</f>
        <v>58837.447999999997</v>
      </c>
      <c r="F4" s="12">
        <f>F6+F10</f>
        <v>55865.417000000001</v>
      </c>
      <c r="G4" s="11">
        <f>F4/E4</f>
        <v>0.94948742508342654</v>
      </c>
    </row>
    <row r="5" spans="1:7" s="22" customFormat="1" ht="31.5" customHeight="1" x14ac:dyDescent="0.25">
      <c r="A5" s="17"/>
      <c r="B5" s="18"/>
      <c r="C5" s="19"/>
      <c r="D5" s="16" t="s">
        <v>250</v>
      </c>
      <c r="E5" s="20"/>
      <c r="F5" s="20"/>
      <c r="G5" s="21"/>
    </row>
    <row r="6" spans="1:7" s="22" customFormat="1" ht="31.5" customHeight="1" x14ac:dyDescent="0.25">
      <c r="A6" s="17"/>
      <c r="B6" s="18"/>
      <c r="C6" s="19"/>
      <c r="D6" s="16" t="s">
        <v>251</v>
      </c>
      <c r="E6" s="20">
        <f>E7</f>
        <v>28200.6</v>
      </c>
      <c r="F6" s="20">
        <f>F7</f>
        <v>27475.291000000001</v>
      </c>
      <c r="G6" s="21">
        <f t="shared" ref="G6" si="0">F6/E6</f>
        <v>0.97428036992120748</v>
      </c>
    </row>
    <row r="7" spans="1:7" s="15" customFormat="1" ht="31.5" outlineLevel="1" x14ac:dyDescent="0.25">
      <c r="A7" s="1" t="s">
        <v>5</v>
      </c>
      <c r="B7" s="4" t="s">
        <v>6</v>
      </c>
      <c r="C7" s="1" t="s">
        <v>7</v>
      </c>
      <c r="D7" s="4" t="s">
        <v>8</v>
      </c>
      <c r="E7" s="14">
        <f>E8+E9</f>
        <v>28200.6</v>
      </c>
      <c r="F7" s="14">
        <f>F8+F9</f>
        <v>27475.291000000001</v>
      </c>
      <c r="G7" s="5">
        <f t="shared" ref="G7:G72" si="1">F7/E7</f>
        <v>0.97428036992120748</v>
      </c>
    </row>
    <row r="8" spans="1:7" s="28" customFormat="1" ht="31.5" outlineLevel="2" x14ac:dyDescent="0.25">
      <c r="A8" s="24" t="s">
        <v>5</v>
      </c>
      <c r="B8" s="25" t="s">
        <v>6</v>
      </c>
      <c r="C8" s="24" t="s">
        <v>9</v>
      </c>
      <c r="D8" s="25" t="s">
        <v>10</v>
      </c>
      <c r="E8" s="26">
        <v>1206.8600000000001</v>
      </c>
      <c r="F8" s="26">
        <v>933.52</v>
      </c>
      <c r="G8" s="27">
        <f t="shared" si="1"/>
        <v>0.77351142634605496</v>
      </c>
    </row>
    <row r="9" spans="1:7" s="28" customFormat="1" ht="31.5" outlineLevel="2" x14ac:dyDescent="0.25">
      <c r="A9" s="24" t="s">
        <v>5</v>
      </c>
      <c r="B9" s="25" t="s">
        <v>6</v>
      </c>
      <c r="C9" s="24" t="s">
        <v>11</v>
      </c>
      <c r="D9" s="25" t="s">
        <v>12</v>
      </c>
      <c r="E9" s="26">
        <v>26993.739999999998</v>
      </c>
      <c r="F9" s="26">
        <v>26541.771000000001</v>
      </c>
      <c r="G9" s="27">
        <f t="shared" si="1"/>
        <v>0.98325652540181552</v>
      </c>
    </row>
    <row r="10" spans="1:7" s="15" customFormat="1" ht="23.25" customHeight="1" outlineLevel="2" x14ac:dyDescent="0.25">
      <c r="A10" s="1"/>
      <c r="B10" s="4"/>
      <c r="C10" s="1"/>
      <c r="D10" s="23" t="s">
        <v>252</v>
      </c>
      <c r="E10" s="14">
        <f>E11+E12+E13</f>
        <v>30636.847999999998</v>
      </c>
      <c r="F10" s="14">
        <f>F11+F12+F13</f>
        <v>28390.126</v>
      </c>
      <c r="G10" s="5">
        <f t="shared" si="1"/>
        <v>0.9266660199508775</v>
      </c>
    </row>
    <row r="11" spans="1:7" ht="31.5" outlineLevel="1" x14ac:dyDescent="0.25">
      <c r="A11" s="6" t="s">
        <v>5</v>
      </c>
      <c r="B11" s="7" t="s">
        <v>6</v>
      </c>
      <c r="C11" s="6" t="s">
        <v>13</v>
      </c>
      <c r="D11" s="7" t="s">
        <v>14</v>
      </c>
      <c r="E11" s="13">
        <v>320</v>
      </c>
      <c r="F11" s="13">
        <v>68.644000000000005</v>
      </c>
      <c r="G11" s="8">
        <f t="shared" si="1"/>
        <v>0.21451250000000002</v>
      </c>
    </row>
    <row r="12" spans="1:7" ht="31.5" outlineLevel="1" x14ac:dyDescent="0.25">
      <c r="A12" s="6" t="s">
        <v>5</v>
      </c>
      <c r="B12" s="7" t="s">
        <v>6</v>
      </c>
      <c r="C12" s="6" t="s">
        <v>15</v>
      </c>
      <c r="D12" s="7" t="s">
        <v>16</v>
      </c>
      <c r="E12" s="13">
        <v>26571.914999999997</v>
      </c>
      <c r="F12" s="13">
        <v>24576.548999999999</v>
      </c>
      <c r="G12" s="8">
        <f t="shared" si="1"/>
        <v>0.92490695533235001</v>
      </c>
    </row>
    <row r="13" spans="1:7" ht="47.25" outlineLevel="1" x14ac:dyDescent="0.25">
      <c r="A13" s="6" t="s">
        <v>5</v>
      </c>
      <c r="B13" s="7" t="s">
        <v>6</v>
      </c>
      <c r="C13" s="6" t="s">
        <v>17</v>
      </c>
      <c r="D13" s="7" t="s">
        <v>18</v>
      </c>
      <c r="E13" s="13">
        <v>3744.933</v>
      </c>
      <c r="F13" s="13">
        <v>3744.933</v>
      </c>
      <c r="G13" s="8">
        <f t="shared" si="1"/>
        <v>1</v>
      </c>
    </row>
    <row r="14" spans="1:7" ht="31.5" customHeight="1" x14ac:dyDescent="0.25">
      <c r="A14" s="10" t="s">
        <v>19</v>
      </c>
      <c r="B14" s="39" t="s">
        <v>20</v>
      </c>
      <c r="C14" s="40"/>
      <c r="D14" s="41"/>
      <c r="E14" s="12">
        <f>E16+E17</f>
        <v>57619.197</v>
      </c>
      <c r="F14" s="12">
        <f>F16+F17</f>
        <v>56199.472999999998</v>
      </c>
      <c r="G14" s="11">
        <f t="shared" si="1"/>
        <v>0.97536022586361271</v>
      </c>
    </row>
    <row r="15" spans="1:7" s="22" customFormat="1" ht="31.5" customHeight="1" x14ac:dyDescent="0.25">
      <c r="A15" s="17"/>
      <c r="B15" s="18"/>
      <c r="C15" s="19"/>
      <c r="D15" s="16" t="s">
        <v>250</v>
      </c>
      <c r="E15" s="20"/>
      <c r="F15" s="20"/>
      <c r="G15" s="21"/>
    </row>
    <row r="16" spans="1:7" s="22" customFormat="1" ht="31.5" customHeight="1" x14ac:dyDescent="0.25">
      <c r="A16" s="17"/>
      <c r="B16" s="18"/>
      <c r="C16" s="19"/>
      <c r="D16" s="16" t="s">
        <v>251</v>
      </c>
      <c r="E16" s="20">
        <v>0</v>
      </c>
      <c r="F16" s="20">
        <v>0</v>
      </c>
      <c r="G16" s="21">
        <v>0</v>
      </c>
    </row>
    <row r="17" spans="1:7" s="22" customFormat="1" ht="31.5" customHeight="1" x14ac:dyDescent="0.25">
      <c r="A17" s="17"/>
      <c r="B17" s="18"/>
      <c r="C17" s="19"/>
      <c r="D17" s="23" t="s">
        <v>252</v>
      </c>
      <c r="E17" s="20">
        <f>E18+E19+E20</f>
        <v>57619.197</v>
      </c>
      <c r="F17" s="20">
        <f>F18+F19+F20</f>
        <v>56199.472999999998</v>
      </c>
      <c r="G17" s="21">
        <f t="shared" si="1"/>
        <v>0.97536022586361271</v>
      </c>
    </row>
    <row r="18" spans="1:7" ht="31.5" outlineLevel="1" x14ac:dyDescent="0.25">
      <c r="A18" s="6" t="s">
        <v>19</v>
      </c>
      <c r="B18" s="7" t="s">
        <v>20</v>
      </c>
      <c r="C18" s="6" t="s">
        <v>13</v>
      </c>
      <c r="D18" s="7" t="s">
        <v>14</v>
      </c>
      <c r="E18" s="13">
        <v>4795.079999999999</v>
      </c>
      <c r="F18" s="13">
        <v>4795.0810000000001</v>
      </c>
      <c r="G18" s="8">
        <f t="shared" si="1"/>
        <v>1.0000002085470943</v>
      </c>
    </row>
    <row r="19" spans="1:7" ht="31.5" outlineLevel="1" x14ac:dyDescent="0.25">
      <c r="A19" s="6" t="s">
        <v>19</v>
      </c>
      <c r="B19" s="7" t="s">
        <v>20</v>
      </c>
      <c r="C19" s="6" t="s">
        <v>15</v>
      </c>
      <c r="D19" s="7" t="s">
        <v>16</v>
      </c>
      <c r="E19" s="13">
        <v>51906.186999999998</v>
      </c>
      <c r="F19" s="13">
        <v>50487.781999999999</v>
      </c>
      <c r="G19" s="8">
        <f t="shared" si="1"/>
        <v>0.97267368146305955</v>
      </c>
    </row>
    <row r="20" spans="1:7" ht="47.25" outlineLevel="1" x14ac:dyDescent="0.25">
      <c r="A20" s="6" t="s">
        <v>19</v>
      </c>
      <c r="B20" s="7" t="s">
        <v>20</v>
      </c>
      <c r="C20" s="6" t="s">
        <v>17</v>
      </c>
      <c r="D20" s="7" t="s">
        <v>18</v>
      </c>
      <c r="E20" s="13">
        <v>917.93000000000029</v>
      </c>
      <c r="F20" s="13">
        <v>916.61</v>
      </c>
      <c r="G20" s="8">
        <f t="shared" si="1"/>
        <v>0.99856198185046763</v>
      </c>
    </row>
    <row r="21" spans="1:7" ht="31.5" customHeight="1" x14ac:dyDescent="0.25">
      <c r="A21" s="10" t="s">
        <v>21</v>
      </c>
      <c r="B21" s="39" t="s">
        <v>22</v>
      </c>
      <c r="C21" s="40"/>
      <c r="D21" s="41"/>
      <c r="E21" s="12">
        <f>E23+E30</f>
        <v>61198.873</v>
      </c>
      <c r="F21" s="12">
        <f>F23+F30</f>
        <v>58603.411999999997</v>
      </c>
      <c r="G21" s="11">
        <f t="shared" si="1"/>
        <v>0.95758972554935773</v>
      </c>
    </row>
    <row r="22" spans="1:7" s="22" customFormat="1" ht="31.5" customHeight="1" x14ac:dyDescent="0.25">
      <c r="A22" s="17"/>
      <c r="B22" s="18"/>
      <c r="C22" s="19"/>
      <c r="D22" s="16" t="s">
        <v>250</v>
      </c>
      <c r="E22" s="20"/>
      <c r="F22" s="20"/>
      <c r="G22" s="21"/>
    </row>
    <row r="23" spans="1:7" s="22" customFormat="1" ht="31.5" customHeight="1" x14ac:dyDescent="0.25">
      <c r="A23" s="17"/>
      <c r="B23" s="18"/>
      <c r="C23" s="19"/>
      <c r="D23" s="16" t="s">
        <v>251</v>
      </c>
      <c r="E23" s="20">
        <f>E24+E26</f>
        <v>22816.832000000002</v>
      </c>
      <c r="F23" s="20">
        <f>F24+F26</f>
        <v>21689.885999999999</v>
      </c>
      <c r="G23" s="21">
        <f t="shared" si="1"/>
        <v>0.95060900654394076</v>
      </c>
    </row>
    <row r="24" spans="1:7" s="15" customFormat="1" ht="47.25" outlineLevel="1" x14ac:dyDescent="0.25">
      <c r="A24" s="1" t="s">
        <v>21</v>
      </c>
      <c r="B24" s="4" t="s">
        <v>22</v>
      </c>
      <c r="C24" s="1" t="s">
        <v>23</v>
      </c>
      <c r="D24" s="4" t="s">
        <v>24</v>
      </c>
      <c r="E24" s="14">
        <f>E25</f>
        <v>200</v>
      </c>
      <c r="F24" s="14">
        <f>F25</f>
        <v>200</v>
      </c>
      <c r="G24" s="5">
        <f t="shared" si="1"/>
        <v>1</v>
      </c>
    </row>
    <row r="25" spans="1:7" s="28" customFormat="1" ht="63" outlineLevel="2" x14ac:dyDescent="0.25">
      <c r="A25" s="24" t="s">
        <v>21</v>
      </c>
      <c r="B25" s="25" t="s">
        <v>22</v>
      </c>
      <c r="C25" s="24" t="s">
        <v>25</v>
      </c>
      <c r="D25" s="25" t="s">
        <v>26</v>
      </c>
      <c r="E25" s="26">
        <v>200</v>
      </c>
      <c r="F25" s="26">
        <v>200</v>
      </c>
      <c r="G25" s="27">
        <f t="shared" si="1"/>
        <v>1</v>
      </c>
    </row>
    <row r="26" spans="1:7" s="15" customFormat="1" ht="31.5" outlineLevel="1" x14ac:dyDescent="0.25">
      <c r="A26" s="1" t="s">
        <v>21</v>
      </c>
      <c r="B26" s="4" t="s">
        <v>22</v>
      </c>
      <c r="C26" s="1" t="s">
        <v>27</v>
      </c>
      <c r="D26" s="4" t="s">
        <v>28</v>
      </c>
      <c r="E26" s="14">
        <f>E27+E28+E29</f>
        <v>22616.832000000002</v>
      </c>
      <c r="F26" s="14">
        <f>F27+F28+F29</f>
        <v>21489.885999999999</v>
      </c>
      <c r="G26" s="5">
        <f t="shared" si="1"/>
        <v>0.95017224339819106</v>
      </c>
    </row>
    <row r="27" spans="1:7" s="28" customFormat="1" ht="47.25" outlineLevel="2" x14ac:dyDescent="0.25">
      <c r="A27" s="24" t="s">
        <v>21</v>
      </c>
      <c r="B27" s="25" t="s">
        <v>22</v>
      </c>
      <c r="C27" s="24" t="s">
        <v>29</v>
      </c>
      <c r="D27" s="25" t="s">
        <v>30</v>
      </c>
      <c r="E27" s="26">
        <v>14171.947</v>
      </c>
      <c r="F27" s="26">
        <v>13045.001</v>
      </c>
      <c r="G27" s="27">
        <f t="shared" si="1"/>
        <v>0.92048050984102614</v>
      </c>
    </row>
    <row r="28" spans="1:7" s="28" customFormat="1" ht="31.5" outlineLevel="2" x14ac:dyDescent="0.25">
      <c r="A28" s="24" t="s">
        <v>21</v>
      </c>
      <c r="B28" s="25" t="s">
        <v>22</v>
      </c>
      <c r="C28" s="24" t="s">
        <v>31</v>
      </c>
      <c r="D28" s="25" t="s">
        <v>32</v>
      </c>
      <c r="E28" s="26">
        <v>64.141999999999996</v>
      </c>
      <c r="F28" s="26">
        <v>64.141999999999996</v>
      </c>
      <c r="G28" s="27">
        <f t="shared" si="1"/>
        <v>1</v>
      </c>
    </row>
    <row r="29" spans="1:7" s="28" customFormat="1" ht="63" outlineLevel="2" x14ac:dyDescent="0.25">
      <c r="A29" s="24" t="s">
        <v>21</v>
      </c>
      <c r="B29" s="25" t="s">
        <v>22</v>
      </c>
      <c r="C29" s="24" t="s">
        <v>33</v>
      </c>
      <c r="D29" s="25" t="s">
        <v>34</v>
      </c>
      <c r="E29" s="26">
        <v>8380.7430000000004</v>
      </c>
      <c r="F29" s="26">
        <v>8380.7430000000004</v>
      </c>
      <c r="G29" s="27">
        <f t="shared" si="1"/>
        <v>1</v>
      </c>
    </row>
    <row r="30" spans="1:7" s="15" customFormat="1" ht="21.75" customHeight="1" outlineLevel="2" x14ac:dyDescent="0.25">
      <c r="A30" s="1"/>
      <c r="B30" s="4"/>
      <c r="C30" s="1"/>
      <c r="D30" s="23" t="s">
        <v>252</v>
      </c>
      <c r="E30" s="14">
        <f>E31+E32</f>
        <v>38382.040999999997</v>
      </c>
      <c r="F30" s="14">
        <f>F31+F32</f>
        <v>36913.525999999998</v>
      </c>
      <c r="G30" s="5">
        <f t="shared" si="1"/>
        <v>0.96173952812983554</v>
      </c>
    </row>
    <row r="31" spans="1:7" ht="31.5" outlineLevel="1" x14ac:dyDescent="0.25">
      <c r="A31" s="6" t="s">
        <v>21</v>
      </c>
      <c r="B31" s="7" t="s">
        <v>22</v>
      </c>
      <c r="C31" s="6" t="s">
        <v>15</v>
      </c>
      <c r="D31" s="7" t="s">
        <v>16</v>
      </c>
      <c r="E31" s="13">
        <v>32138.665999999997</v>
      </c>
      <c r="F31" s="13">
        <v>30670.151000000002</v>
      </c>
      <c r="G31" s="8">
        <f t="shared" si="1"/>
        <v>0.95430690869372126</v>
      </c>
    </row>
    <row r="32" spans="1:7" ht="47.25" outlineLevel="1" x14ac:dyDescent="0.25">
      <c r="A32" s="6" t="s">
        <v>21</v>
      </c>
      <c r="B32" s="7" t="s">
        <v>22</v>
      </c>
      <c r="C32" s="6" t="s">
        <v>17</v>
      </c>
      <c r="D32" s="7" t="s">
        <v>18</v>
      </c>
      <c r="E32" s="13">
        <v>6243.375</v>
      </c>
      <c r="F32" s="13">
        <v>6243.375</v>
      </c>
      <c r="G32" s="8">
        <f t="shared" si="1"/>
        <v>1</v>
      </c>
    </row>
    <row r="33" spans="1:7" ht="39.75" customHeight="1" x14ac:dyDescent="0.25">
      <c r="A33" s="10" t="s">
        <v>35</v>
      </c>
      <c r="B33" s="39" t="s">
        <v>36</v>
      </c>
      <c r="C33" s="40"/>
      <c r="D33" s="41"/>
      <c r="E33" s="12">
        <f>E35+E36</f>
        <v>16141.7</v>
      </c>
      <c r="F33" s="12">
        <f>F35+F36</f>
        <v>15854.152</v>
      </c>
      <c r="G33" s="11">
        <f t="shared" si="1"/>
        <v>0.98218601510373749</v>
      </c>
    </row>
    <row r="34" spans="1:7" s="22" customFormat="1" ht="24" customHeight="1" x14ac:dyDescent="0.25">
      <c r="A34" s="17"/>
      <c r="B34" s="18"/>
      <c r="C34" s="19"/>
      <c r="D34" s="16" t="s">
        <v>250</v>
      </c>
      <c r="E34" s="20"/>
      <c r="F34" s="20"/>
      <c r="G34" s="21"/>
    </row>
    <row r="35" spans="1:7" s="22" customFormat="1" ht="24.75" customHeight="1" x14ac:dyDescent="0.25">
      <c r="A35" s="17"/>
      <c r="B35" s="18"/>
      <c r="C35" s="19"/>
      <c r="D35" s="16" t="s">
        <v>251</v>
      </c>
      <c r="E35" s="20">
        <v>0</v>
      </c>
      <c r="F35" s="20">
        <v>0</v>
      </c>
      <c r="G35" s="21">
        <v>0</v>
      </c>
    </row>
    <row r="36" spans="1:7" s="22" customFormat="1" ht="24.75" customHeight="1" x14ac:dyDescent="0.25">
      <c r="A36" s="17"/>
      <c r="B36" s="18"/>
      <c r="C36" s="19"/>
      <c r="D36" s="23" t="s">
        <v>252</v>
      </c>
      <c r="E36" s="20">
        <f>E37</f>
        <v>16141.7</v>
      </c>
      <c r="F36" s="20">
        <f>F37</f>
        <v>15854.152</v>
      </c>
      <c r="G36" s="21">
        <f t="shared" si="1"/>
        <v>0.98218601510373749</v>
      </c>
    </row>
    <row r="37" spans="1:7" ht="31.5" outlineLevel="1" x14ac:dyDescent="0.25">
      <c r="A37" s="6" t="s">
        <v>35</v>
      </c>
      <c r="B37" s="7" t="s">
        <v>36</v>
      </c>
      <c r="C37" s="6" t="s">
        <v>13</v>
      </c>
      <c r="D37" s="7" t="s">
        <v>14</v>
      </c>
      <c r="E37" s="13">
        <v>16141.7</v>
      </c>
      <c r="F37" s="13">
        <v>15854.152</v>
      </c>
      <c r="G37" s="8">
        <f t="shared" si="1"/>
        <v>0.98218601510373749</v>
      </c>
    </row>
    <row r="38" spans="1:7" ht="47.25" customHeight="1" x14ac:dyDescent="0.25">
      <c r="A38" s="10" t="s">
        <v>37</v>
      </c>
      <c r="B38" s="39" t="s">
        <v>38</v>
      </c>
      <c r="C38" s="40"/>
      <c r="D38" s="41"/>
      <c r="E38" s="12">
        <f>E40+E45</f>
        <v>36878.65</v>
      </c>
      <c r="F38" s="12">
        <f>F40+F45</f>
        <v>35772.841</v>
      </c>
      <c r="G38" s="11">
        <f t="shared" si="1"/>
        <v>0.97001492733600603</v>
      </c>
    </row>
    <row r="39" spans="1:7" s="22" customFormat="1" ht="30" customHeight="1" x14ac:dyDescent="0.25">
      <c r="A39" s="17"/>
      <c r="B39" s="18"/>
      <c r="C39" s="19"/>
      <c r="D39" s="16" t="s">
        <v>250</v>
      </c>
      <c r="E39" s="20"/>
      <c r="F39" s="20"/>
      <c r="G39" s="21"/>
    </row>
    <row r="40" spans="1:7" s="22" customFormat="1" ht="28.5" customHeight="1" x14ac:dyDescent="0.25">
      <c r="A40" s="17"/>
      <c r="B40" s="18"/>
      <c r="C40" s="19"/>
      <c r="D40" s="16" t="s">
        <v>251</v>
      </c>
      <c r="E40" s="20">
        <f>E41+E44</f>
        <v>30123.25</v>
      </c>
      <c r="F40" s="20">
        <f>F41+F44</f>
        <v>29061.196000000004</v>
      </c>
      <c r="G40" s="21">
        <f t="shared" si="1"/>
        <v>0.964743047313952</v>
      </c>
    </row>
    <row r="41" spans="1:7" s="15" customFormat="1" ht="47.25" outlineLevel="1" x14ac:dyDescent="0.25">
      <c r="A41" s="1" t="s">
        <v>37</v>
      </c>
      <c r="B41" s="4" t="s">
        <v>38</v>
      </c>
      <c r="C41" s="1" t="s">
        <v>39</v>
      </c>
      <c r="D41" s="4" t="s">
        <v>40</v>
      </c>
      <c r="E41" s="14">
        <f>E42+E43</f>
        <v>18783.349000000002</v>
      </c>
      <c r="F41" s="14">
        <f>F42+F43</f>
        <v>17841.864000000001</v>
      </c>
      <c r="G41" s="5">
        <f t="shared" si="1"/>
        <v>0.94987661678436575</v>
      </c>
    </row>
    <row r="42" spans="1:7" s="28" customFormat="1" ht="31.5" outlineLevel="2" x14ac:dyDescent="0.25">
      <c r="A42" s="24" t="s">
        <v>37</v>
      </c>
      <c r="B42" s="25" t="s">
        <v>38</v>
      </c>
      <c r="C42" s="24" t="s">
        <v>41</v>
      </c>
      <c r="D42" s="25" t="s">
        <v>42</v>
      </c>
      <c r="E42" s="26">
        <v>2201.9049999999997</v>
      </c>
      <c r="F42" s="26">
        <v>1260.42</v>
      </c>
      <c r="G42" s="27">
        <f t="shared" si="1"/>
        <v>0.57242251595777305</v>
      </c>
    </row>
    <row r="43" spans="1:7" s="28" customFormat="1" ht="31.5" outlineLevel="2" x14ac:dyDescent="0.25">
      <c r="A43" s="24" t="s">
        <v>37</v>
      </c>
      <c r="B43" s="25" t="s">
        <v>38</v>
      </c>
      <c r="C43" s="24" t="s">
        <v>43</v>
      </c>
      <c r="D43" s="25" t="s">
        <v>44</v>
      </c>
      <c r="E43" s="26">
        <v>16581.444000000003</v>
      </c>
      <c r="F43" s="26">
        <v>16581.444</v>
      </c>
      <c r="G43" s="27">
        <f t="shared" si="1"/>
        <v>0.99999999999999978</v>
      </c>
    </row>
    <row r="44" spans="1:7" ht="47.25" outlineLevel="2" x14ac:dyDescent="0.25">
      <c r="A44" s="1" t="s">
        <v>37</v>
      </c>
      <c r="B44" s="4" t="s">
        <v>38</v>
      </c>
      <c r="C44" s="1" t="s">
        <v>45</v>
      </c>
      <c r="D44" s="4" t="s">
        <v>46</v>
      </c>
      <c r="E44" s="14">
        <v>11339.901</v>
      </c>
      <c r="F44" s="14">
        <v>11219.332</v>
      </c>
      <c r="G44" s="5">
        <f t="shared" ref="G44:G45" si="2">F44/E44</f>
        <v>0.98936772022965636</v>
      </c>
    </row>
    <row r="45" spans="1:7" ht="29.25" customHeight="1" outlineLevel="2" x14ac:dyDescent="0.25">
      <c r="A45" s="1"/>
      <c r="B45" s="4"/>
      <c r="C45" s="1"/>
      <c r="D45" s="23" t="s">
        <v>252</v>
      </c>
      <c r="E45" s="14">
        <f>E46+E47</f>
        <v>6755.4000000000005</v>
      </c>
      <c r="F45" s="14">
        <f>F46+F47</f>
        <v>6711.6450000000004</v>
      </c>
      <c r="G45" s="5">
        <f t="shared" si="2"/>
        <v>0.9935229594102496</v>
      </c>
    </row>
    <row r="46" spans="1:7" ht="47.25" outlineLevel="1" x14ac:dyDescent="0.25">
      <c r="A46" s="6" t="s">
        <v>37</v>
      </c>
      <c r="B46" s="7" t="s">
        <v>38</v>
      </c>
      <c r="C46" s="6" t="s">
        <v>13</v>
      </c>
      <c r="D46" s="7" t="s">
        <v>14</v>
      </c>
      <c r="E46" s="13">
        <v>133.29999999999998</v>
      </c>
      <c r="F46" s="13">
        <v>133.30000000000001</v>
      </c>
      <c r="G46" s="8">
        <f t="shared" si="1"/>
        <v>1.0000000000000002</v>
      </c>
    </row>
    <row r="47" spans="1:7" ht="47.25" outlineLevel="1" x14ac:dyDescent="0.25">
      <c r="A47" s="6" t="s">
        <v>37</v>
      </c>
      <c r="B47" s="7" t="s">
        <v>38</v>
      </c>
      <c r="C47" s="6" t="s">
        <v>15</v>
      </c>
      <c r="D47" s="7" t="s">
        <v>16</v>
      </c>
      <c r="E47" s="13">
        <v>6622.1</v>
      </c>
      <c r="F47" s="13">
        <v>6578.3450000000003</v>
      </c>
      <c r="G47" s="8">
        <f t="shared" si="1"/>
        <v>0.99339257939324377</v>
      </c>
    </row>
    <row r="48" spans="1:7" ht="31.5" customHeight="1" x14ac:dyDescent="0.25">
      <c r="A48" s="10" t="s">
        <v>47</v>
      </c>
      <c r="B48" s="39" t="s">
        <v>48</v>
      </c>
      <c r="C48" s="40"/>
      <c r="D48" s="41"/>
      <c r="E48" s="12">
        <f>E50+E69</f>
        <v>625386.48600000003</v>
      </c>
      <c r="F48" s="12">
        <f>F50+F69</f>
        <v>625386.48399999994</v>
      </c>
      <c r="G48" s="11">
        <f t="shared" si="1"/>
        <v>0.99999999680197749</v>
      </c>
    </row>
    <row r="49" spans="1:7" s="22" customFormat="1" ht="31.5" customHeight="1" x14ac:dyDescent="0.25">
      <c r="A49" s="17"/>
      <c r="B49" s="18"/>
      <c r="C49" s="19"/>
      <c r="D49" s="16" t="s">
        <v>250</v>
      </c>
      <c r="E49" s="20"/>
      <c r="F49" s="20"/>
      <c r="G49" s="21"/>
    </row>
    <row r="50" spans="1:7" s="22" customFormat="1" ht="31.5" customHeight="1" x14ac:dyDescent="0.25">
      <c r="A50" s="17"/>
      <c r="B50" s="18"/>
      <c r="C50" s="19"/>
      <c r="D50" s="16" t="s">
        <v>251</v>
      </c>
      <c r="E50" s="20">
        <f>E51+E54+E56+E62+E65+E67</f>
        <v>610410.51199999999</v>
      </c>
      <c r="F50" s="20">
        <f>F51+F54+F56+F62+F65+F67</f>
        <v>610410.51199999999</v>
      </c>
      <c r="G50" s="21">
        <f t="shared" si="1"/>
        <v>1</v>
      </c>
    </row>
    <row r="51" spans="1:7" s="15" customFormat="1" ht="47.25" outlineLevel="1" x14ac:dyDescent="0.25">
      <c r="A51" s="1" t="s">
        <v>47</v>
      </c>
      <c r="B51" s="4" t="s">
        <v>48</v>
      </c>
      <c r="C51" s="1" t="s">
        <v>49</v>
      </c>
      <c r="D51" s="4" t="s">
        <v>50</v>
      </c>
      <c r="E51" s="14">
        <f>E52+E53</f>
        <v>1237.5</v>
      </c>
      <c r="F51" s="14">
        <f>F52+F53</f>
        <v>1237.5</v>
      </c>
      <c r="G51" s="5">
        <f t="shared" si="1"/>
        <v>1</v>
      </c>
    </row>
    <row r="52" spans="1:7" s="28" customFormat="1" ht="47.25" outlineLevel="2" x14ac:dyDescent="0.25">
      <c r="A52" s="24" t="s">
        <v>47</v>
      </c>
      <c r="B52" s="25" t="s">
        <v>48</v>
      </c>
      <c r="C52" s="24" t="s">
        <v>51</v>
      </c>
      <c r="D52" s="25" t="s">
        <v>52</v>
      </c>
      <c r="E52" s="26">
        <v>897.5</v>
      </c>
      <c r="F52" s="26">
        <v>897.5</v>
      </c>
      <c r="G52" s="27">
        <f t="shared" si="1"/>
        <v>1</v>
      </c>
    </row>
    <row r="53" spans="1:7" s="28" customFormat="1" ht="47.25" outlineLevel="2" x14ac:dyDescent="0.25">
      <c r="A53" s="24" t="s">
        <v>47</v>
      </c>
      <c r="B53" s="25" t="s">
        <v>48</v>
      </c>
      <c r="C53" s="24" t="s">
        <v>53</v>
      </c>
      <c r="D53" s="25" t="s">
        <v>54</v>
      </c>
      <c r="E53" s="26">
        <v>340</v>
      </c>
      <c r="F53" s="26">
        <v>340</v>
      </c>
      <c r="G53" s="27">
        <f t="shared" si="1"/>
        <v>1</v>
      </c>
    </row>
    <row r="54" spans="1:7" s="15" customFormat="1" ht="31.5" outlineLevel="1" x14ac:dyDescent="0.25">
      <c r="A54" s="1" t="s">
        <v>47</v>
      </c>
      <c r="B54" s="4" t="s">
        <v>48</v>
      </c>
      <c r="C54" s="1" t="s">
        <v>55</v>
      </c>
      <c r="D54" s="4" t="s">
        <v>56</v>
      </c>
      <c r="E54" s="14">
        <f>E55</f>
        <v>611.67999999999995</v>
      </c>
      <c r="F54" s="14">
        <f>F55</f>
        <v>611.67999999999995</v>
      </c>
      <c r="G54" s="5">
        <f t="shared" si="1"/>
        <v>1</v>
      </c>
    </row>
    <row r="55" spans="1:7" s="28" customFormat="1" ht="63" outlineLevel="2" x14ac:dyDescent="0.25">
      <c r="A55" s="24" t="s">
        <v>47</v>
      </c>
      <c r="B55" s="25" t="s">
        <v>48</v>
      </c>
      <c r="C55" s="24" t="s">
        <v>57</v>
      </c>
      <c r="D55" s="25" t="s">
        <v>58</v>
      </c>
      <c r="E55" s="26">
        <v>611.67999999999995</v>
      </c>
      <c r="F55" s="26">
        <v>611.67999999999995</v>
      </c>
      <c r="G55" s="27">
        <f t="shared" si="1"/>
        <v>1</v>
      </c>
    </row>
    <row r="56" spans="1:7" s="15" customFormat="1" ht="31.5" outlineLevel="1" x14ac:dyDescent="0.25">
      <c r="A56" s="1" t="s">
        <v>47</v>
      </c>
      <c r="B56" s="4" t="s">
        <v>48</v>
      </c>
      <c r="C56" s="1" t="s">
        <v>59</v>
      </c>
      <c r="D56" s="4" t="s">
        <v>60</v>
      </c>
      <c r="E56" s="14">
        <f>E57+E58+E59+E60+E61</f>
        <v>598201.83100000001</v>
      </c>
      <c r="F56" s="14">
        <f>F57+F58+F59+F60+F61</f>
        <v>598201.83100000001</v>
      </c>
      <c r="G56" s="5">
        <f t="shared" si="1"/>
        <v>1</v>
      </c>
    </row>
    <row r="57" spans="1:7" s="28" customFormat="1" ht="31.5" outlineLevel="2" x14ac:dyDescent="0.25">
      <c r="A57" s="24" t="s">
        <v>47</v>
      </c>
      <c r="B57" s="25" t="s">
        <v>48</v>
      </c>
      <c r="C57" s="24" t="s">
        <v>61</v>
      </c>
      <c r="D57" s="25" t="s">
        <v>62</v>
      </c>
      <c r="E57" s="26">
        <v>86068.695999999996</v>
      </c>
      <c r="F57" s="26">
        <v>86068.695999999996</v>
      </c>
      <c r="G57" s="27">
        <f t="shared" si="1"/>
        <v>1</v>
      </c>
    </row>
    <row r="58" spans="1:7" s="28" customFormat="1" ht="31.5" outlineLevel="2" x14ac:dyDescent="0.25">
      <c r="A58" s="24" t="s">
        <v>47</v>
      </c>
      <c r="B58" s="25" t="s">
        <v>48</v>
      </c>
      <c r="C58" s="24" t="s">
        <v>63</v>
      </c>
      <c r="D58" s="25" t="s">
        <v>64</v>
      </c>
      <c r="E58" s="26">
        <v>304199.72100000002</v>
      </c>
      <c r="F58" s="26">
        <v>304199.72100000002</v>
      </c>
      <c r="G58" s="27">
        <f t="shared" si="1"/>
        <v>1</v>
      </c>
    </row>
    <row r="59" spans="1:7" s="28" customFormat="1" ht="51.75" customHeight="1" outlineLevel="2" x14ac:dyDescent="0.25">
      <c r="A59" s="24" t="s">
        <v>47</v>
      </c>
      <c r="B59" s="25" t="s">
        <v>48</v>
      </c>
      <c r="C59" s="24" t="s">
        <v>65</v>
      </c>
      <c r="D59" s="25" t="s">
        <v>66</v>
      </c>
      <c r="E59" s="26">
        <v>3237.9139999999998</v>
      </c>
      <c r="F59" s="26">
        <v>3237.9140000000002</v>
      </c>
      <c r="G59" s="27">
        <f t="shared" si="1"/>
        <v>1.0000000000000002</v>
      </c>
    </row>
    <row r="60" spans="1:7" s="28" customFormat="1" ht="31.5" outlineLevel="2" x14ac:dyDescent="0.25">
      <c r="A60" s="24" t="s">
        <v>47</v>
      </c>
      <c r="B60" s="25" t="s">
        <v>48</v>
      </c>
      <c r="C60" s="24" t="s">
        <v>67</v>
      </c>
      <c r="D60" s="25" t="s">
        <v>68</v>
      </c>
      <c r="E60" s="26">
        <v>201652.3</v>
      </c>
      <c r="F60" s="26">
        <v>201652.3</v>
      </c>
      <c r="G60" s="27">
        <f t="shared" si="1"/>
        <v>1</v>
      </c>
    </row>
    <row r="61" spans="1:7" s="28" customFormat="1" ht="31.5" outlineLevel="2" x14ac:dyDescent="0.25">
      <c r="A61" s="24" t="s">
        <v>47</v>
      </c>
      <c r="B61" s="25" t="s">
        <v>48</v>
      </c>
      <c r="C61" s="24" t="s">
        <v>69</v>
      </c>
      <c r="D61" s="25" t="s">
        <v>70</v>
      </c>
      <c r="E61" s="26">
        <v>3043.2</v>
      </c>
      <c r="F61" s="26">
        <v>3043.2</v>
      </c>
      <c r="G61" s="27">
        <f t="shared" si="1"/>
        <v>1</v>
      </c>
    </row>
    <row r="62" spans="1:7" s="15" customFormat="1" ht="31.5" outlineLevel="1" x14ac:dyDescent="0.25">
      <c r="A62" s="1" t="s">
        <v>47</v>
      </c>
      <c r="B62" s="4" t="s">
        <v>48</v>
      </c>
      <c r="C62" s="1" t="s">
        <v>71</v>
      </c>
      <c r="D62" s="4" t="s">
        <v>72</v>
      </c>
      <c r="E62" s="14">
        <f>E63+E64</f>
        <v>9279.7219999999998</v>
      </c>
      <c r="F62" s="14">
        <f>F63+F64</f>
        <v>9279.7219999999998</v>
      </c>
      <c r="G62" s="5">
        <f t="shared" si="1"/>
        <v>1</v>
      </c>
    </row>
    <row r="63" spans="1:7" s="28" customFormat="1" ht="31.5" outlineLevel="2" x14ac:dyDescent="0.25">
      <c r="A63" s="24" t="s">
        <v>47</v>
      </c>
      <c r="B63" s="25" t="s">
        <v>48</v>
      </c>
      <c r="C63" s="24" t="s">
        <v>73</v>
      </c>
      <c r="D63" s="25" t="s">
        <v>74</v>
      </c>
      <c r="E63" s="26">
        <v>6579.7219999999998</v>
      </c>
      <c r="F63" s="26">
        <v>6579.7219999999998</v>
      </c>
      <c r="G63" s="27">
        <f t="shared" si="1"/>
        <v>1</v>
      </c>
    </row>
    <row r="64" spans="1:7" s="28" customFormat="1" ht="47.25" outlineLevel="2" x14ac:dyDescent="0.25">
      <c r="A64" s="24" t="s">
        <v>47</v>
      </c>
      <c r="B64" s="25" t="s">
        <v>48</v>
      </c>
      <c r="C64" s="24" t="s">
        <v>75</v>
      </c>
      <c r="D64" s="25" t="s">
        <v>76</v>
      </c>
      <c r="E64" s="26">
        <v>2700</v>
      </c>
      <c r="F64" s="26">
        <v>2700</v>
      </c>
      <c r="G64" s="27">
        <f t="shared" si="1"/>
        <v>1</v>
      </c>
    </row>
    <row r="65" spans="1:7" s="15" customFormat="1" ht="31.5" outlineLevel="1" x14ac:dyDescent="0.25">
      <c r="A65" s="1" t="s">
        <v>47</v>
      </c>
      <c r="B65" s="4" t="s">
        <v>48</v>
      </c>
      <c r="C65" s="1" t="s">
        <v>77</v>
      </c>
      <c r="D65" s="4" t="s">
        <v>78</v>
      </c>
      <c r="E65" s="14">
        <f>E66</f>
        <v>884.5</v>
      </c>
      <c r="F65" s="14">
        <f>F66</f>
        <v>884.5</v>
      </c>
      <c r="G65" s="5">
        <f t="shared" si="1"/>
        <v>1</v>
      </c>
    </row>
    <row r="66" spans="1:7" s="28" customFormat="1" ht="31.5" outlineLevel="2" x14ac:dyDescent="0.25">
      <c r="A66" s="24" t="s">
        <v>47</v>
      </c>
      <c r="B66" s="25" t="s">
        <v>48</v>
      </c>
      <c r="C66" s="24" t="s">
        <v>79</v>
      </c>
      <c r="D66" s="25" t="s">
        <v>80</v>
      </c>
      <c r="E66" s="26">
        <v>884.5</v>
      </c>
      <c r="F66" s="26">
        <v>884.5</v>
      </c>
      <c r="G66" s="27">
        <f t="shared" si="1"/>
        <v>1</v>
      </c>
    </row>
    <row r="67" spans="1:7" s="15" customFormat="1" ht="31.5" outlineLevel="1" x14ac:dyDescent="0.25">
      <c r="A67" s="1" t="s">
        <v>47</v>
      </c>
      <c r="B67" s="4" t="s">
        <v>48</v>
      </c>
      <c r="C67" s="1" t="s">
        <v>81</v>
      </c>
      <c r="D67" s="4" t="s">
        <v>82</v>
      </c>
      <c r="E67" s="14">
        <f>E68</f>
        <v>195.279</v>
      </c>
      <c r="F67" s="14">
        <f>F68</f>
        <v>195.279</v>
      </c>
      <c r="G67" s="5">
        <f t="shared" si="1"/>
        <v>1</v>
      </c>
    </row>
    <row r="68" spans="1:7" s="28" customFormat="1" ht="47.25" outlineLevel="2" x14ac:dyDescent="0.25">
      <c r="A68" s="24" t="s">
        <v>47</v>
      </c>
      <c r="B68" s="25" t="s">
        <v>48</v>
      </c>
      <c r="C68" s="24" t="s">
        <v>83</v>
      </c>
      <c r="D68" s="25" t="s">
        <v>84</v>
      </c>
      <c r="E68" s="26">
        <v>195.279</v>
      </c>
      <c r="F68" s="26">
        <v>195.279</v>
      </c>
      <c r="G68" s="27">
        <f t="shared" si="1"/>
        <v>1</v>
      </c>
    </row>
    <row r="69" spans="1:7" s="15" customFormat="1" ht="23.25" customHeight="1" outlineLevel="2" x14ac:dyDescent="0.25">
      <c r="A69" s="1"/>
      <c r="B69" s="4"/>
      <c r="C69" s="1"/>
      <c r="D69" s="23" t="s">
        <v>252</v>
      </c>
      <c r="E69" s="14">
        <f>E70+E71</f>
        <v>14975.974</v>
      </c>
      <c r="F69" s="14">
        <f>F70+F71</f>
        <v>14975.972</v>
      </c>
      <c r="G69" s="5">
        <f t="shared" si="1"/>
        <v>0.99999986645275962</v>
      </c>
    </row>
    <row r="70" spans="1:7" ht="31.5" outlineLevel="1" x14ac:dyDescent="0.25">
      <c r="A70" s="6" t="s">
        <v>47</v>
      </c>
      <c r="B70" s="7" t="s">
        <v>48</v>
      </c>
      <c r="C70" s="6" t="s">
        <v>13</v>
      </c>
      <c r="D70" s="7" t="s">
        <v>14</v>
      </c>
      <c r="E70" s="13">
        <v>5517.4</v>
      </c>
      <c r="F70" s="13">
        <v>5517.4</v>
      </c>
      <c r="G70" s="8">
        <f t="shared" si="1"/>
        <v>1</v>
      </c>
    </row>
    <row r="71" spans="1:7" ht="31.5" outlineLevel="1" x14ac:dyDescent="0.25">
      <c r="A71" s="6" t="s">
        <v>47</v>
      </c>
      <c r="B71" s="7" t="s">
        <v>48</v>
      </c>
      <c r="C71" s="6" t="s">
        <v>15</v>
      </c>
      <c r="D71" s="7" t="s">
        <v>16</v>
      </c>
      <c r="E71" s="13">
        <v>9458.5740000000005</v>
      </c>
      <c r="F71" s="13">
        <v>9458.5720000000001</v>
      </c>
      <c r="G71" s="8">
        <f t="shared" si="1"/>
        <v>0.99999978855163574</v>
      </c>
    </row>
    <row r="72" spans="1:7" ht="31.5" customHeight="1" x14ac:dyDescent="0.25">
      <c r="A72" s="10" t="s">
        <v>85</v>
      </c>
      <c r="B72" s="39" t="s">
        <v>86</v>
      </c>
      <c r="C72" s="40"/>
      <c r="D72" s="41"/>
      <c r="E72" s="12">
        <f>E74+E100</f>
        <v>6107370.8259999985</v>
      </c>
      <c r="F72" s="12">
        <f>F74+F100</f>
        <v>6001687.7019999996</v>
      </c>
      <c r="G72" s="11">
        <f t="shared" si="1"/>
        <v>0.98269580691742342</v>
      </c>
    </row>
    <row r="73" spans="1:7" s="22" customFormat="1" ht="31.5" customHeight="1" x14ac:dyDescent="0.25">
      <c r="A73" s="17"/>
      <c r="B73" s="18"/>
      <c r="C73" s="19"/>
      <c r="D73" s="16" t="s">
        <v>250</v>
      </c>
      <c r="E73" s="20"/>
      <c r="F73" s="20"/>
      <c r="G73" s="21"/>
    </row>
    <row r="74" spans="1:7" s="22" customFormat="1" ht="31.5" customHeight="1" x14ac:dyDescent="0.25">
      <c r="A74" s="17"/>
      <c r="B74" s="18"/>
      <c r="C74" s="19"/>
      <c r="D74" s="16" t="s">
        <v>251</v>
      </c>
      <c r="E74" s="20">
        <f>E75+E77+E79+E83+E85+E91+E93</f>
        <v>6035696.5329999989</v>
      </c>
      <c r="F74" s="20">
        <f>F75+F77+F79+F83+F85+F91+F93</f>
        <v>5932380.0049999999</v>
      </c>
      <c r="G74" s="21">
        <f t="shared" ref="G74" si="3">F74/E74</f>
        <v>0.98288241838615997</v>
      </c>
    </row>
    <row r="75" spans="1:7" s="15" customFormat="1" ht="40.5" customHeight="1" outlineLevel="1" x14ac:dyDescent="0.25">
      <c r="A75" s="1" t="s">
        <v>85</v>
      </c>
      <c r="B75" s="4" t="s">
        <v>86</v>
      </c>
      <c r="C75" s="1" t="s">
        <v>55</v>
      </c>
      <c r="D75" s="4" t="s">
        <v>56</v>
      </c>
      <c r="E75" s="14">
        <f>E76</f>
        <v>4895.1000000000004</v>
      </c>
      <c r="F75" s="14">
        <f>F76</f>
        <v>4665.9399999999996</v>
      </c>
      <c r="G75" s="5">
        <f t="shared" ref="G75:G142" si="4">F75/E75</f>
        <v>0.95318583890012443</v>
      </c>
    </row>
    <row r="76" spans="1:7" s="28" customFormat="1" ht="63" outlineLevel="2" x14ac:dyDescent="0.25">
      <c r="A76" s="24" t="s">
        <v>85</v>
      </c>
      <c r="B76" s="25" t="s">
        <v>86</v>
      </c>
      <c r="C76" s="24" t="s">
        <v>57</v>
      </c>
      <c r="D76" s="25" t="s">
        <v>58</v>
      </c>
      <c r="E76" s="26">
        <v>4895.1000000000004</v>
      </c>
      <c r="F76" s="26">
        <v>4665.9399999999996</v>
      </c>
      <c r="G76" s="27">
        <f t="shared" si="4"/>
        <v>0.95318583890012443</v>
      </c>
    </row>
    <row r="77" spans="1:7" s="15" customFormat="1" ht="31.5" outlineLevel="1" x14ac:dyDescent="0.25">
      <c r="A77" s="1" t="s">
        <v>85</v>
      </c>
      <c r="B77" s="4" t="s">
        <v>86</v>
      </c>
      <c r="C77" s="1" t="s">
        <v>87</v>
      </c>
      <c r="D77" s="4" t="s">
        <v>88</v>
      </c>
      <c r="E77" s="14">
        <f>E78</f>
        <v>561.45000000000005</v>
      </c>
      <c r="F77" s="14">
        <f>F78</f>
        <v>561.45000000000005</v>
      </c>
      <c r="G77" s="5">
        <f t="shared" si="4"/>
        <v>1</v>
      </c>
    </row>
    <row r="78" spans="1:7" s="28" customFormat="1" ht="31.5" outlineLevel="2" x14ac:dyDescent="0.25">
      <c r="A78" s="24" t="s">
        <v>85</v>
      </c>
      <c r="B78" s="25" t="s">
        <v>86</v>
      </c>
      <c r="C78" s="24" t="s">
        <v>89</v>
      </c>
      <c r="D78" s="25" t="s">
        <v>90</v>
      </c>
      <c r="E78" s="26">
        <v>561.45000000000005</v>
      </c>
      <c r="F78" s="26">
        <v>561.45000000000005</v>
      </c>
      <c r="G78" s="27">
        <f t="shared" si="4"/>
        <v>1</v>
      </c>
    </row>
    <row r="79" spans="1:7" s="15" customFormat="1" ht="31.5" outlineLevel="1" x14ac:dyDescent="0.25">
      <c r="A79" s="1" t="s">
        <v>85</v>
      </c>
      <c r="B79" s="4" t="s">
        <v>86</v>
      </c>
      <c r="C79" s="1" t="s">
        <v>77</v>
      </c>
      <c r="D79" s="4" t="s">
        <v>78</v>
      </c>
      <c r="E79" s="14">
        <f>E80+E81+E82</f>
        <v>43691.597999999998</v>
      </c>
      <c r="F79" s="14">
        <f>F80+F81+F82</f>
        <v>43219.856</v>
      </c>
      <c r="G79" s="5">
        <f t="shared" si="4"/>
        <v>0.98920291265153548</v>
      </c>
    </row>
    <row r="80" spans="1:7" s="28" customFormat="1" ht="31.5" outlineLevel="2" x14ac:dyDescent="0.25">
      <c r="A80" s="24" t="s">
        <v>85</v>
      </c>
      <c r="B80" s="25" t="s">
        <v>86</v>
      </c>
      <c r="C80" s="24" t="s">
        <v>91</v>
      </c>
      <c r="D80" s="25" t="s">
        <v>92</v>
      </c>
      <c r="E80" s="26">
        <v>244.69800000000004</v>
      </c>
      <c r="F80" s="26">
        <v>163.13300000000001</v>
      </c>
      <c r="G80" s="27">
        <f t="shared" si="4"/>
        <v>0.66667075333676606</v>
      </c>
    </row>
    <row r="81" spans="1:7" s="28" customFormat="1" ht="31.5" outlineLevel="2" x14ac:dyDescent="0.25">
      <c r="A81" s="24" t="s">
        <v>85</v>
      </c>
      <c r="B81" s="25" t="s">
        <v>86</v>
      </c>
      <c r="C81" s="24" t="s">
        <v>93</v>
      </c>
      <c r="D81" s="25" t="s">
        <v>94</v>
      </c>
      <c r="E81" s="26">
        <v>342</v>
      </c>
      <c r="F81" s="26">
        <v>342</v>
      </c>
      <c r="G81" s="27">
        <f t="shared" si="4"/>
        <v>1</v>
      </c>
    </row>
    <row r="82" spans="1:7" s="28" customFormat="1" ht="31.5" outlineLevel="2" x14ac:dyDescent="0.25">
      <c r="A82" s="24" t="s">
        <v>85</v>
      </c>
      <c r="B82" s="25" t="s">
        <v>86</v>
      </c>
      <c r="C82" s="24" t="s">
        <v>79</v>
      </c>
      <c r="D82" s="25" t="s">
        <v>80</v>
      </c>
      <c r="E82" s="26">
        <v>43104.9</v>
      </c>
      <c r="F82" s="26">
        <v>42714.722999999998</v>
      </c>
      <c r="G82" s="27">
        <f t="shared" si="4"/>
        <v>0.99094819846467563</v>
      </c>
    </row>
    <row r="83" spans="1:7" s="15" customFormat="1" ht="31.5" outlineLevel="1" x14ac:dyDescent="0.25">
      <c r="A83" s="1" t="s">
        <v>85</v>
      </c>
      <c r="B83" s="4" t="s">
        <v>86</v>
      </c>
      <c r="C83" s="1" t="s">
        <v>81</v>
      </c>
      <c r="D83" s="4" t="s">
        <v>82</v>
      </c>
      <c r="E83" s="14">
        <f>E84</f>
        <v>1361</v>
      </c>
      <c r="F83" s="14">
        <f>F84</f>
        <v>1028.5</v>
      </c>
      <c r="G83" s="5">
        <f t="shared" si="4"/>
        <v>0.75569434239529754</v>
      </c>
    </row>
    <row r="84" spans="1:7" s="28" customFormat="1" ht="47.25" outlineLevel="2" x14ac:dyDescent="0.25">
      <c r="A84" s="24" t="s">
        <v>85</v>
      </c>
      <c r="B84" s="25" t="s">
        <v>86</v>
      </c>
      <c r="C84" s="24" t="s">
        <v>83</v>
      </c>
      <c r="D84" s="25" t="s">
        <v>84</v>
      </c>
      <c r="E84" s="26">
        <v>1361</v>
      </c>
      <c r="F84" s="26">
        <v>1028.5</v>
      </c>
      <c r="G84" s="27">
        <f t="shared" si="4"/>
        <v>0.75569434239529754</v>
      </c>
    </row>
    <row r="85" spans="1:7" s="15" customFormat="1" ht="56.25" customHeight="1" outlineLevel="1" x14ac:dyDescent="0.25">
      <c r="A85" s="1" t="s">
        <v>85</v>
      </c>
      <c r="B85" s="4" t="s">
        <v>86</v>
      </c>
      <c r="C85" s="1" t="s">
        <v>95</v>
      </c>
      <c r="D85" s="4" t="s">
        <v>96</v>
      </c>
      <c r="E85" s="14">
        <f>E86+E87+E88+E89+E90</f>
        <v>5905899.2639999995</v>
      </c>
      <c r="F85" s="14">
        <f>F86+F87+F88+F89+F90</f>
        <v>5810754.1459999997</v>
      </c>
      <c r="G85" s="5">
        <f t="shared" si="4"/>
        <v>0.98388981698689537</v>
      </c>
    </row>
    <row r="86" spans="1:7" s="28" customFormat="1" ht="31.5" outlineLevel="2" x14ac:dyDescent="0.25">
      <c r="A86" s="24" t="s">
        <v>85</v>
      </c>
      <c r="B86" s="25" t="s">
        <v>86</v>
      </c>
      <c r="C86" s="24" t="s">
        <v>97</v>
      </c>
      <c r="D86" s="25" t="s">
        <v>98</v>
      </c>
      <c r="E86" s="26">
        <v>2461768.895</v>
      </c>
      <c r="F86" s="26">
        <v>2436859.8229999999</v>
      </c>
      <c r="G86" s="27">
        <f t="shared" si="4"/>
        <v>0.98988163671634977</v>
      </c>
    </row>
    <row r="87" spans="1:7" s="28" customFormat="1" ht="31.5" outlineLevel="2" x14ac:dyDescent="0.25">
      <c r="A87" s="24" t="s">
        <v>85</v>
      </c>
      <c r="B87" s="25" t="s">
        <v>86</v>
      </c>
      <c r="C87" s="24" t="s">
        <v>99</v>
      </c>
      <c r="D87" s="25" t="s">
        <v>100</v>
      </c>
      <c r="E87" s="26">
        <v>3047267.1959999995</v>
      </c>
      <c r="F87" s="26">
        <v>2980227.1669999999</v>
      </c>
      <c r="G87" s="27">
        <f t="shared" si="4"/>
        <v>0.97799995054979105</v>
      </c>
    </row>
    <row r="88" spans="1:7" s="28" customFormat="1" ht="31.5" outlineLevel="2" x14ac:dyDescent="0.25">
      <c r="A88" s="24" t="s">
        <v>85</v>
      </c>
      <c r="B88" s="25" t="s">
        <v>86</v>
      </c>
      <c r="C88" s="24" t="s">
        <v>101</v>
      </c>
      <c r="D88" s="25" t="s">
        <v>102</v>
      </c>
      <c r="E88" s="26">
        <v>314206.73100000003</v>
      </c>
      <c r="F88" s="26">
        <v>313071.7</v>
      </c>
      <c r="G88" s="27">
        <f t="shared" si="4"/>
        <v>0.99638762990090113</v>
      </c>
    </row>
    <row r="89" spans="1:7" s="28" customFormat="1" ht="31.5" outlineLevel="2" x14ac:dyDescent="0.25">
      <c r="A89" s="24" t="s">
        <v>85</v>
      </c>
      <c r="B89" s="25" t="s">
        <v>86</v>
      </c>
      <c r="C89" s="24" t="s">
        <v>103</v>
      </c>
      <c r="D89" s="25" t="s">
        <v>104</v>
      </c>
      <c r="E89" s="26">
        <v>64819.126000000004</v>
      </c>
      <c r="F89" s="26">
        <v>63614.43</v>
      </c>
      <c r="G89" s="27">
        <f t="shared" si="4"/>
        <v>0.98141449793692059</v>
      </c>
    </row>
    <row r="90" spans="1:7" s="28" customFormat="1" ht="31.5" outlineLevel="2" x14ac:dyDescent="0.25">
      <c r="A90" s="24" t="s">
        <v>85</v>
      </c>
      <c r="B90" s="25" t="s">
        <v>86</v>
      </c>
      <c r="C90" s="24" t="s">
        <v>105</v>
      </c>
      <c r="D90" s="25" t="s">
        <v>106</v>
      </c>
      <c r="E90" s="26">
        <v>17837.316000000003</v>
      </c>
      <c r="F90" s="26">
        <v>16981.026000000002</v>
      </c>
      <c r="G90" s="27">
        <f t="shared" si="4"/>
        <v>0.95199445925608983</v>
      </c>
    </row>
    <row r="91" spans="1:7" s="15" customFormat="1" ht="47.25" outlineLevel="1" x14ac:dyDescent="0.25">
      <c r="A91" s="1" t="s">
        <v>85</v>
      </c>
      <c r="B91" s="4" t="s">
        <v>86</v>
      </c>
      <c r="C91" s="1" t="s">
        <v>107</v>
      </c>
      <c r="D91" s="4" t="s">
        <v>108</v>
      </c>
      <c r="E91" s="14">
        <f>E92</f>
        <v>65797.021000000008</v>
      </c>
      <c r="F91" s="14">
        <f>F92</f>
        <v>58681.116999999998</v>
      </c>
      <c r="G91" s="5">
        <f t="shared" si="4"/>
        <v>0.89185066600507634</v>
      </c>
    </row>
    <row r="92" spans="1:7" s="28" customFormat="1" ht="47.25" outlineLevel="2" x14ac:dyDescent="0.25">
      <c r="A92" s="24" t="s">
        <v>85</v>
      </c>
      <c r="B92" s="25" t="s">
        <v>86</v>
      </c>
      <c r="C92" s="24" t="s">
        <v>109</v>
      </c>
      <c r="D92" s="25" t="s">
        <v>110</v>
      </c>
      <c r="E92" s="26">
        <v>65797.021000000008</v>
      </c>
      <c r="F92" s="26">
        <v>58681.116999999998</v>
      </c>
      <c r="G92" s="27">
        <f t="shared" si="4"/>
        <v>0.89185066600507634</v>
      </c>
    </row>
    <row r="93" spans="1:7" s="15" customFormat="1" ht="39.75" customHeight="1" outlineLevel="1" x14ac:dyDescent="0.25">
      <c r="A93" s="1" t="s">
        <v>85</v>
      </c>
      <c r="B93" s="4" t="s">
        <v>86</v>
      </c>
      <c r="C93" s="1" t="s">
        <v>111</v>
      </c>
      <c r="D93" s="4" t="s">
        <v>112</v>
      </c>
      <c r="E93" s="14">
        <f>E94+E95</f>
        <v>13491.099999999999</v>
      </c>
      <c r="F93" s="14">
        <f>F94+F95</f>
        <v>13468.995999999999</v>
      </c>
      <c r="G93" s="5">
        <f t="shared" si="4"/>
        <v>0.99836158652741447</v>
      </c>
    </row>
    <row r="94" spans="1:7" s="28" customFormat="1" ht="31.5" outlineLevel="2" x14ac:dyDescent="0.25">
      <c r="A94" s="24" t="s">
        <v>85</v>
      </c>
      <c r="B94" s="25" t="s">
        <v>86</v>
      </c>
      <c r="C94" s="24" t="s">
        <v>113</v>
      </c>
      <c r="D94" s="25" t="s">
        <v>114</v>
      </c>
      <c r="E94" s="26">
        <v>1398.8</v>
      </c>
      <c r="F94" s="26">
        <v>1376.6959999999999</v>
      </c>
      <c r="G94" s="27">
        <f t="shared" si="4"/>
        <v>0.98419788390048613</v>
      </c>
    </row>
    <row r="95" spans="1:7" s="28" customFormat="1" ht="47.25" outlineLevel="2" x14ac:dyDescent="0.25">
      <c r="A95" s="24" t="s">
        <v>85</v>
      </c>
      <c r="B95" s="25" t="s">
        <v>86</v>
      </c>
      <c r="C95" s="24" t="s">
        <v>115</v>
      </c>
      <c r="D95" s="25" t="s">
        <v>116</v>
      </c>
      <c r="E95" s="26">
        <v>12092.3</v>
      </c>
      <c r="F95" s="26">
        <v>12092.3</v>
      </c>
      <c r="G95" s="27">
        <f t="shared" si="4"/>
        <v>1</v>
      </c>
    </row>
    <row r="96" spans="1:7" s="28" customFormat="1" ht="15.75" outlineLevel="2" x14ac:dyDescent="0.25">
      <c r="A96" s="17"/>
      <c r="B96" s="18"/>
      <c r="C96" s="19"/>
      <c r="D96" s="36" t="s">
        <v>255</v>
      </c>
      <c r="E96" s="36"/>
      <c r="F96" s="37"/>
      <c r="G96" s="37"/>
    </row>
    <row r="97" spans="1:7" s="28" customFormat="1" ht="31.5" outlineLevel="2" x14ac:dyDescent="0.25">
      <c r="A97" s="6" t="s">
        <v>85</v>
      </c>
      <c r="B97" s="7" t="s">
        <v>86</v>
      </c>
      <c r="C97" s="6" t="s">
        <v>256</v>
      </c>
      <c r="D97" s="7" t="s">
        <v>257</v>
      </c>
      <c r="E97" s="13">
        <v>2092.3000000000002</v>
      </c>
      <c r="F97" s="13">
        <v>2092.3000000000002</v>
      </c>
      <c r="G97" s="8">
        <f t="shared" ref="G97:G98" si="5">F97/E97</f>
        <v>1</v>
      </c>
    </row>
    <row r="98" spans="1:7" s="28" customFormat="1" ht="31.5" outlineLevel="2" x14ac:dyDescent="0.25">
      <c r="A98" s="6" t="s">
        <v>85</v>
      </c>
      <c r="B98" s="7" t="s">
        <v>86</v>
      </c>
      <c r="C98" s="6" t="s">
        <v>258</v>
      </c>
      <c r="D98" s="7" t="s">
        <v>259</v>
      </c>
      <c r="E98" s="13">
        <v>10000</v>
      </c>
      <c r="F98" s="13">
        <v>10000</v>
      </c>
      <c r="G98" s="8">
        <f t="shared" si="5"/>
        <v>1</v>
      </c>
    </row>
    <row r="99" spans="1:7" s="28" customFormat="1" ht="78.75" outlineLevel="2" x14ac:dyDescent="0.25">
      <c r="A99" s="6" t="s">
        <v>85</v>
      </c>
      <c r="B99" s="7" t="s">
        <v>86</v>
      </c>
      <c r="C99" s="6" t="s">
        <v>260</v>
      </c>
      <c r="D99" s="7" t="s">
        <v>261</v>
      </c>
      <c r="E99" s="13">
        <v>0</v>
      </c>
      <c r="F99" s="13">
        <v>0</v>
      </c>
      <c r="G99" s="8">
        <v>0</v>
      </c>
    </row>
    <row r="100" spans="1:7" s="15" customFormat="1" ht="28.5" customHeight="1" outlineLevel="2" x14ac:dyDescent="0.25">
      <c r="A100" s="1"/>
      <c r="B100" s="4"/>
      <c r="C100" s="1"/>
      <c r="D100" s="23" t="s">
        <v>252</v>
      </c>
      <c r="E100" s="14">
        <f>E101+E102</f>
        <v>71674.293000000005</v>
      </c>
      <c r="F100" s="14">
        <f>F101+F102</f>
        <v>69307.697</v>
      </c>
      <c r="G100" s="5">
        <f t="shared" si="4"/>
        <v>0.96698124388893514</v>
      </c>
    </row>
    <row r="101" spans="1:7" ht="31.5" outlineLevel="1" x14ac:dyDescent="0.25">
      <c r="A101" s="6" t="s">
        <v>85</v>
      </c>
      <c r="B101" s="7" t="s">
        <v>86</v>
      </c>
      <c r="C101" s="6" t="s">
        <v>13</v>
      </c>
      <c r="D101" s="7" t="s">
        <v>14</v>
      </c>
      <c r="E101" s="13">
        <v>25926.243000000002</v>
      </c>
      <c r="F101" s="13">
        <v>25623.242999999999</v>
      </c>
      <c r="G101" s="8">
        <f t="shared" si="4"/>
        <v>0.98831300007486611</v>
      </c>
    </row>
    <row r="102" spans="1:7" ht="31.5" outlineLevel="1" x14ac:dyDescent="0.25">
      <c r="A102" s="6" t="s">
        <v>85</v>
      </c>
      <c r="B102" s="7" t="s">
        <v>86</v>
      </c>
      <c r="C102" s="6" t="s">
        <v>15</v>
      </c>
      <c r="D102" s="7" t="s">
        <v>16</v>
      </c>
      <c r="E102" s="13">
        <v>45748.05</v>
      </c>
      <c r="F102" s="13">
        <v>43684.453999999998</v>
      </c>
      <c r="G102" s="8">
        <f t="shared" si="4"/>
        <v>0.95489215387322512</v>
      </c>
    </row>
    <row r="103" spans="1:7" ht="31.5" customHeight="1" x14ac:dyDescent="0.25">
      <c r="A103" s="10" t="s">
        <v>117</v>
      </c>
      <c r="B103" s="39" t="s">
        <v>118</v>
      </c>
      <c r="C103" s="40"/>
      <c r="D103" s="41"/>
      <c r="E103" s="12">
        <f>E105+E134</f>
        <v>204721.32600000003</v>
      </c>
      <c r="F103" s="12">
        <f>F105+F134</f>
        <v>202101.48700000002</v>
      </c>
      <c r="G103" s="11">
        <f t="shared" si="4"/>
        <v>0.98720290137237576</v>
      </c>
    </row>
    <row r="104" spans="1:7" s="22" customFormat="1" ht="31.5" customHeight="1" x14ac:dyDescent="0.25">
      <c r="A104" s="17"/>
      <c r="B104" s="18"/>
      <c r="C104" s="19"/>
      <c r="D104" s="16" t="s">
        <v>250</v>
      </c>
      <c r="E104" s="20"/>
      <c r="F104" s="20"/>
      <c r="G104" s="21"/>
    </row>
    <row r="105" spans="1:7" s="22" customFormat="1" ht="31.5" customHeight="1" x14ac:dyDescent="0.25">
      <c r="A105" s="17"/>
      <c r="B105" s="18"/>
      <c r="C105" s="19"/>
      <c r="D105" s="16" t="s">
        <v>251</v>
      </c>
      <c r="E105" s="20">
        <f>E106+E108+E110+E112+E114+E117+E119+E121+E124+E126+E128+E130+E132</f>
        <v>188131.58500000002</v>
      </c>
      <c r="F105" s="20">
        <f>F106+F108+F110+F112+F114+F117+F119+F121+F124+F126+F128+F130+F132</f>
        <v>186028.99800000002</v>
      </c>
      <c r="G105" s="21">
        <f t="shared" si="4"/>
        <v>0.98882384900972375</v>
      </c>
    </row>
    <row r="106" spans="1:7" s="15" customFormat="1" ht="47.25" outlineLevel="1" x14ac:dyDescent="0.25">
      <c r="A106" s="1" t="s">
        <v>117</v>
      </c>
      <c r="B106" s="4" t="s">
        <v>118</v>
      </c>
      <c r="C106" s="1" t="s">
        <v>49</v>
      </c>
      <c r="D106" s="4" t="s">
        <v>50</v>
      </c>
      <c r="E106" s="14">
        <f>E107</f>
        <v>34</v>
      </c>
      <c r="F106" s="14">
        <f>F107</f>
        <v>34</v>
      </c>
      <c r="G106" s="5">
        <f t="shared" si="4"/>
        <v>1</v>
      </c>
    </row>
    <row r="107" spans="1:7" s="28" customFormat="1" ht="47.25" outlineLevel="2" x14ac:dyDescent="0.25">
      <c r="A107" s="24" t="s">
        <v>117</v>
      </c>
      <c r="B107" s="25" t="s">
        <v>118</v>
      </c>
      <c r="C107" s="24" t="s">
        <v>51</v>
      </c>
      <c r="D107" s="25" t="s">
        <v>52</v>
      </c>
      <c r="E107" s="26">
        <v>34</v>
      </c>
      <c r="F107" s="26">
        <v>34</v>
      </c>
      <c r="G107" s="27">
        <f t="shared" si="4"/>
        <v>1</v>
      </c>
    </row>
    <row r="108" spans="1:7" s="15" customFormat="1" ht="31.5" outlineLevel="1" x14ac:dyDescent="0.25">
      <c r="A108" s="1" t="s">
        <v>117</v>
      </c>
      <c r="B108" s="4" t="s">
        <v>118</v>
      </c>
      <c r="C108" s="1" t="s">
        <v>59</v>
      </c>
      <c r="D108" s="4" t="s">
        <v>60</v>
      </c>
      <c r="E108" s="14">
        <f>E109</f>
        <v>81.710000000000008</v>
      </c>
      <c r="F108" s="14">
        <f>F109</f>
        <v>81.709999999999994</v>
      </c>
      <c r="G108" s="5">
        <f t="shared" si="4"/>
        <v>0.99999999999999978</v>
      </c>
    </row>
    <row r="109" spans="1:7" s="28" customFormat="1" ht="38.25" customHeight="1" outlineLevel="2" x14ac:dyDescent="0.25">
      <c r="A109" s="24" t="s">
        <v>117</v>
      </c>
      <c r="B109" s="25" t="s">
        <v>118</v>
      </c>
      <c r="C109" s="24" t="s">
        <v>61</v>
      </c>
      <c r="D109" s="25" t="s">
        <v>62</v>
      </c>
      <c r="E109" s="26">
        <v>81.710000000000008</v>
      </c>
      <c r="F109" s="26">
        <v>81.709999999999994</v>
      </c>
      <c r="G109" s="27">
        <f t="shared" si="4"/>
        <v>0.99999999999999978</v>
      </c>
    </row>
    <row r="110" spans="1:7" s="15" customFormat="1" ht="31.5" outlineLevel="1" x14ac:dyDescent="0.25">
      <c r="A110" s="1" t="s">
        <v>117</v>
      </c>
      <c r="B110" s="4" t="s">
        <v>118</v>
      </c>
      <c r="C110" s="1" t="s">
        <v>71</v>
      </c>
      <c r="D110" s="4" t="s">
        <v>72</v>
      </c>
      <c r="E110" s="14">
        <f>E111</f>
        <v>1296.8919999999998</v>
      </c>
      <c r="F110" s="14">
        <f>F111</f>
        <v>1296.8910000000001</v>
      </c>
      <c r="G110" s="5">
        <f t="shared" si="4"/>
        <v>0.99999922892577042</v>
      </c>
    </row>
    <row r="111" spans="1:7" s="28" customFormat="1" ht="47.25" outlineLevel="2" x14ac:dyDescent="0.25">
      <c r="A111" s="24" t="s">
        <v>117</v>
      </c>
      <c r="B111" s="25" t="s">
        <v>118</v>
      </c>
      <c r="C111" s="24" t="s">
        <v>75</v>
      </c>
      <c r="D111" s="25" t="s">
        <v>76</v>
      </c>
      <c r="E111" s="26">
        <v>1296.8919999999998</v>
      </c>
      <c r="F111" s="26">
        <v>1296.8910000000001</v>
      </c>
      <c r="G111" s="27">
        <f t="shared" si="4"/>
        <v>0.99999922892577042</v>
      </c>
    </row>
    <row r="112" spans="1:7" s="15" customFormat="1" ht="31.5" outlineLevel="1" x14ac:dyDescent="0.25">
      <c r="A112" s="1" t="s">
        <v>117</v>
      </c>
      <c r="B112" s="4" t="s">
        <v>118</v>
      </c>
      <c r="C112" s="1" t="s">
        <v>87</v>
      </c>
      <c r="D112" s="4" t="s">
        <v>88</v>
      </c>
      <c r="E112" s="14">
        <f>E113</f>
        <v>68.338999999999999</v>
      </c>
      <c r="F112" s="14">
        <f>F113</f>
        <v>68.338999999999999</v>
      </c>
      <c r="G112" s="5">
        <f t="shared" si="4"/>
        <v>1</v>
      </c>
    </row>
    <row r="113" spans="1:7" s="28" customFormat="1" ht="31.5" outlineLevel="2" x14ac:dyDescent="0.25">
      <c r="A113" s="24" t="s">
        <v>117</v>
      </c>
      <c r="B113" s="25" t="s">
        <v>118</v>
      </c>
      <c r="C113" s="24" t="s">
        <v>119</v>
      </c>
      <c r="D113" s="25" t="s">
        <v>120</v>
      </c>
      <c r="E113" s="26">
        <v>68.338999999999999</v>
      </c>
      <c r="F113" s="26">
        <v>68.338999999999999</v>
      </c>
      <c r="G113" s="27">
        <f t="shared" si="4"/>
        <v>1</v>
      </c>
    </row>
    <row r="114" spans="1:7" s="15" customFormat="1" ht="31.5" outlineLevel="1" x14ac:dyDescent="0.25">
      <c r="A114" s="1" t="s">
        <v>117</v>
      </c>
      <c r="B114" s="4" t="s">
        <v>118</v>
      </c>
      <c r="C114" s="1" t="s">
        <v>121</v>
      </c>
      <c r="D114" s="4" t="s">
        <v>122</v>
      </c>
      <c r="E114" s="14">
        <f>E115+E116</f>
        <v>2136.8130000000001</v>
      </c>
      <c r="F114" s="14">
        <f>F115+F116</f>
        <v>2059.8159999999998</v>
      </c>
      <c r="G114" s="5">
        <f t="shared" si="4"/>
        <v>0.96396643038019691</v>
      </c>
    </row>
    <row r="115" spans="1:7" s="28" customFormat="1" ht="47.25" outlineLevel="2" x14ac:dyDescent="0.25">
      <c r="A115" s="24" t="s">
        <v>117</v>
      </c>
      <c r="B115" s="25" t="s">
        <v>118</v>
      </c>
      <c r="C115" s="24" t="s">
        <v>123</v>
      </c>
      <c r="D115" s="25" t="s">
        <v>124</v>
      </c>
      <c r="E115" s="26">
        <v>978.71400000000006</v>
      </c>
      <c r="F115" s="26">
        <v>978.71299999999997</v>
      </c>
      <c r="G115" s="27">
        <f t="shared" si="4"/>
        <v>0.99999897825105177</v>
      </c>
    </row>
    <row r="116" spans="1:7" s="28" customFormat="1" ht="31.5" outlineLevel="2" x14ac:dyDescent="0.25">
      <c r="A116" s="24" t="s">
        <v>117</v>
      </c>
      <c r="B116" s="25" t="s">
        <v>118</v>
      </c>
      <c r="C116" s="24" t="s">
        <v>125</v>
      </c>
      <c r="D116" s="25" t="s">
        <v>126</v>
      </c>
      <c r="E116" s="26">
        <v>1158.0989999999999</v>
      </c>
      <c r="F116" s="26">
        <v>1081.1030000000001</v>
      </c>
      <c r="G116" s="27">
        <f t="shared" si="4"/>
        <v>0.93351518307156822</v>
      </c>
    </row>
    <row r="117" spans="1:7" s="15" customFormat="1" ht="31.5" outlineLevel="1" x14ac:dyDescent="0.25">
      <c r="A117" s="1" t="s">
        <v>117</v>
      </c>
      <c r="B117" s="4" t="s">
        <v>118</v>
      </c>
      <c r="C117" s="1" t="s">
        <v>77</v>
      </c>
      <c r="D117" s="4" t="s">
        <v>78</v>
      </c>
      <c r="E117" s="14">
        <f>E118</f>
        <v>871.63299999999992</v>
      </c>
      <c r="F117" s="14">
        <f>F118</f>
        <v>828.7</v>
      </c>
      <c r="G117" s="5">
        <f t="shared" si="4"/>
        <v>0.95074417788220511</v>
      </c>
    </row>
    <row r="118" spans="1:7" s="28" customFormat="1" ht="31.5" outlineLevel="2" x14ac:dyDescent="0.25">
      <c r="A118" s="24" t="s">
        <v>117</v>
      </c>
      <c r="B118" s="25" t="s">
        <v>118</v>
      </c>
      <c r="C118" s="24" t="s">
        <v>91</v>
      </c>
      <c r="D118" s="25" t="s">
        <v>92</v>
      </c>
      <c r="E118" s="26">
        <v>871.63299999999992</v>
      </c>
      <c r="F118" s="26">
        <v>828.7</v>
      </c>
      <c r="G118" s="27">
        <f t="shared" si="4"/>
        <v>0.95074417788220511</v>
      </c>
    </row>
    <row r="119" spans="1:7" s="15" customFormat="1" ht="31.5" outlineLevel="1" x14ac:dyDescent="0.25">
      <c r="A119" s="1" t="s">
        <v>117</v>
      </c>
      <c r="B119" s="4" t="s">
        <v>118</v>
      </c>
      <c r="C119" s="1" t="s">
        <v>127</v>
      </c>
      <c r="D119" s="4" t="s">
        <v>128</v>
      </c>
      <c r="E119" s="14">
        <f>E120</f>
        <v>310.94899999999996</v>
      </c>
      <c r="F119" s="14">
        <f>F120</f>
        <v>310.94799999999998</v>
      </c>
      <c r="G119" s="5">
        <f t="shared" si="4"/>
        <v>0.9999967840385402</v>
      </c>
    </row>
    <row r="120" spans="1:7" s="28" customFormat="1" ht="47.25" outlineLevel="2" x14ac:dyDescent="0.25">
      <c r="A120" s="24" t="s">
        <v>117</v>
      </c>
      <c r="B120" s="25" t="s">
        <v>118</v>
      </c>
      <c r="C120" s="24" t="s">
        <v>129</v>
      </c>
      <c r="D120" s="25" t="s">
        <v>130</v>
      </c>
      <c r="E120" s="26">
        <v>310.94899999999996</v>
      </c>
      <c r="F120" s="26">
        <v>310.94799999999998</v>
      </c>
      <c r="G120" s="27">
        <f t="shared" si="4"/>
        <v>0.9999967840385402</v>
      </c>
    </row>
    <row r="121" spans="1:7" s="15" customFormat="1" ht="31.5" outlineLevel="1" x14ac:dyDescent="0.25">
      <c r="A121" s="1" t="s">
        <v>117</v>
      </c>
      <c r="B121" s="4" t="s">
        <v>118</v>
      </c>
      <c r="C121" s="1" t="s">
        <v>131</v>
      </c>
      <c r="D121" s="4" t="s">
        <v>132</v>
      </c>
      <c r="E121" s="14">
        <f>E122+E123</f>
        <v>166452.46</v>
      </c>
      <c r="F121" s="14">
        <f>F122+F123</f>
        <v>164708.53700000001</v>
      </c>
      <c r="G121" s="5">
        <f t="shared" si="4"/>
        <v>0.98952299653606812</v>
      </c>
    </row>
    <row r="122" spans="1:7" s="28" customFormat="1" ht="31.5" outlineLevel="2" x14ac:dyDescent="0.25">
      <c r="A122" s="24" t="s">
        <v>117</v>
      </c>
      <c r="B122" s="25" t="s">
        <v>118</v>
      </c>
      <c r="C122" s="24" t="s">
        <v>133</v>
      </c>
      <c r="D122" s="25" t="s">
        <v>134</v>
      </c>
      <c r="E122" s="26">
        <v>161266.644</v>
      </c>
      <c r="F122" s="26">
        <v>159721.58900000001</v>
      </c>
      <c r="G122" s="27">
        <f t="shared" si="4"/>
        <v>0.99041925247728235</v>
      </c>
    </row>
    <row r="123" spans="1:7" s="28" customFormat="1" ht="31.5" outlineLevel="2" x14ac:dyDescent="0.25">
      <c r="A123" s="24" t="s">
        <v>117</v>
      </c>
      <c r="B123" s="25" t="s">
        <v>118</v>
      </c>
      <c r="C123" s="24" t="s">
        <v>135</v>
      </c>
      <c r="D123" s="25" t="s">
        <v>136</v>
      </c>
      <c r="E123" s="26">
        <v>5185.8159999999998</v>
      </c>
      <c r="F123" s="26">
        <v>4986.9480000000003</v>
      </c>
      <c r="G123" s="27">
        <f t="shared" si="4"/>
        <v>0.96165155107701483</v>
      </c>
    </row>
    <row r="124" spans="1:7" s="15" customFormat="1" ht="63" outlineLevel="1" x14ac:dyDescent="0.25">
      <c r="A124" s="1" t="s">
        <v>117</v>
      </c>
      <c r="B124" s="4" t="s">
        <v>118</v>
      </c>
      <c r="C124" s="1" t="s">
        <v>137</v>
      </c>
      <c r="D124" s="4" t="s">
        <v>138</v>
      </c>
      <c r="E124" s="14">
        <f>E125</f>
        <v>13970.152999999998</v>
      </c>
      <c r="F124" s="14">
        <f>F125</f>
        <v>13869.62</v>
      </c>
      <c r="G124" s="5">
        <f t="shared" si="4"/>
        <v>0.99280372949387186</v>
      </c>
    </row>
    <row r="125" spans="1:7" s="28" customFormat="1" ht="31.5" outlineLevel="2" x14ac:dyDescent="0.25">
      <c r="A125" s="24" t="s">
        <v>117</v>
      </c>
      <c r="B125" s="25" t="s">
        <v>118</v>
      </c>
      <c r="C125" s="24" t="s">
        <v>139</v>
      </c>
      <c r="D125" s="25" t="s">
        <v>140</v>
      </c>
      <c r="E125" s="26">
        <v>13970.152999999998</v>
      </c>
      <c r="F125" s="26">
        <v>13869.62</v>
      </c>
      <c r="G125" s="27">
        <f t="shared" si="4"/>
        <v>0.99280372949387186</v>
      </c>
    </row>
    <row r="126" spans="1:7" s="15" customFormat="1" ht="63" outlineLevel="1" x14ac:dyDescent="0.25">
      <c r="A126" s="1" t="s">
        <v>117</v>
      </c>
      <c r="B126" s="4" t="s">
        <v>118</v>
      </c>
      <c r="C126" s="1" t="s">
        <v>141</v>
      </c>
      <c r="D126" s="4" t="s">
        <v>142</v>
      </c>
      <c r="E126" s="14">
        <f>E127</f>
        <v>1994.7179999999998</v>
      </c>
      <c r="F126" s="14">
        <f>F127</f>
        <v>1929.4749999999999</v>
      </c>
      <c r="G126" s="5">
        <f t="shared" si="4"/>
        <v>0.96729211848491869</v>
      </c>
    </row>
    <row r="127" spans="1:7" s="28" customFormat="1" ht="47.25" outlineLevel="2" x14ac:dyDescent="0.25">
      <c r="A127" s="24" t="s">
        <v>117</v>
      </c>
      <c r="B127" s="25" t="s">
        <v>118</v>
      </c>
      <c r="C127" s="24" t="s">
        <v>143</v>
      </c>
      <c r="D127" s="25" t="s">
        <v>144</v>
      </c>
      <c r="E127" s="26">
        <v>1994.7179999999998</v>
      </c>
      <c r="F127" s="26">
        <v>1929.4749999999999</v>
      </c>
      <c r="G127" s="27">
        <f t="shared" si="4"/>
        <v>0.96729211848491869</v>
      </c>
    </row>
    <row r="128" spans="1:7" s="15" customFormat="1" ht="47.25" outlineLevel="1" x14ac:dyDescent="0.25">
      <c r="A128" s="1" t="s">
        <v>117</v>
      </c>
      <c r="B128" s="4" t="s">
        <v>118</v>
      </c>
      <c r="C128" s="1" t="s">
        <v>23</v>
      </c>
      <c r="D128" s="4" t="s">
        <v>24</v>
      </c>
      <c r="E128" s="14">
        <f>E129</f>
        <v>345.20299999999997</v>
      </c>
      <c r="F128" s="14">
        <f>F129</f>
        <v>343.55700000000002</v>
      </c>
      <c r="G128" s="5">
        <f t="shared" si="4"/>
        <v>0.9952317911489762</v>
      </c>
    </row>
    <row r="129" spans="1:7" s="28" customFormat="1" ht="31.5" outlineLevel="2" x14ac:dyDescent="0.25">
      <c r="A129" s="24" t="s">
        <v>117</v>
      </c>
      <c r="B129" s="25" t="s">
        <v>118</v>
      </c>
      <c r="C129" s="24" t="s">
        <v>145</v>
      </c>
      <c r="D129" s="25" t="s">
        <v>146</v>
      </c>
      <c r="E129" s="26">
        <v>345.20299999999997</v>
      </c>
      <c r="F129" s="26">
        <v>343.55700000000002</v>
      </c>
      <c r="G129" s="27">
        <f t="shared" si="4"/>
        <v>0.9952317911489762</v>
      </c>
    </row>
    <row r="130" spans="1:7" s="15" customFormat="1" ht="40.5" customHeight="1" outlineLevel="1" x14ac:dyDescent="0.25">
      <c r="A130" s="1" t="s">
        <v>117</v>
      </c>
      <c r="B130" s="4" t="s">
        <v>118</v>
      </c>
      <c r="C130" s="1" t="s">
        <v>147</v>
      </c>
      <c r="D130" s="4" t="s">
        <v>148</v>
      </c>
      <c r="E130" s="14">
        <f>E131</f>
        <v>312.42</v>
      </c>
      <c r="F130" s="14">
        <f>F131</f>
        <v>243.34800000000001</v>
      </c>
      <c r="G130" s="5">
        <f t="shared" si="4"/>
        <v>0.77891300172844247</v>
      </c>
    </row>
    <row r="131" spans="1:7" s="28" customFormat="1" ht="31.5" outlineLevel="2" x14ac:dyDescent="0.25">
      <c r="A131" s="24" t="s">
        <v>117</v>
      </c>
      <c r="B131" s="25" t="s">
        <v>118</v>
      </c>
      <c r="C131" s="24" t="s">
        <v>149</v>
      </c>
      <c r="D131" s="25" t="s">
        <v>150</v>
      </c>
      <c r="E131" s="26">
        <v>312.42</v>
      </c>
      <c r="F131" s="26">
        <v>243.34800000000001</v>
      </c>
      <c r="G131" s="27">
        <f t="shared" si="4"/>
        <v>0.77891300172844247</v>
      </c>
    </row>
    <row r="132" spans="1:7" s="15" customFormat="1" ht="31.5" outlineLevel="1" x14ac:dyDescent="0.25">
      <c r="A132" s="1" t="s">
        <v>117</v>
      </c>
      <c r="B132" s="4" t="s">
        <v>118</v>
      </c>
      <c r="C132" s="1" t="s">
        <v>39</v>
      </c>
      <c r="D132" s="4" t="s">
        <v>40</v>
      </c>
      <c r="E132" s="14">
        <f>E133</f>
        <v>256.29499999999996</v>
      </c>
      <c r="F132" s="14">
        <f>F133</f>
        <v>254.05699999999999</v>
      </c>
      <c r="G132" s="5">
        <f t="shared" si="4"/>
        <v>0.99126787490977208</v>
      </c>
    </row>
    <row r="133" spans="1:7" s="28" customFormat="1" ht="31.5" outlineLevel="2" x14ac:dyDescent="0.25">
      <c r="A133" s="24" t="s">
        <v>117</v>
      </c>
      <c r="B133" s="25" t="s">
        <v>118</v>
      </c>
      <c r="C133" s="24" t="s">
        <v>41</v>
      </c>
      <c r="D133" s="25" t="s">
        <v>42</v>
      </c>
      <c r="E133" s="26">
        <v>256.29499999999996</v>
      </c>
      <c r="F133" s="26">
        <v>254.05699999999999</v>
      </c>
      <c r="G133" s="27">
        <f t="shared" si="4"/>
        <v>0.99126787490977208</v>
      </c>
    </row>
    <row r="134" spans="1:7" s="15" customFormat="1" ht="27" customHeight="1" outlineLevel="2" x14ac:dyDescent="0.25">
      <c r="A134" s="1"/>
      <c r="B134" s="4"/>
      <c r="C134" s="1"/>
      <c r="D134" s="29" t="s">
        <v>252</v>
      </c>
      <c r="E134" s="14">
        <f>E135+E136+E137</f>
        <v>16589.740999999998</v>
      </c>
      <c r="F134" s="14">
        <f>F135+F136+F137</f>
        <v>16072.489</v>
      </c>
      <c r="G134" s="5">
        <f t="shared" si="4"/>
        <v>0.96882097194886896</v>
      </c>
    </row>
    <row r="135" spans="1:7" ht="31.5" outlineLevel="1" x14ac:dyDescent="0.25">
      <c r="A135" s="6" t="s">
        <v>117</v>
      </c>
      <c r="B135" s="7" t="s">
        <v>118</v>
      </c>
      <c r="C135" s="6" t="s">
        <v>13</v>
      </c>
      <c r="D135" s="7" t="s">
        <v>14</v>
      </c>
      <c r="E135" s="13">
        <v>575.07400000000007</v>
      </c>
      <c r="F135" s="13">
        <v>559.11500000000001</v>
      </c>
      <c r="G135" s="8">
        <f t="shared" si="4"/>
        <v>0.97224878885152166</v>
      </c>
    </row>
    <row r="136" spans="1:7" ht="31.5" outlineLevel="1" x14ac:dyDescent="0.25">
      <c r="A136" s="6" t="s">
        <v>117</v>
      </c>
      <c r="B136" s="7" t="s">
        <v>118</v>
      </c>
      <c r="C136" s="6" t="s">
        <v>15</v>
      </c>
      <c r="D136" s="7" t="s">
        <v>16</v>
      </c>
      <c r="E136" s="13">
        <v>15985.867</v>
      </c>
      <c r="F136" s="13">
        <v>15484.574000000001</v>
      </c>
      <c r="G136" s="8">
        <f t="shared" si="4"/>
        <v>0.9686414881344878</v>
      </c>
    </row>
    <row r="137" spans="1:7" ht="47.25" outlineLevel="1" x14ac:dyDescent="0.25">
      <c r="A137" s="6" t="s">
        <v>117</v>
      </c>
      <c r="B137" s="7" t="s">
        <v>118</v>
      </c>
      <c r="C137" s="6" t="s">
        <v>17</v>
      </c>
      <c r="D137" s="7" t="s">
        <v>18</v>
      </c>
      <c r="E137" s="13">
        <v>28.8</v>
      </c>
      <c r="F137" s="13">
        <v>28.8</v>
      </c>
      <c r="G137" s="8">
        <f t="shared" si="4"/>
        <v>1</v>
      </c>
    </row>
    <row r="138" spans="1:7" ht="31.5" customHeight="1" x14ac:dyDescent="0.25">
      <c r="A138" s="10" t="s">
        <v>151</v>
      </c>
      <c r="B138" s="39" t="s">
        <v>152</v>
      </c>
      <c r="C138" s="40"/>
      <c r="D138" s="41"/>
      <c r="E138" s="12">
        <f>E140+E170</f>
        <v>223318.826</v>
      </c>
      <c r="F138" s="12">
        <f>F140+F170</f>
        <v>222878.03900000005</v>
      </c>
      <c r="G138" s="11">
        <f t="shared" si="4"/>
        <v>0.99802619865107134</v>
      </c>
    </row>
    <row r="139" spans="1:7" s="22" customFormat="1" ht="31.5" customHeight="1" x14ac:dyDescent="0.25">
      <c r="A139" s="17"/>
      <c r="B139" s="18"/>
      <c r="C139" s="19"/>
      <c r="D139" s="30" t="s">
        <v>250</v>
      </c>
      <c r="E139" s="20"/>
      <c r="F139" s="20"/>
      <c r="G139" s="21"/>
    </row>
    <row r="140" spans="1:7" s="22" customFormat="1" ht="31.5" customHeight="1" x14ac:dyDescent="0.25">
      <c r="A140" s="17"/>
      <c r="B140" s="18"/>
      <c r="C140" s="19"/>
      <c r="D140" s="30" t="s">
        <v>251</v>
      </c>
      <c r="E140" s="20">
        <f>E141+E144+E146+E148+E150+E153+E155+E157+E160+E162+E164+E166+E168</f>
        <v>190676.37299999999</v>
      </c>
      <c r="F140" s="20">
        <f>F141+F144+F146+F148+F150+F153+F155+F157+F160+F162+F164+F166+F168</f>
        <v>190445.67700000005</v>
      </c>
      <c r="G140" s="21">
        <f t="shared" si="4"/>
        <v>0.99879011753595748</v>
      </c>
    </row>
    <row r="141" spans="1:7" s="15" customFormat="1" ht="47.25" outlineLevel="1" x14ac:dyDescent="0.25">
      <c r="A141" s="1" t="s">
        <v>151</v>
      </c>
      <c r="B141" s="4" t="s">
        <v>152</v>
      </c>
      <c r="C141" s="1" t="s">
        <v>49</v>
      </c>
      <c r="D141" s="4" t="s">
        <v>50</v>
      </c>
      <c r="E141" s="14">
        <f>E142+E143</f>
        <v>36</v>
      </c>
      <c r="F141" s="14">
        <f>F142+F143</f>
        <v>36</v>
      </c>
      <c r="G141" s="5">
        <f t="shared" si="4"/>
        <v>1</v>
      </c>
    </row>
    <row r="142" spans="1:7" s="28" customFormat="1" ht="47.25" outlineLevel="2" x14ac:dyDescent="0.25">
      <c r="A142" s="24" t="s">
        <v>151</v>
      </c>
      <c r="B142" s="25" t="s">
        <v>152</v>
      </c>
      <c r="C142" s="24" t="s">
        <v>51</v>
      </c>
      <c r="D142" s="25" t="s">
        <v>52</v>
      </c>
      <c r="E142" s="26">
        <v>28.5</v>
      </c>
      <c r="F142" s="26">
        <v>28.5</v>
      </c>
      <c r="G142" s="27">
        <f t="shared" si="4"/>
        <v>1</v>
      </c>
    </row>
    <row r="143" spans="1:7" s="28" customFormat="1" ht="47.25" outlineLevel="2" x14ac:dyDescent="0.25">
      <c r="A143" s="24" t="s">
        <v>151</v>
      </c>
      <c r="B143" s="25" t="s">
        <v>152</v>
      </c>
      <c r="C143" s="24" t="s">
        <v>53</v>
      </c>
      <c r="D143" s="25" t="s">
        <v>54</v>
      </c>
      <c r="E143" s="26">
        <v>7.5</v>
      </c>
      <c r="F143" s="26">
        <v>7.5</v>
      </c>
      <c r="G143" s="27">
        <f t="shared" ref="G143:G204" si="6">F143/E143</f>
        <v>1</v>
      </c>
    </row>
    <row r="144" spans="1:7" s="15" customFormat="1" ht="31.5" outlineLevel="1" x14ac:dyDescent="0.25">
      <c r="A144" s="1" t="s">
        <v>151</v>
      </c>
      <c r="B144" s="4" t="s">
        <v>152</v>
      </c>
      <c r="C144" s="1" t="s">
        <v>59</v>
      </c>
      <c r="D144" s="4" t="s">
        <v>60</v>
      </c>
      <c r="E144" s="14">
        <f>E145</f>
        <v>367.5</v>
      </c>
      <c r="F144" s="14">
        <f>F145</f>
        <v>367.5</v>
      </c>
      <c r="G144" s="5">
        <f t="shared" si="6"/>
        <v>1</v>
      </c>
    </row>
    <row r="145" spans="1:7" s="28" customFormat="1" ht="31.5" outlineLevel="2" x14ac:dyDescent="0.25">
      <c r="A145" s="24" t="s">
        <v>151</v>
      </c>
      <c r="B145" s="25" t="s">
        <v>152</v>
      </c>
      <c r="C145" s="24" t="s">
        <v>61</v>
      </c>
      <c r="D145" s="25" t="s">
        <v>62</v>
      </c>
      <c r="E145" s="26">
        <v>367.5</v>
      </c>
      <c r="F145" s="26">
        <v>367.5</v>
      </c>
      <c r="G145" s="27">
        <f t="shared" si="6"/>
        <v>1</v>
      </c>
    </row>
    <row r="146" spans="1:7" s="15" customFormat="1" ht="31.5" outlineLevel="1" x14ac:dyDescent="0.25">
      <c r="A146" s="1" t="s">
        <v>151</v>
      </c>
      <c r="B146" s="4" t="s">
        <v>152</v>
      </c>
      <c r="C146" s="1" t="s">
        <v>71</v>
      </c>
      <c r="D146" s="4" t="s">
        <v>72</v>
      </c>
      <c r="E146" s="14">
        <f>E147</f>
        <v>3698.6279999999997</v>
      </c>
      <c r="F146" s="14">
        <f>F147</f>
        <v>3698.6280000000002</v>
      </c>
      <c r="G146" s="5">
        <f t="shared" si="6"/>
        <v>1.0000000000000002</v>
      </c>
    </row>
    <row r="147" spans="1:7" s="28" customFormat="1" ht="47.25" outlineLevel="2" x14ac:dyDescent="0.25">
      <c r="A147" s="24" t="s">
        <v>151</v>
      </c>
      <c r="B147" s="25" t="s">
        <v>152</v>
      </c>
      <c r="C147" s="24" t="s">
        <v>75</v>
      </c>
      <c r="D147" s="25" t="s">
        <v>76</v>
      </c>
      <c r="E147" s="26">
        <v>3698.6279999999997</v>
      </c>
      <c r="F147" s="26">
        <v>3698.6280000000002</v>
      </c>
      <c r="G147" s="27">
        <f t="shared" si="6"/>
        <v>1.0000000000000002</v>
      </c>
    </row>
    <row r="148" spans="1:7" s="15" customFormat="1" ht="31.5" outlineLevel="1" x14ac:dyDescent="0.25">
      <c r="A148" s="1" t="s">
        <v>151</v>
      </c>
      <c r="B148" s="4" t="s">
        <v>152</v>
      </c>
      <c r="C148" s="1" t="s">
        <v>87</v>
      </c>
      <c r="D148" s="4" t="s">
        <v>88</v>
      </c>
      <c r="E148" s="14">
        <f>E149</f>
        <v>937.17200000000003</v>
      </c>
      <c r="F148" s="14">
        <f>F149</f>
        <v>937.17200000000003</v>
      </c>
      <c r="G148" s="5">
        <f t="shared" si="6"/>
        <v>1</v>
      </c>
    </row>
    <row r="149" spans="1:7" s="28" customFormat="1" ht="31.5" outlineLevel="2" x14ac:dyDescent="0.25">
      <c r="A149" s="24" t="s">
        <v>151</v>
      </c>
      <c r="B149" s="25" t="s">
        <v>152</v>
      </c>
      <c r="C149" s="24" t="s">
        <v>119</v>
      </c>
      <c r="D149" s="25" t="s">
        <v>120</v>
      </c>
      <c r="E149" s="26">
        <v>937.17200000000003</v>
      </c>
      <c r="F149" s="26">
        <v>937.17200000000003</v>
      </c>
      <c r="G149" s="27">
        <f t="shared" si="6"/>
        <v>1</v>
      </c>
    </row>
    <row r="150" spans="1:7" s="15" customFormat="1" ht="31.5" outlineLevel="1" x14ac:dyDescent="0.25">
      <c r="A150" s="1" t="s">
        <v>151</v>
      </c>
      <c r="B150" s="4" t="s">
        <v>152</v>
      </c>
      <c r="C150" s="1" t="s">
        <v>121</v>
      </c>
      <c r="D150" s="4" t="s">
        <v>122</v>
      </c>
      <c r="E150" s="14">
        <f>E151+E152</f>
        <v>4778.1530000000002</v>
      </c>
      <c r="F150" s="14">
        <f>F151+F152</f>
        <v>4728.201</v>
      </c>
      <c r="G150" s="5">
        <f t="shared" si="6"/>
        <v>0.9895457512557676</v>
      </c>
    </row>
    <row r="151" spans="1:7" s="28" customFormat="1" ht="47.25" outlineLevel="2" x14ac:dyDescent="0.25">
      <c r="A151" s="24" t="s">
        <v>151</v>
      </c>
      <c r="B151" s="25" t="s">
        <v>152</v>
      </c>
      <c r="C151" s="24" t="s">
        <v>123</v>
      </c>
      <c r="D151" s="25" t="s">
        <v>124</v>
      </c>
      <c r="E151" s="26">
        <v>2763.8959999999997</v>
      </c>
      <c r="F151" s="26">
        <v>2763.8969999999999</v>
      </c>
      <c r="G151" s="27">
        <f t="shared" si="6"/>
        <v>1.0000003618081144</v>
      </c>
    </row>
    <row r="152" spans="1:7" s="28" customFormat="1" ht="31.5" outlineLevel="2" x14ac:dyDescent="0.25">
      <c r="A152" s="24" t="s">
        <v>151</v>
      </c>
      <c r="B152" s="25" t="s">
        <v>152</v>
      </c>
      <c r="C152" s="24" t="s">
        <v>125</v>
      </c>
      <c r="D152" s="25" t="s">
        <v>126</v>
      </c>
      <c r="E152" s="26">
        <v>2014.2570000000001</v>
      </c>
      <c r="F152" s="26">
        <v>1964.3040000000001</v>
      </c>
      <c r="G152" s="27">
        <f t="shared" si="6"/>
        <v>0.97520028477001697</v>
      </c>
    </row>
    <row r="153" spans="1:7" s="15" customFormat="1" ht="31.5" outlineLevel="1" x14ac:dyDescent="0.25">
      <c r="A153" s="1" t="s">
        <v>151</v>
      </c>
      <c r="B153" s="4" t="s">
        <v>152</v>
      </c>
      <c r="C153" s="1" t="s">
        <v>77</v>
      </c>
      <c r="D153" s="4" t="s">
        <v>78</v>
      </c>
      <c r="E153" s="14">
        <f>E154</f>
        <v>2222.2979999999998</v>
      </c>
      <c r="F153" s="14">
        <f>F154</f>
        <v>2073.2069999999999</v>
      </c>
      <c r="G153" s="5">
        <f t="shared" si="6"/>
        <v>0.93291133772338364</v>
      </c>
    </row>
    <row r="154" spans="1:7" s="28" customFormat="1" ht="31.5" outlineLevel="2" x14ac:dyDescent="0.25">
      <c r="A154" s="24" t="s">
        <v>151</v>
      </c>
      <c r="B154" s="25" t="s">
        <v>152</v>
      </c>
      <c r="C154" s="24" t="s">
        <v>91</v>
      </c>
      <c r="D154" s="25" t="s">
        <v>92</v>
      </c>
      <c r="E154" s="26">
        <v>2222.2979999999998</v>
      </c>
      <c r="F154" s="26">
        <v>2073.2069999999999</v>
      </c>
      <c r="G154" s="27">
        <f t="shared" si="6"/>
        <v>0.93291133772338364</v>
      </c>
    </row>
    <row r="155" spans="1:7" s="15" customFormat="1" ht="31.5" outlineLevel="1" x14ac:dyDescent="0.25">
      <c r="A155" s="1" t="s">
        <v>151</v>
      </c>
      <c r="B155" s="4" t="s">
        <v>152</v>
      </c>
      <c r="C155" s="1" t="s">
        <v>127</v>
      </c>
      <c r="D155" s="4" t="s">
        <v>128</v>
      </c>
      <c r="E155" s="14">
        <f>E156</f>
        <v>257.90300000000002</v>
      </c>
      <c r="F155" s="14">
        <f>F156</f>
        <v>257.90199999999999</v>
      </c>
      <c r="G155" s="5">
        <f t="shared" si="6"/>
        <v>0.99999612257321535</v>
      </c>
    </row>
    <row r="156" spans="1:7" s="28" customFormat="1" ht="47.25" outlineLevel="2" x14ac:dyDescent="0.25">
      <c r="A156" s="24" t="s">
        <v>151</v>
      </c>
      <c r="B156" s="25" t="s">
        <v>152</v>
      </c>
      <c r="C156" s="24" t="s">
        <v>129</v>
      </c>
      <c r="D156" s="25" t="s">
        <v>130</v>
      </c>
      <c r="E156" s="26">
        <v>257.90300000000002</v>
      </c>
      <c r="F156" s="26">
        <v>257.90199999999999</v>
      </c>
      <c r="G156" s="27">
        <f t="shared" si="6"/>
        <v>0.99999612257321535</v>
      </c>
    </row>
    <row r="157" spans="1:7" s="15" customFormat="1" ht="31.5" outlineLevel="1" x14ac:dyDescent="0.25">
      <c r="A157" s="1" t="s">
        <v>151</v>
      </c>
      <c r="B157" s="4" t="s">
        <v>152</v>
      </c>
      <c r="C157" s="1" t="s">
        <v>131</v>
      </c>
      <c r="D157" s="4" t="s">
        <v>132</v>
      </c>
      <c r="E157" s="14">
        <f>E158+E159</f>
        <v>164451.89599999998</v>
      </c>
      <c r="F157" s="14">
        <f>F158+F159</f>
        <v>164420.24600000001</v>
      </c>
      <c r="G157" s="5">
        <f t="shared" si="6"/>
        <v>0.99980754250470927</v>
      </c>
    </row>
    <row r="158" spans="1:7" s="28" customFormat="1" ht="31.5" outlineLevel="2" x14ac:dyDescent="0.25">
      <c r="A158" s="24" t="s">
        <v>151</v>
      </c>
      <c r="B158" s="25" t="s">
        <v>152</v>
      </c>
      <c r="C158" s="24" t="s">
        <v>133</v>
      </c>
      <c r="D158" s="25" t="s">
        <v>134</v>
      </c>
      <c r="E158" s="26">
        <v>159009.52299999999</v>
      </c>
      <c r="F158" s="26">
        <v>159009.524</v>
      </c>
      <c r="G158" s="27">
        <f t="shared" si="6"/>
        <v>1.0000000062889316</v>
      </c>
    </row>
    <row r="159" spans="1:7" s="28" customFormat="1" ht="31.5" outlineLevel="2" x14ac:dyDescent="0.25">
      <c r="A159" s="24" t="s">
        <v>151</v>
      </c>
      <c r="B159" s="25" t="s">
        <v>152</v>
      </c>
      <c r="C159" s="24" t="s">
        <v>135</v>
      </c>
      <c r="D159" s="25" t="s">
        <v>136</v>
      </c>
      <c r="E159" s="26">
        <v>5442.3729999999996</v>
      </c>
      <c r="F159" s="26">
        <v>5410.7219999999998</v>
      </c>
      <c r="G159" s="27">
        <f t="shared" si="6"/>
        <v>0.99418433833917674</v>
      </c>
    </row>
    <row r="160" spans="1:7" s="15" customFormat="1" ht="63" outlineLevel="1" x14ac:dyDescent="0.25">
      <c r="A160" s="1" t="s">
        <v>151</v>
      </c>
      <c r="B160" s="4" t="s">
        <v>152</v>
      </c>
      <c r="C160" s="1" t="s">
        <v>137</v>
      </c>
      <c r="D160" s="4" t="s">
        <v>138</v>
      </c>
      <c r="E160" s="14">
        <f>E161</f>
        <v>11524.030999999999</v>
      </c>
      <c r="F160" s="14">
        <f>F161</f>
        <v>11524.029</v>
      </c>
      <c r="G160" s="5">
        <f t="shared" si="6"/>
        <v>0.9999998264496166</v>
      </c>
    </row>
    <row r="161" spans="1:7" s="28" customFormat="1" ht="39" customHeight="1" outlineLevel="2" x14ac:dyDescent="0.25">
      <c r="A161" s="24" t="s">
        <v>151</v>
      </c>
      <c r="B161" s="25" t="s">
        <v>152</v>
      </c>
      <c r="C161" s="24" t="s">
        <v>139</v>
      </c>
      <c r="D161" s="25" t="s">
        <v>140</v>
      </c>
      <c r="E161" s="26">
        <v>11524.030999999999</v>
      </c>
      <c r="F161" s="26">
        <v>11524.029</v>
      </c>
      <c r="G161" s="27">
        <f t="shared" si="6"/>
        <v>0.9999998264496166</v>
      </c>
    </row>
    <row r="162" spans="1:7" s="15" customFormat="1" ht="63" outlineLevel="1" x14ac:dyDescent="0.25">
      <c r="A162" s="1" t="s">
        <v>151</v>
      </c>
      <c r="B162" s="4" t="s">
        <v>152</v>
      </c>
      <c r="C162" s="1" t="s">
        <v>141</v>
      </c>
      <c r="D162" s="4" t="s">
        <v>142</v>
      </c>
      <c r="E162" s="14">
        <f>E163</f>
        <v>2281.4769999999999</v>
      </c>
      <c r="F162" s="14">
        <f>F163</f>
        <v>2281.4769999999999</v>
      </c>
      <c r="G162" s="5">
        <f t="shared" si="6"/>
        <v>1</v>
      </c>
    </row>
    <row r="163" spans="1:7" s="28" customFormat="1" ht="47.25" outlineLevel="2" x14ac:dyDescent="0.25">
      <c r="A163" s="24" t="s">
        <v>151</v>
      </c>
      <c r="B163" s="25" t="s">
        <v>152</v>
      </c>
      <c r="C163" s="24" t="s">
        <v>143</v>
      </c>
      <c r="D163" s="25" t="s">
        <v>144</v>
      </c>
      <c r="E163" s="26">
        <v>2281.4769999999999</v>
      </c>
      <c r="F163" s="26">
        <v>2281.4769999999999</v>
      </c>
      <c r="G163" s="27">
        <f t="shared" si="6"/>
        <v>1</v>
      </c>
    </row>
    <row r="164" spans="1:7" s="15" customFormat="1" ht="31.5" outlineLevel="1" x14ac:dyDescent="0.25">
      <c r="A164" s="1" t="s">
        <v>151</v>
      </c>
      <c r="B164" s="4" t="s">
        <v>152</v>
      </c>
      <c r="C164" s="1" t="s">
        <v>81</v>
      </c>
      <c r="D164" s="4" t="s">
        <v>82</v>
      </c>
      <c r="E164" s="14">
        <f>E165</f>
        <v>55</v>
      </c>
      <c r="F164" s="14">
        <f>F165</f>
        <v>55</v>
      </c>
      <c r="G164" s="5">
        <f t="shared" si="6"/>
        <v>1</v>
      </c>
    </row>
    <row r="165" spans="1:7" s="28" customFormat="1" ht="47.25" outlineLevel="2" x14ac:dyDescent="0.25">
      <c r="A165" s="24" t="s">
        <v>151</v>
      </c>
      <c r="B165" s="25" t="s">
        <v>152</v>
      </c>
      <c r="C165" s="24" t="s">
        <v>153</v>
      </c>
      <c r="D165" s="25" t="s">
        <v>154</v>
      </c>
      <c r="E165" s="26">
        <v>55</v>
      </c>
      <c r="F165" s="26">
        <v>55</v>
      </c>
      <c r="G165" s="27">
        <f t="shared" si="6"/>
        <v>1</v>
      </c>
    </row>
    <row r="166" spans="1:7" s="15" customFormat="1" ht="47.25" outlineLevel="1" x14ac:dyDescent="0.25">
      <c r="A166" s="1" t="s">
        <v>151</v>
      </c>
      <c r="B166" s="4" t="s">
        <v>152</v>
      </c>
      <c r="C166" s="1" t="s">
        <v>23</v>
      </c>
      <c r="D166" s="4" t="s">
        <v>24</v>
      </c>
      <c r="E166" s="14">
        <f>E167</f>
        <v>16.315000000000001</v>
      </c>
      <c r="F166" s="14">
        <f>F167</f>
        <v>16.315000000000001</v>
      </c>
      <c r="G166" s="5">
        <f t="shared" si="6"/>
        <v>1</v>
      </c>
    </row>
    <row r="167" spans="1:7" s="28" customFormat="1" ht="31.5" outlineLevel="2" x14ac:dyDescent="0.25">
      <c r="A167" s="24" t="s">
        <v>151</v>
      </c>
      <c r="B167" s="25" t="s">
        <v>152</v>
      </c>
      <c r="C167" s="24" t="s">
        <v>145</v>
      </c>
      <c r="D167" s="25" t="s">
        <v>146</v>
      </c>
      <c r="E167" s="26">
        <v>16.315000000000001</v>
      </c>
      <c r="F167" s="26">
        <v>16.315000000000001</v>
      </c>
      <c r="G167" s="27">
        <f t="shared" si="6"/>
        <v>1</v>
      </c>
    </row>
    <row r="168" spans="1:7" s="15" customFormat="1" ht="31.5" outlineLevel="1" x14ac:dyDescent="0.25">
      <c r="A168" s="1" t="s">
        <v>151</v>
      </c>
      <c r="B168" s="4" t="s">
        <v>152</v>
      </c>
      <c r="C168" s="1" t="s">
        <v>27</v>
      </c>
      <c r="D168" s="4" t="s">
        <v>28</v>
      </c>
      <c r="E168" s="14">
        <f>E169</f>
        <v>49.999999999999993</v>
      </c>
      <c r="F168" s="14">
        <f>F169</f>
        <v>50</v>
      </c>
      <c r="G168" s="5">
        <f t="shared" si="6"/>
        <v>1.0000000000000002</v>
      </c>
    </row>
    <row r="169" spans="1:7" s="28" customFormat="1" ht="31.5" outlineLevel="2" x14ac:dyDescent="0.25">
      <c r="A169" s="24" t="s">
        <v>151</v>
      </c>
      <c r="B169" s="25" t="s">
        <v>152</v>
      </c>
      <c r="C169" s="24" t="s">
        <v>31</v>
      </c>
      <c r="D169" s="25" t="s">
        <v>32</v>
      </c>
      <c r="E169" s="26">
        <v>49.999999999999993</v>
      </c>
      <c r="F169" s="26">
        <v>50</v>
      </c>
      <c r="G169" s="27">
        <f t="shared" si="6"/>
        <v>1.0000000000000002</v>
      </c>
    </row>
    <row r="170" spans="1:7" s="15" customFormat="1" ht="27" customHeight="1" outlineLevel="2" x14ac:dyDescent="0.25">
      <c r="A170" s="1"/>
      <c r="B170" s="4"/>
      <c r="C170" s="1"/>
      <c r="D170" s="4" t="s">
        <v>252</v>
      </c>
      <c r="E170" s="14">
        <f>E171+E172+E173</f>
        <v>32642.453000000001</v>
      </c>
      <c r="F170" s="14">
        <f>F171+F172+F173</f>
        <v>32432.362000000001</v>
      </c>
      <c r="G170" s="5">
        <f t="shared" si="6"/>
        <v>0.99356387217590536</v>
      </c>
    </row>
    <row r="171" spans="1:7" ht="31.5" outlineLevel="1" x14ac:dyDescent="0.25">
      <c r="A171" s="6" t="s">
        <v>151</v>
      </c>
      <c r="B171" s="7" t="s">
        <v>152</v>
      </c>
      <c r="C171" s="6" t="s">
        <v>13</v>
      </c>
      <c r="D171" s="7" t="s">
        <v>14</v>
      </c>
      <c r="E171" s="13">
        <v>2579.6799999999998</v>
      </c>
      <c r="F171" s="13">
        <v>2374.2440000000001</v>
      </c>
      <c r="G171" s="8">
        <f t="shared" si="6"/>
        <v>0.92036376604850223</v>
      </c>
    </row>
    <row r="172" spans="1:7" ht="31.5" outlineLevel="1" x14ac:dyDescent="0.25">
      <c r="A172" s="6" t="s">
        <v>151</v>
      </c>
      <c r="B172" s="7" t="s">
        <v>152</v>
      </c>
      <c r="C172" s="6" t="s">
        <v>15</v>
      </c>
      <c r="D172" s="7" t="s">
        <v>16</v>
      </c>
      <c r="E172" s="13">
        <v>20297.087</v>
      </c>
      <c r="F172" s="13">
        <v>20292.432000000001</v>
      </c>
      <c r="G172" s="8">
        <f t="shared" si="6"/>
        <v>0.99977065674498022</v>
      </c>
    </row>
    <row r="173" spans="1:7" ht="47.25" outlineLevel="1" x14ac:dyDescent="0.25">
      <c r="A173" s="6" t="s">
        <v>151</v>
      </c>
      <c r="B173" s="7" t="s">
        <v>152</v>
      </c>
      <c r="C173" s="6" t="s">
        <v>17</v>
      </c>
      <c r="D173" s="7" t="s">
        <v>18</v>
      </c>
      <c r="E173" s="13">
        <v>9765.6859999999997</v>
      </c>
      <c r="F173" s="13">
        <v>9765.6859999999997</v>
      </c>
      <c r="G173" s="8">
        <f t="shared" si="6"/>
        <v>1</v>
      </c>
    </row>
    <row r="174" spans="1:7" ht="31.5" customHeight="1" x14ac:dyDescent="0.25">
      <c r="A174" s="10" t="s">
        <v>155</v>
      </c>
      <c r="B174" s="39" t="s">
        <v>156</v>
      </c>
      <c r="C174" s="40"/>
      <c r="D174" s="41"/>
      <c r="E174" s="12">
        <f>E176+E203</f>
        <v>193128.87899999999</v>
      </c>
      <c r="F174" s="12">
        <f>F176+F203</f>
        <v>192199.22199999995</v>
      </c>
      <c r="G174" s="11">
        <f t="shared" si="6"/>
        <v>0.99518633875568641</v>
      </c>
    </row>
    <row r="175" spans="1:7" s="22" customFormat="1" ht="25.5" customHeight="1" x14ac:dyDescent="0.25">
      <c r="A175" s="17"/>
      <c r="B175" s="18"/>
      <c r="C175" s="19"/>
      <c r="D175" s="30" t="s">
        <v>250</v>
      </c>
      <c r="E175" s="20"/>
      <c r="F175" s="20"/>
      <c r="G175" s="21"/>
    </row>
    <row r="176" spans="1:7" s="22" customFormat="1" ht="25.5" customHeight="1" x14ac:dyDescent="0.25">
      <c r="A176" s="17"/>
      <c r="B176" s="18"/>
      <c r="C176" s="19"/>
      <c r="D176" s="30" t="s">
        <v>251</v>
      </c>
      <c r="E176" s="20">
        <f>E177+E180+E182+E184+E186+E189+E191+E193+E196+E198+E200</f>
        <v>172688.41499999998</v>
      </c>
      <c r="F176" s="20">
        <f>F177+F180+F182+F184+F186+F189+F191+F193+F196+F198+F200</f>
        <v>172390.12599999996</v>
      </c>
      <c r="G176" s="21">
        <f t="shared" si="6"/>
        <v>0.99827267509519957</v>
      </c>
    </row>
    <row r="177" spans="1:7" s="15" customFormat="1" ht="47.25" outlineLevel="1" x14ac:dyDescent="0.25">
      <c r="A177" s="1" t="s">
        <v>155</v>
      </c>
      <c r="B177" s="4" t="s">
        <v>156</v>
      </c>
      <c r="C177" s="1" t="s">
        <v>49</v>
      </c>
      <c r="D177" s="4" t="s">
        <v>50</v>
      </c>
      <c r="E177" s="14">
        <f>E178+E179</f>
        <v>210.2</v>
      </c>
      <c r="F177" s="14">
        <f>F178+F179</f>
        <v>210.2</v>
      </c>
      <c r="G177" s="5">
        <f t="shared" si="6"/>
        <v>1</v>
      </c>
    </row>
    <row r="178" spans="1:7" s="28" customFormat="1" ht="47.25" outlineLevel="2" x14ac:dyDescent="0.25">
      <c r="A178" s="24" t="s">
        <v>155</v>
      </c>
      <c r="B178" s="25" t="s">
        <v>156</v>
      </c>
      <c r="C178" s="24" t="s">
        <v>51</v>
      </c>
      <c r="D178" s="25" t="s">
        <v>52</v>
      </c>
      <c r="E178" s="26">
        <v>10.199999999999999</v>
      </c>
      <c r="F178" s="26">
        <v>10.199999999999999</v>
      </c>
      <c r="G178" s="27">
        <f t="shared" si="6"/>
        <v>1</v>
      </c>
    </row>
    <row r="179" spans="1:7" s="28" customFormat="1" ht="47.25" outlineLevel="2" x14ac:dyDescent="0.25">
      <c r="A179" s="24" t="s">
        <v>155</v>
      </c>
      <c r="B179" s="25" t="s">
        <v>156</v>
      </c>
      <c r="C179" s="24" t="s">
        <v>53</v>
      </c>
      <c r="D179" s="25" t="s">
        <v>54</v>
      </c>
      <c r="E179" s="26">
        <v>200</v>
      </c>
      <c r="F179" s="26">
        <v>200</v>
      </c>
      <c r="G179" s="27">
        <f t="shared" si="6"/>
        <v>1</v>
      </c>
    </row>
    <row r="180" spans="1:7" s="15" customFormat="1" ht="31.5" outlineLevel="1" x14ac:dyDescent="0.25">
      <c r="A180" s="1" t="s">
        <v>155</v>
      </c>
      <c r="B180" s="4" t="s">
        <v>156</v>
      </c>
      <c r="C180" s="1" t="s">
        <v>59</v>
      </c>
      <c r="D180" s="4" t="s">
        <v>60</v>
      </c>
      <c r="E180" s="14">
        <f>E181</f>
        <v>398.35</v>
      </c>
      <c r="F180" s="14">
        <f>F181</f>
        <v>397.17</v>
      </c>
      <c r="G180" s="5">
        <f t="shared" si="6"/>
        <v>0.99703778084598971</v>
      </c>
    </row>
    <row r="181" spans="1:7" s="28" customFormat="1" ht="31.5" outlineLevel="2" x14ac:dyDescent="0.25">
      <c r="A181" s="24" t="s">
        <v>155</v>
      </c>
      <c r="B181" s="25" t="s">
        <v>156</v>
      </c>
      <c r="C181" s="24" t="s">
        <v>61</v>
      </c>
      <c r="D181" s="25" t="s">
        <v>62</v>
      </c>
      <c r="E181" s="26">
        <v>398.35</v>
      </c>
      <c r="F181" s="26">
        <v>397.17</v>
      </c>
      <c r="G181" s="27">
        <f t="shared" si="6"/>
        <v>0.99703778084598971</v>
      </c>
    </row>
    <row r="182" spans="1:7" s="15" customFormat="1" ht="31.5" outlineLevel="1" x14ac:dyDescent="0.25">
      <c r="A182" s="1" t="s">
        <v>155</v>
      </c>
      <c r="B182" s="4" t="s">
        <v>156</v>
      </c>
      <c r="C182" s="1" t="s">
        <v>71</v>
      </c>
      <c r="D182" s="4" t="s">
        <v>72</v>
      </c>
      <c r="E182" s="14">
        <f>E183</f>
        <v>3530.9</v>
      </c>
      <c r="F182" s="14">
        <f>F183</f>
        <v>3530.8910000000001</v>
      </c>
      <c r="G182" s="5">
        <f t="shared" si="6"/>
        <v>0.99999745107479676</v>
      </c>
    </row>
    <row r="183" spans="1:7" s="28" customFormat="1" ht="47.25" outlineLevel="2" x14ac:dyDescent="0.25">
      <c r="A183" s="24" t="s">
        <v>155</v>
      </c>
      <c r="B183" s="25" t="s">
        <v>156</v>
      </c>
      <c r="C183" s="24" t="s">
        <v>75</v>
      </c>
      <c r="D183" s="25" t="s">
        <v>76</v>
      </c>
      <c r="E183" s="26">
        <v>3530.9</v>
      </c>
      <c r="F183" s="26">
        <v>3530.8910000000001</v>
      </c>
      <c r="G183" s="27">
        <f t="shared" si="6"/>
        <v>0.99999745107479676</v>
      </c>
    </row>
    <row r="184" spans="1:7" s="15" customFormat="1" ht="31.5" outlineLevel="1" x14ac:dyDescent="0.25">
      <c r="A184" s="1" t="s">
        <v>155</v>
      </c>
      <c r="B184" s="4" t="s">
        <v>156</v>
      </c>
      <c r="C184" s="1" t="s">
        <v>87</v>
      </c>
      <c r="D184" s="4" t="s">
        <v>88</v>
      </c>
      <c r="E184" s="14">
        <f>E185</f>
        <v>600.80000000000007</v>
      </c>
      <c r="F184" s="14">
        <f>F185</f>
        <v>600.79999999999995</v>
      </c>
      <c r="G184" s="5">
        <f t="shared" si="6"/>
        <v>0.99999999999999978</v>
      </c>
    </row>
    <row r="185" spans="1:7" s="28" customFormat="1" ht="31.5" outlineLevel="2" x14ac:dyDescent="0.25">
      <c r="A185" s="24" t="s">
        <v>155</v>
      </c>
      <c r="B185" s="25" t="s">
        <v>156</v>
      </c>
      <c r="C185" s="24" t="s">
        <v>119</v>
      </c>
      <c r="D185" s="25" t="s">
        <v>120</v>
      </c>
      <c r="E185" s="26">
        <v>600.80000000000007</v>
      </c>
      <c r="F185" s="26">
        <v>600.79999999999995</v>
      </c>
      <c r="G185" s="27">
        <f t="shared" si="6"/>
        <v>0.99999999999999978</v>
      </c>
    </row>
    <row r="186" spans="1:7" s="15" customFormat="1" ht="31.5" outlineLevel="1" x14ac:dyDescent="0.25">
      <c r="A186" s="1" t="s">
        <v>155</v>
      </c>
      <c r="B186" s="4" t="s">
        <v>156</v>
      </c>
      <c r="C186" s="1" t="s">
        <v>121</v>
      </c>
      <c r="D186" s="4" t="s">
        <v>122</v>
      </c>
      <c r="E186" s="14">
        <f>E187+E188</f>
        <v>4600.42</v>
      </c>
      <c r="F186" s="14">
        <f>F187+F188</f>
        <v>4550.3739999999998</v>
      </c>
      <c r="G186" s="5">
        <f t="shared" si="6"/>
        <v>0.98912142804352643</v>
      </c>
    </row>
    <row r="187" spans="1:7" s="28" customFormat="1" ht="47.25" outlineLevel="2" x14ac:dyDescent="0.25">
      <c r="A187" s="24" t="s">
        <v>155</v>
      </c>
      <c r="B187" s="25" t="s">
        <v>156</v>
      </c>
      <c r="C187" s="24" t="s">
        <v>123</v>
      </c>
      <c r="D187" s="25" t="s">
        <v>124</v>
      </c>
      <c r="E187" s="26">
        <v>2339.9589999999998</v>
      </c>
      <c r="F187" s="26">
        <v>2324.9589999999998</v>
      </c>
      <c r="G187" s="27">
        <f t="shared" si="6"/>
        <v>0.99358963127131716</v>
      </c>
    </row>
    <row r="188" spans="1:7" s="28" customFormat="1" ht="31.5" outlineLevel="2" x14ac:dyDescent="0.25">
      <c r="A188" s="24" t="s">
        <v>155</v>
      </c>
      <c r="B188" s="25" t="s">
        <v>156</v>
      </c>
      <c r="C188" s="24" t="s">
        <v>125</v>
      </c>
      <c r="D188" s="25" t="s">
        <v>126</v>
      </c>
      <c r="E188" s="26">
        <v>2260.4610000000002</v>
      </c>
      <c r="F188" s="26">
        <v>2225.415</v>
      </c>
      <c r="G188" s="27">
        <f t="shared" si="6"/>
        <v>0.9844960828786693</v>
      </c>
    </row>
    <row r="189" spans="1:7" s="15" customFormat="1" ht="31.5" outlineLevel="1" x14ac:dyDescent="0.25">
      <c r="A189" s="1" t="s">
        <v>155</v>
      </c>
      <c r="B189" s="4" t="s">
        <v>156</v>
      </c>
      <c r="C189" s="1" t="s">
        <v>77</v>
      </c>
      <c r="D189" s="4" t="s">
        <v>78</v>
      </c>
      <c r="E189" s="14">
        <f>E190</f>
        <v>2512.1999999999998</v>
      </c>
      <c r="F189" s="14">
        <f>F190</f>
        <v>2436.6410000000001</v>
      </c>
      <c r="G189" s="5">
        <f t="shared" si="6"/>
        <v>0.96992317490645663</v>
      </c>
    </row>
    <row r="190" spans="1:7" s="28" customFormat="1" ht="31.5" outlineLevel="2" x14ac:dyDescent="0.25">
      <c r="A190" s="24" t="s">
        <v>155</v>
      </c>
      <c r="B190" s="25" t="s">
        <v>156</v>
      </c>
      <c r="C190" s="24" t="s">
        <v>91</v>
      </c>
      <c r="D190" s="25" t="s">
        <v>92</v>
      </c>
      <c r="E190" s="26">
        <v>2512.1999999999998</v>
      </c>
      <c r="F190" s="26">
        <v>2436.6410000000001</v>
      </c>
      <c r="G190" s="27">
        <f t="shared" si="6"/>
        <v>0.96992317490645663</v>
      </c>
    </row>
    <row r="191" spans="1:7" s="15" customFormat="1" ht="31.5" outlineLevel="1" x14ac:dyDescent="0.25">
      <c r="A191" s="1" t="s">
        <v>155</v>
      </c>
      <c r="B191" s="4" t="s">
        <v>156</v>
      </c>
      <c r="C191" s="1" t="s">
        <v>127</v>
      </c>
      <c r="D191" s="4" t="s">
        <v>128</v>
      </c>
      <c r="E191" s="14">
        <f>E192</f>
        <v>116.7</v>
      </c>
      <c r="F191" s="14">
        <f>F192</f>
        <v>116.678</v>
      </c>
      <c r="G191" s="5">
        <f t="shared" si="6"/>
        <v>0.9998114824335903</v>
      </c>
    </row>
    <row r="192" spans="1:7" s="28" customFormat="1" ht="47.25" outlineLevel="2" x14ac:dyDescent="0.25">
      <c r="A192" s="24" t="s">
        <v>155</v>
      </c>
      <c r="B192" s="25" t="s">
        <v>156</v>
      </c>
      <c r="C192" s="24" t="s">
        <v>129</v>
      </c>
      <c r="D192" s="25" t="s">
        <v>130</v>
      </c>
      <c r="E192" s="26">
        <v>116.7</v>
      </c>
      <c r="F192" s="26">
        <v>116.678</v>
      </c>
      <c r="G192" s="27">
        <f t="shared" si="6"/>
        <v>0.9998114824335903</v>
      </c>
    </row>
    <row r="193" spans="1:7" s="15" customFormat="1" ht="31.5" outlineLevel="1" x14ac:dyDescent="0.25">
      <c r="A193" s="1" t="s">
        <v>155</v>
      </c>
      <c r="B193" s="4" t="s">
        <v>156</v>
      </c>
      <c r="C193" s="1" t="s">
        <v>131</v>
      </c>
      <c r="D193" s="4" t="s">
        <v>132</v>
      </c>
      <c r="E193" s="14">
        <f>E194+E195</f>
        <v>149734.136</v>
      </c>
      <c r="F193" s="14">
        <f>F194+F195</f>
        <v>149613.209</v>
      </c>
      <c r="G193" s="5">
        <f t="shared" si="6"/>
        <v>0.99919238856796155</v>
      </c>
    </row>
    <row r="194" spans="1:7" s="28" customFormat="1" ht="31.5" outlineLevel="2" x14ac:dyDescent="0.25">
      <c r="A194" s="24" t="s">
        <v>155</v>
      </c>
      <c r="B194" s="25" t="s">
        <v>156</v>
      </c>
      <c r="C194" s="24" t="s">
        <v>133</v>
      </c>
      <c r="D194" s="25" t="s">
        <v>134</v>
      </c>
      <c r="E194" s="26">
        <v>144066.413</v>
      </c>
      <c r="F194" s="26">
        <v>144066.413</v>
      </c>
      <c r="G194" s="27">
        <f t="shared" si="6"/>
        <v>1</v>
      </c>
    </row>
    <row r="195" spans="1:7" s="28" customFormat="1" ht="31.5" outlineLevel="2" x14ac:dyDescent="0.25">
      <c r="A195" s="24" t="s">
        <v>155</v>
      </c>
      <c r="B195" s="25" t="s">
        <v>156</v>
      </c>
      <c r="C195" s="24" t="s">
        <v>135</v>
      </c>
      <c r="D195" s="25" t="s">
        <v>136</v>
      </c>
      <c r="E195" s="26">
        <v>5667.723</v>
      </c>
      <c r="F195" s="26">
        <v>5546.7960000000003</v>
      </c>
      <c r="G195" s="27">
        <f t="shared" si="6"/>
        <v>0.97866391847307999</v>
      </c>
    </row>
    <row r="196" spans="1:7" s="15" customFormat="1" ht="63" outlineLevel="1" x14ac:dyDescent="0.25">
      <c r="A196" s="1" t="s">
        <v>155</v>
      </c>
      <c r="B196" s="4" t="s">
        <v>156</v>
      </c>
      <c r="C196" s="1" t="s">
        <v>137</v>
      </c>
      <c r="D196" s="4" t="s">
        <v>138</v>
      </c>
      <c r="E196" s="14">
        <f>E197</f>
        <v>8820.0829999999987</v>
      </c>
      <c r="F196" s="14">
        <f>F197</f>
        <v>8783.6669999999995</v>
      </c>
      <c r="G196" s="5">
        <f t="shared" si="6"/>
        <v>0.99587124066746324</v>
      </c>
    </row>
    <row r="197" spans="1:7" s="28" customFormat="1" ht="31.5" outlineLevel="2" x14ac:dyDescent="0.25">
      <c r="A197" s="24" t="s">
        <v>155</v>
      </c>
      <c r="B197" s="25" t="s">
        <v>156</v>
      </c>
      <c r="C197" s="24" t="s">
        <v>139</v>
      </c>
      <c r="D197" s="25" t="s">
        <v>140</v>
      </c>
      <c r="E197" s="26">
        <v>8820.0829999999987</v>
      </c>
      <c r="F197" s="26">
        <v>8783.6669999999995</v>
      </c>
      <c r="G197" s="27">
        <f t="shared" si="6"/>
        <v>0.99587124066746324</v>
      </c>
    </row>
    <row r="198" spans="1:7" s="15" customFormat="1" ht="63" outlineLevel="1" x14ac:dyDescent="0.25">
      <c r="A198" s="1" t="s">
        <v>155</v>
      </c>
      <c r="B198" s="4" t="s">
        <v>156</v>
      </c>
      <c r="C198" s="1" t="s">
        <v>141</v>
      </c>
      <c r="D198" s="4" t="s">
        <v>142</v>
      </c>
      <c r="E198" s="14">
        <f>E199</f>
        <v>2003.6559999999999</v>
      </c>
      <c r="F198" s="14">
        <f>F199</f>
        <v>2003.6559999999999</v>
      </c>
      <c r="G198" s="5">
        <f t="shared" si="6"/>
        <v>1</v>
      </c>
    </row>
    <row r="199" spans="1:7" s="28" customFormat="1" ht="47.25" outlineLevel="2" x14ac:dyDescent="0.25">
      <c r="A199" s="24" t="s">
        <v>155</v>
      </c>
      <c r="B199" s="25" t="s">
        <v>156</v>
      </c>
      <c r="C199" s="24" t="s">
        <v>143</v>
      </c>
      <c r="D199" s="25" t="s">
        <v>144</v>
      </c>
      <c r="E199" s="26">
        <v>2003.6559999999999</v>
      </c>
      <c r="F199" s="26">
        <v>2003.6559999999999</v>
      </c>
      <c r="G199" s="27">
        <f t="shared" si="6"/>
        <v>1</v>
      </c>
    </row>
    <row r="200" spans="1:7" s="15" customFormat="1" ht="47.25" outlineLevel="1" x14ac:dyDescent="0.25">
      <c r="A200" s="1" t="s">
        <v>155</v>
      </c>
      <c r="B200" s="4" t="s">
        <v>156</v>
      </c>
      <c r="C200" s="1" t="s">
        <v>23</v>
      </c>
      <c r="D200" s="4" t="s">
        <v>24</v>
      </c>
      <c r="E200" s="14">
        <f>E201+E202</f>
        <v>160.97</v>
      </c>
      <c r="F200" s="14">
        <f>F201+F202</f>
        <v>146.84</v>
      </c>
      <c r="G200" s="5">
        <f t="shared" si="6"/>
        <v>0.91221966826116674</v>
      </c>
    </row>
    <row r="201" spans="1:7" s="28" customFormat="1" ht="63" outlineLevel="2" x14ac:dyDescent="0.25">
      <c r="A201" s="24" t="s">
        <v>155</v>
      </c>
      <c r="B201" s="25" t="s">
        <v>156</v>
      </c>
      <c r="C201" s="24" t="s">
        <v>25</v>
      </c>
      <c r="D201" s="25" t="s">
        <v>26</v>
      </c>
      <c r="E201" s="26">
        <v>30.792000000000002</v>
      </c>
      <c r="F201" s="26">
        <v>16.707999999999998</v>
      </c>
      <c r="G201" s="27">
        <f t="shared" si="6"/>
        <v>0.54260846973239796</v>
      </c>
    </row>
    <row r="202" spans="1:7" s="28" customFormat="1" ht="31.5" outlineLevel="2" x14ac:dyDescent="0.25">
      <c r="A202" s="24" t="s">
        <v>155</v>
      </c>
      <c r="B202" s="25" t="s">
        <v>156</v>
      </c>
      <c r="C202" s="24" t="s">
        <v>145</v>
      </c>
      <c r="D202" s="25" t="s">
        <v>146</v>
      </c>
      <c r="E202" s="26">
        <v>130.178</v>
      </c>
      <c r="F202" s="26">
        <v>130.13200000000001</v>
      </c>
      <c r="G202" s="27">
        <f t="shared" si="6"/>
        <v>0.99964663768071416</v>
      </c>
    </row>
    <row r="203" spans="1:7" s="15" customFormat="1" ht="23.25" customHeight="1" outlineLevel="2" x14ac:dyDescent="0.25">
      <c r="A203" s="1"/>
      <c r="B203" s="4"/>
      <c r="C203" s="1"/>
      <c r="D203" s="29" t="s">
        <v>252</v>
      </c>
      <c r="E203" s="14">
        <f>E204+E205</f>
        <v>20440.463999999996</v>
      </c>
      <c r="F203" s="14">
        <f>F204+F205</f>
        <v>19809.095999999998</v>
      </c>
      <c r="G203" s="5">
        <f t="shared" si="6"/>
        <v>0.96911185577783365</v>
      </c>
    </row>
    <row r="204" spans="1:7" ht="31.5" outlineLevel="1" x14ac:dyDescent="0.25">
      <c r="A204" s="6" t="s">
        <v>155</v>
      </c>
      <c r="B204" s="7" t="s">
        <v>156</v>
      </c>
      <c r="C204" s="6" t="s">
        <v>13</v>
      </c>
      <c r="D204" s="7" t="s">
        <v>14</v>
      </c>
      <c r="E204" s="13">
        <v>617.60799999999995</v>
      </c>
      <c r="F204" s="13">
        <v>551.81799999999998</v>
      </c>
      <c r="G204" s="8">
        <f t="shared" si="6"/>
        <v>0.89347612077563765</v>
      </c>
    </row>
    <row r="205" spans="1:7" ht="31.5" outlineLevel="1" x14ac:dyDescent="0.25">
      <c r="A205" s="6" t="s">
        <v>155</v>
      </c>
      <c r="B205" s="7" t="s">
        <v>156</v>
      </c>
      <c r="C205" s="6" t="s">
        <v>15</v>
      </c>
      <c r="D205" s="7" t="s">
        <v>16</v>
      </c>
      <c r="E205" s="13">
        <v>19822.855999999996</v>
      </c>
      <c r="F205" s="13">
        <v>19257.277999999998</v>
      </c>
      <c r="G205" s="8">
        <f t="shared" ref="G205:G267" si="7">F205/E205</f>
        <v>0.97146838982233452</v>
      </c>
    </row>
    <row r="206" spans="1:7" ht="31.5" customHeight="1" x14ac:dyDescent="0.25">
      <c r="A206" s="10" t="s">
        <v>157</v>
      </c>
      <c r="B206" s="39" t="s">
        <v>245</v>
      </c>
      <c r="C206" s="40"/>
      <c r="D206" s="41"/>
      <c r="E206" s="12">
        <f>E208+E236</f>
        <v>148567.53599999996</v>
      </c>
      <c r="F206" s="12">
        <f>F208+F236</f>
        <v>148242.55299999999</v>
      </c>
      <c r="G206" s="11">
        <f t="shared" si="7"/>
        <v>0.99781255711207339</v>
      </c>
    </row>
    <row r="207" spans="1:7" s="22" customFormat="1" ht="31.5" customHeight="1" x14ac:dyDescent="0.25">
      <c r="A207" s="17"/>
      <c r="B207" s="18"/>
      <c r="C207" s="19"/>
      <c r="D207" s="30" t="s">
        <v>250</v>
      </c>
      <c r="E207" s="20"/>
      <c r="F207" s="20"/>
      <c r="G207" s="21"/>
    </row>
    <row r="208" spans="1:7" s="22" customFormat="1" ht="31.5" customHeight="1" x14ac:dyDescent="0.25">
      <c r="A208" s="17"/>
      <c r="B208" s="18"/>
      <c r="C208" s="19"/>
      <c r="D208" s="30" t="s">
        <v>251</v>
      </c>
      <c r="E208" s="20">
        <f>E209+E211+E213+E215+E217+E220+E222+E224+E227+E229+E231+E234</f>
        <v>131659.97799999997</v>
      </c>
      <c r="F208" s="20">
        <f>F209+F211+F213+F215+F217+F220+F222+F224+F227+F229+F231+F234</f>
        <v>131371.726</v>
      </c>
      <c r="G208" s="21">
        <f t="shared" si="7"/>
        <v>0.99781063308395834</v>
      </c>
    </row>
    <row r="209" spans="1:7" s="15" customFormat="1" ht="47.25" outlineLevel="1" x14ac:dyDescent="0.25">
      <c r="A209" s="1" t="s">
        <v>157</v>
      </c>
      <c r="B209" s="4" t="s">
        <v>158</v>
      </c>
      <c r="C209" s="1" t="s">
        <v>49</v>
      </c>
      <c r="D209" s="4" t="s">
        <v>50</v>
      </c>
      <c r="E209" s="14">
        <f>E210</f>
        <v>34</v>
      </c>
      <c r="F209" s="14">
        <f>F210</f>
        <v>34</v>
      </c>
      <c r="G209" s="5">
        <f t="shared" si="7"/>
        <v>1</v>
      </c>
    </row>
    <row r="210" spans="1:7" s="28" customFormat="1" ht="47.25" outlineLevel="2" x14ac:dyDescent="0.25">
      <c r="A210" s="24" t="s">
        <v>157</v>
      </c>
      <c r="B210" s="25" t="s">
        <v>158</v>
      </c>
      <c r="C210" s="24" t="s">
        <v>51</v>
      </c>
      <c r="D210" s="25" t="s">
        <v>52</v>
      </c>
      <c r="E210" s="26">
        <v>34</v>
      </c>
      <c r="F210" s="26">
        <v>34</v>
      </c>
      <c r="G210" s="27">
        <f t="shared" si="7"/>
        <v>1</v>
      </c>
    </row>
    <row r="211" spans="1:7" s="15" customFormat="1" ht="31.5" outlineLevel="1" x14ac:dyDescent="0.25">
      <c r="A211" s="1" t="s">
        <v>157</v>
      </c>
      <c r="B211" s="4" t="s">
        <v>158</v>
      </c>
      <c r="C211" s="1" t="s">
        <v>59</v>
      </c>
      <c r="D211" s="4" t="s">
        <v>60</v>
      </c>
      <c r="E211" s="14">
        <f>E212</f>
        <v>560.5</v>
      </c>
      <c r="F211" s="14">
        <f>F212</f>
        <v>558.38599999999997</v>
      </c>
      <c r="G211" s="5">
        <f t="shared" si="7"/>
        <v>0.99622836752899191</v>
      </c>
    </row>
    <row r="212" spans="1:7" s="28" customFormat="1" ht="31.5" outlineLevel="2" x14ac:dyDescent="0.25">
      <c r="A212" s="24" t="s">
        <v>157</v>
      </c>
      <c r="B212" s="25" t="s">
        <v>158</v>
      </c>
      <c r="C212" s="24" t="s">
        <v>61</v>
      </c>
      <c r="D212" s="25" t="s">
        <v>62</v>
      </c>
      <c r="E212" s="26">
        <v>560.5</v>
      </c>
      <c r="F212" s="26">
        <v>558.38599999999997</v>
      </c>
      <c r="G212" s="27">
        <f t="shared" si="7"/>
        <v>0.99622836752899191</v>
      </c>
    </row>
    <row r="213" spans="1:7" s="15" customFormat="1" ht="31.5" outlineLevel="1" x14ac:dyDescent="0.25">
      <c r="A213" s="1" t="s">
        <v>157</v>
      </c>
      <c r="B213" s="4" t="s">
        <v>158</v>
      </c>
      <c r="C213" s="1" t="s">
        <v>71</v>
      </c>
      <c r="D213" s="4" t="s">
        <v>72</v>
      </c>
      <c r="E213" s="14">
        <f>E214</f>
        <v>2826.3980000000001</v>
      </c>
      <c r="F213" s="14">
        <f>F214</f>
        <v>2799.6010000000001</v>
      </c>
      <c r="G213" s="5">
        <f t="shared" si="7"/>
        <v>0.99051902810573744</v>
      </c>
    </row>
    <row r="214" spans="1:7" s="28" customFormat="1" ht="47.25" outlineLevel="2" x14ac:dyDescent="0.25">
      <c r="A214" s="24" t="s">
        <v>157</v>
      </c>
      <c r="B214" s="25" t="s">
        <v>158</v>
      </c>
      <c r="C214" s="24" t="s">
        <v>75</v>
      </c>
      <c r="D214" s="25" t="s">
        <v>76</v>
      </c>
      <c r="E214" s="26">
        <v>2826.3980000000001</v>
      </c>
      <c r="F214" s="26">
        <v>2799.6010000000001</v>
      </c>
      <c r="G214" s="27">
        <f t="shared" si="7"/>
        <v>0.99051902810573744</v>
      </c>
    </row>
    <row r="215" spans="1:7" s="15" customFormat="1" ht="31.5" outlineLevel="1" x14ac:dyDescent="0.25">
      <c r="A215" s="1" t="s">
        <v>157</v>
      </c>
      <c r="B215" s="4" t="s">
        <v>158</v>
      </c>
      <c r="C215" s="1" t="s">
        <v>87</v>
      </c>
      <c r="D215" s="4" t="s">
        <v>88</v>
      </c>
      <c r="E215" s="14">
        <f>E216</f>
        <v>396.93299999999999</v>
      </c>
      <c r="F215" s="14">
        <f>F216</f>
        <v>396.43299999999999</v>
      </c>
      <c r="G215" s="5">
        <f t="shared" si="7"/>
        <v>0.99874034156898017</v>
      </c>
    </row>
    <row r="216" spans="1:7" s="28" customFormat="1" ht="31.5" outlineLevel="2" x14ac:dyDescent="0.25">
      <c r="A216" s="24" t="s">
        <v>157</v>
      </c>
      <c r="B216" s="25" t="s">
        <v>158</v>
      </c>
      <c r="C216" s="24" t="s">
        <v>119</v>
      </c>
      <c r="D216" s="25" t="s">
        <v>120</v>
      </c>
      <c r="E216" s="26">
        <v>396.93299999999999</v>
      </c>
      <c r="F216" s="26">
        <v>396.43299999999999</v>
      </c>
      <c r="G216" s="27">
        <f t="shared" si="7"/>
        <v>0.99874034156898017</v>
      </c>
    </row>
    <row r="217" spans="1:7" s="15" customFormat="1" ht="31.5" outlineLevel="1" x14ac:dyDescent="0.25">
      <c r="A217" s="1" t="s">
        <v>157</v>
      </c>
      <c r="B217" s="4" t="s">
        <v>158</v>
      </c>
      <c r="C217" s="1" t="s">
        <v>121</v>
      </c>
      <c r="D217" s="4" t="s">
        <v>122</v>
      </c>
      <c r="E217" s="14">
        <f>E218+E219</f>
        <v>4172.0619999999999</v>
      </c>
      <c r="F217" s="14">
        <f>F218+F219</f>
        <v>4125.7700000000004</v>
      </c>
      <c r="G217" s="5">
        <f t="shared" si="7"/>
        <v>0.98890428761605187</v>
      </c>
    </row>
    <row r="218" spans="1:7" s="28" customFormat="1" ht="47.25" outlineLevel="2" x14ac:dyDescent="0.25">
      <c r="A218" s="24" t="s">
        <v>157</v>
      </c>
      <c r="B218" s="25" t="s">
        <v>158</v>
      </c>
      <c r="C218" s="24" t="s">
        <v>123</v>
      </c>
      <c r="D218" s="25" t="s">
        <v>124</v>
      </c>
      <c r="E218" s="26">
        <v>2761.6010000000001</v>
      </c>
      <c r="F218" s="26">
        <v>2745.201</v>
      </c>
      <c r="G218" s="27">
        <f t="shared" si="7"/>
        <v>0.99406141582364715</v>
      </c>
    </row>
    <row r="219" spans="1:7" s="28" customFormat="1" ht="31.5" outlineLevel="2" x14ac:dyDescent="0.25">
      <c r="A219" s="24" t="s">
        <v>157</v>
      </c>
      <c r="B219" s="25" t="s">
        <v>158</v>
      </c>
      <c r="C219" s="24" t="s">
        <v>125</v>
      </c>
      <c r="D219" s="25" t="s">
        <v>126</v>
      </c>
      <c r="E219" s="26">
        <f>1410.175+0.286</f>
        <v>1410.461</v>
      </c>
      <c r="F219" s="26">
        <v>1380.569</v>
      </c>
      <c r="G219" s="27">
        <f t="shared" si="7"/>
        <v>0.97880692908205191</v>
      </c>
    </row>
    <row r="220" spans="1:7" s="15" customFormat="1" ht="31.5" outlineLevel="1" x14ac:dyDescent="0.25">
      <c r="A220" s="1" t="s">
        <v>157</v>
      </c>
      <c r="B220" s="4" t="s">
        <v>158</v>
      </c>
      <c r="C220" s="1" t="s">
        <v>77</v>
      </c>
      <c r="D220" s="4" t="s">
        <v>78</v>
      </c>
      <c r="E220" s="14">
        <f>E221</f>
        <v>2130.511</v>
      </c>
      <c r="F220" s="14">
        <f>F221</f>
        <v>2130.482</v>
      </c>
      <c r="G220" s="5">
        <f t="shared" si="7"/>
        <v>0.99998638824206965</v>
      </c>
    </row>
    <row r="221" spans="1:7" s="28" customFormat="1" ht="31.5" outlineLevel="2" x14ac:dyDescent="0.25">
      <c r="A221" s="24" t="s">
        <v>157</v>
      </c>
      <c r="B221" s="25" t="s">
        <v>158</v>
      </c>
      <c r="C221" s="24" t="s">
        <v>91</v>
      </c>
      <c r="D221" s="25" t="s">
        <v>92</v>
      </c>
      <c r="E221" s="26">
        <v>2130.511</v>
      </c>
      <c r="F221" s="26">
        <v>2130.482</v>
      </c>
      <c r="G221" s="27">
        <f t="shared" si="7"/>
        <v>0.99998638824206965</v>
      </c>
    </row>
    <row r="222" spans="1:7" s="15" customFormat="1" ht="31.5" outlineLevel="1" x14ac:dyDescent="0.25">
      <c r="A222" s="1" t="s">
        <v>157</v>
      </c>
      <c r="B222" s="4" t="s">
        <v>158</v>
      </c>
      <c r="C222" s="1" t="s">
        <v>127</v>
      </c>
      <c r="D222" s="4" t="s">
        <v>128</v>
      </c>
      <c r="E222" s="14">
        <f>E223</f>
        <v>74.474999999999994</v>
      </c>
      <c r="F222" s="14">
        <f>F223</f>
        <v>74.474999999999994</v>
      </c>
      <c r="G222" s="5">
        <f t="shared" si="7"/>
        <v>1</v>
      </c>
    </row>
    <row r="223" spans="1:7" s="28" customFormat="1" ht="47.25" outlineLevel="2" x14ac:dyDescent="0.25">
      <c r="A223" s="24" t="s">
        <v>157</v>
      </c>
      <c r="B223" s="25" t="s">
        <v>158</v>
      </c>
      <c r="C223" s="24" t="s">
        <v>129</v>
      </c>
      <c r="D223" s="25" t="s">
        <v>130</v>
      </c>
      <c r="E223" s="26">
        <v>74.474999999999994</v>
      </c>
      <c r="F223" s="26">
        <v>74.474999999999994</v>
      </c>
      <c r="G223" s="27">
        <f t="shared" si="7"/>
        <v>1</v>
      </c>
    </row>
    <row r="224" spans="1:7" s="15" customFormat="1" ht="31.5" outlineLevel="1" x14ac:dyDescent="0.25">
      <c r="A224" s="1" t="s">
        <v>157</v>
      </c>
      <c r="B224" s="4" t="s">
        <v>158</v>
      </c>
      <c r="C224" s="1" t="s">
        <v>131</v>
      </c>
      <c r="D224" s="4" t="s">
        <v>132</v>
      </c>
      <c r="E224" s="14">
        <f>E225+E226</f>
        <v>106133.52299999999</v>
      </c>
      <c r="F224" s="14">
        <f>F225+F226</f>
        <v>105925.15300000001</v>
      </c>
      <c r="G224" s="5">
        <f t="shared" si="7"/>
        <v>0.99803671833262353</v>
      </c>
    </row>
    <row r="225" spans="1:7" s="28" customFormat="1" ht="31.5" outlineLevel="2" x14ac:dyDescent="0.25">
      <c r="A225" s="24" t="s">
        <v>157</v>
      </c>
      <c r="B225" s="25" t="s">
        <v>158</v>
      </c>
      <c r="C225" s="24" t="s">
        <v>133</v>
      </c>
      <c r="D225" s="25" t="s">
        <v>134</v>
      </c>
      <c r="E225" s="26">
        <v>101293.55799999999</v>
      </c>
      <c r="F225" s="26">
        <v>101089.409</v>
      </c>
      <c r="G225" s="27">
        <f t="shared" si="7"/>
        <v>0.99798458061864126</v>
      </c>
    </row>
    <row r="226" spans="1:7" s="28" customFormat="1" ht="31.5" outlineLevel="2" x14ac:dyDescent="0.25">
      <c r="A226" s="24" t="s">
        <v>157</v>
      </c>
      <c r="B226" s="25" t="s">
        <v>158</v>
      </c>
      <c r="C226" s="24" t="s">
        <v>135</v>
      </c>
      <c r="D226" s="25" t="s">
        <v>136</v>
      </c>
      <c r="E226" s="26">
        <v>4839.9649999999992</v>
      </c>
      <c r="F226" s="26">
        <v>4835.7439999999997</v>
      </c>
      <c r="G226" s="27">
        <f t="shared" si="7"/>
        <v>0.99912788625537585</v>
      </c>
    </row>
    <row r="227" spans="1:7" s="15" customFormat="1" ht="63" outlineLevel="1" x14ac:dyDescent="0.25">
      <c r="A227" s="1" t="s">
        <v>157</v>
      </c>
      <c r="B227" s="4" t="s">
        <v>158</v>
      </c>
      <c r="C227" s="1" t="s">
        <v>137</v>
      </c>
      <c r="D227" s="4" t="s">
        <v>138</v>
      </c>
      <c r="E227" s="14">
        <f>E228</f>
        <v>8211.4089999999997</v>
      </c>
      <c r="F227" s="14">
        <f>F228</f>
        <v>8209.6110000000008</v>
      </c>
      <c r="G227" s="5">
        <f t="shared" si="7"/>
        <v>0.99978103636050786</v>
      </c>
    </row>
    <row r="228" spans="1:7" s="28" customFormat="1" ht="31.5" outlineLevel="2" x14ac:dyDescent="0.25">
      <c r="A228" s="24" t="s">
        <v>157</v>
      </c>
      <c r="B228" s="25" t="s">
        <v>158</v>
      </c>
      <c r="C228" s="24" t="s">
        <v>139</v>
      </c>
      <c r="D228" s="25" t="s">
        <v>140</v>
      </c>
      <c r="E228" s="26">
        <f>8211.401+0.008</f>
        <v>8211.4089999999997</v>
      </c>
      <c r="F228" s="26">
        <v>8209.6110000000008</v>
      </c>
      <c r="G228" s="27">
        <f t="shared" si="7"/>
        <v>0.99978103636050786</v>
      </c>
    </row>
    <row r="229" spans="1:7" s="15" customFormat="1" ht="63" outlineLevel="1" x14ac:dyDescent="0.25">
      <c r="A229" s="1" t="s">
        <v>157</v>
      </c>
      <c r="B229" s="4" t="s">
        <v>158</v>
      </c>
      <c r="C229" s="1" t="s">
        <v>141</v>
      </c>
      <c r="D229" s="4" t="s">
        <v>142</v>
      </c>
      <c r="E229" s="14">
        <f>E230</f>
        <v>1268.0610000000001</v>
      </c>
      <c r="F229" s="14">
        <f>F230</f>
        <v>1267.105</v>
      </c>
      <c r="G229" s="5">
        <f t="shared" si="7"/>
        <v>0.99924609305072853</v>
      </c>
    </row>
    <row r="230" spans="1:7" s="28" customFormat="1" ht="47.25" outlineLevel="2" x14ac:dyDescent="0.25">
      <c r="A230" s="24" t="s">
        <v>157</v>
      </c>
      <c r="B230" s="25" t="s">
        <v>158</v>
      </c>
      <c r="C230" s="24" t="s">
        <v>143</v>
      </c>
      <c r="D230" s="25" t="s">
        <v>144</v>
      </c>
      <c r="E230" s="26">
        <v>1268.0610000000001</v>
      </c>
      <c r="F230" s="26">
        <v>1267.105</v>
      </c>
      <c r="G230" s="27">
        <f t="shared" si="7"/>
        <v>0.99924609305072853</v>
      </c>
    </row>
    <row r="231" spans="1:7" s="15" customFormat="1" ht="47.25" outlineLevel="1" x14ac:dyDescent="0.25">
      <c r="A231" s="1" t="s">
        <v>157</v>
      </c>
      <c r="B231" s="4" t="s">
        <v>158</v>
      </c>
      <c r="C231" s="1" t="s">
        <v>23</v>
      </c>
      <c r="D231" s="4" t="s">
        <v>24</v>
      </c>
      <c r="E231" s="14">
        <f>E232+E233</f>
        <v>282.95000000000005</v>
      </c>
      <c r="F231" s="14">
        <f>F232+F233</f>
        <v>281.55399999999997</v>
      </c>
      <c r="G231" s="5">
        <f t="shared" si="7"/>
        <v>0.99506626612475679</v>
      </c>
    </row>
    <row r="232" spans="1:7" s="28" customFormat="1" ht="63" outlineLevel="2" x14ac:dyDescent="0.25">
      <c r="A232" s="24" t="s">
        <v>157</v>
      </c>
      <c r="B232" s="25" t="s">
        <v>158</v>
      </c>
      <c r="C232" s="24" t="s">
        <v>25</v>
      </c>
      <c r="D232" s="25" t="s">
        <v>26</v>
      </c>
      <c r="E232" s="26">
        <v>70</v>
      </c>
      <c r="F232" s="26">
        <v>70</v>
      </c>
      <c r="G232" s="27">
        <f t="shared" si="7"/>
        <v>1</v>
      </c>
    </row>
    <row r="233" spans="1:7" s="28" customFormat="1" ht="31.5" outlineLevel="2" x14ac:dyDescent="0.25">
      <c r="A233" s="24" t="s">
        <v>157</v>
      </c>
      <c r="B233" s="25" t="s">
        <v>158</v>
      </c>
      <c r="C233" s="24" t="s">
        <v>145</v>
      </c>
      <c r="D233" s="25" t="s">
        <v>146</v>
      </c>
      <c r="E233" s="26">
        <f>212.942+0.008</f>
        <v>212.95000000000002</v>
      </c>
      <c r="F233" s="26">
        <v>211.554</v>
      </c>
      <c r="G233" s="27">
        <f t="shared" si="7"/>
        <v>0.9934444705329889</v>
      </c>
    </row>
    <row r="234" spans="1:7" s="15" customFormat="1" ht="31.5" outlineLevel="1" x14ac:dyDescent="0.25">
      <c r="A234" s="1" t="s">
        <v>157</v>
      </c>
      <c r="B234" s="4" t="s">
        <v>158</v>
      </c>
      <c r="C234" s="1" t="s">
        <v>147</v>
      </c>
      <c r="D234" s="4" t="s">
        <v>148</v>
      </c>
      <c r="E234" s="14">
        <f>E235</f>
        <v>5569.1559999999999</v>
      </c>
      <c r="F234" s="14">
        <f>F235</f>
        <v>5569.1559999999999</v>
      </c>
      <c r="G234" s="5">
        <f t="shared" si="7"/>
        <v>1</v>
      </c>
    </row>
    <row r="235" spans="1:7" s="28" customFormat="1" ht="31.5" outlineLevel="2" x14ac:dyDescent="0.25">
      <c r="A235" s="24" t="s">
        <v>157</v>
      </c>
      <c r="B235" s="25" t="s">
        <v>158</v>
      </c>
      <c r="C235" s="24" t="s">
        <v>159</v>
      </c>
      <c r="D235" s="25" t="s">
        <v>160</v>
      </c>
      <c r="E235" s="26">
        <v>5569.1559999999999</v>
      </c>
      <c r="F235" s="26">
        <v>5569.1559999999999</v>
      </c>
      <c r="G235" s="27">
        <f t="shared" si="7"/>
        <v>1</v>
      </c>
    </row>
    <row r="236" spans="1:7" s="15" customFormat="1" ht="21.75" customHeight="1" outlineLevel="2" x14ac:dyDescent="0.25">
      <c r="A236" s="1"/>
      <c r="B236" s="4"/>
      <c r="C236" s="1"/>
      <c r="D236" s="29" t="s">
        <v>252</v>
      </c>
      <c r="E236" s="14">
        <f>E237+E238+E239</f>
        <v>16907.558000000001</v>
      </c>
      <c r="F236" s="14">
        <f>F237+F238+F239</f>
        <v>16870.827000000001</v>
      </c>
      <c r="G236" s="5">
        <f t="shared" si="7"/>
        <v>0.99782753961275783</v>
      </c>
    </row>
    <row r="237" spans="1:7" ht="31.5" outlineLevel="1" x14ac:dyDescent="0.25">
      <c r="A237" s="6" t="s">
        <v>157</v>
      </c>
      <c r="B237" s="7" t="s">
        <v>158</v>
      </c>
      <c r="C237" s="6" t="s">
        <v>13</v>
      </c>
      <c r="D237" s="7" t="s">
        <v>14</v>
      </c>
      <c r="E237" s="13">
        <v>466.48400000000004</v>
      </c>
      <c r="F237" s="13">
        <v>429.97</v>
      </c>
      <c r="G237" s="8">
        <f t="shared" si="7"/>
        <v>0.92172507524373826</v>
      </c>
    </row>
    <row r="238" spans="1:7" ht="31.5" outlineLevel="1" x14ac:dyDescent="0.25">
      <c r="A238" s="6" t="s">
        <v>157</v>
      </c>
      <c r="B238" s="7" t="s">
        <v>158</v>
      </c>
      <c r="C238" s="6" t="s">
        <v>15</v>
      </c>
      <c r="D238" s="7" t="s">
        <v>16</v>
      </c>
      <c r="E238" s="13">
        <v>16382.074000000001</v>
      </c>
      <c r="F238" s="13">
        <v>16381.857</v>
      </c>
      <c r="G238" s="8">
        <f t="shared" si="7"/>
        <v>0.99998675381395541</v>
      </c>
    </row>
    <row r="239" spans="1:7" ht="47.25" outlineLevel="1" x14ac:dyDescent="0.25">
      <c r="A239" s="6" t="s">
        <v>157</v>
      </c>
      <c r="B239" s="7" t="s">
        <v>158</v>
      </c>
      <c r="C239" s="6" t="s">
        <v>17</v>
      </c>
      <c r="D239" s="7" t="s">
        <v>18</v>
      </c>
      <c r="E239" s="13">
        <v>59</v>
      </c>
      <c r="F239" s="13">
        <v>59</v>
      </c>
      <c r="G239" s="8">
        <f t="shared" si="7"/>
        <v>1</v>
      </c>
    </row>
    <row r="240" spans="1:7" ht="31.5" customHeight="1" x14ac:dyDescent="0.25">
      <c r="A240" s="10" t="s">
        <v>161</v>
      </c>
      <c r="B240" s="39" t="s">
        <v>162</v>
      </c>
      <c r="C240" s="40"/>
      <c r="D240" s="41"/>
      <c r="E240" s="12">
        <f>E242+E272</f>
        <v>124067.109</v>
      </c>
      <c r="F240" s="12">
        <f>F242+F272</f>
        <v>122637.72799999999</v>
      </c>
      <c r="G240" s="11">
        <f t="shared" si="7"/>
        <v>0.98847896907148847</v>
      </c>
    </row>
    <row r="241" spans="1:7" s="22" customFormat="1" ht="20.25" customHeight="1" x14ac:dyDescent="0.25">
      <c r="A241" s="17"/>
      <c r="B241" s="18"/>
      <c r="C241" s="19"/>
      <c r="D241" s="30" t="s">
        <v>250</v>
      </c>
      <c r="E241" s="20"/>
      <c r="F241" s="20"/>
      <c r="G241" s="21"/>
    </row>
    <row r="242" spans="1:7" s="22" customFormat="1" ht="20.25" customHeight="1" x14ac:dyDescent="0.25">
      <c r="A242" s="17"/>
      <c r="B242" s="18"/>
      <c r="C242" s="19"/>
      <c r="D242" s="30" t="s">
        <v>251</v>
      </c>
      <c r="E242" s="20">
        <f>E243+E246+E248+E250+E252+E255+E257+E259+E262+E264+E266+E268+E270</f>
        <v>103627.26</v>
      </c>
      <c r="F242" s="20">
        <f>F243+F246+F248+F250+F252+F255+F257+F259+F262+F264+F266+F268+F270</f>
        <v>102631.88599999998</v>
      </c>
      <c r="G242" s="21">
        <f t="shared" si="7"/>
        <v>0.99039467028270345</v>
      </c>
    </row>
    <row r="243" spans="1:7" s="15" customFormat="1" ht="47.25" outlineLevel="1" x14ac:dyDescent="0.25">
      <c r="A243" s="1" t="s">
        <v>161</v>
      </c>
      <c r="B243" s="4" t="s">
        <v>162</v>
      </c>
      <c r="C243" s="1" t="s">
        <v>49</v>
      </c>
      <c r="D243" s="4" t="s">
        <v>50</v>
      </c>
      <c r="E243" s="14">
        <f>E244+E245</f>
        <v>50</v>
      </c>
      <c r="F243" s="14">
        <f>F244+F245</f>
        <v>50</v>
      </c>
      <c r="G243" s="5">
        <f t="shared" si="7"/>
        <v>1</v>
      </c>
    </row>
    <row r="244" spans="1:7" s="28" customFormat="1" ht="47.25" outlineLevel="2" x14ac:dyDescent="0.25">
      <c r="A244" s="24" t="s">
        <v>161</v>
      </c>
      <c r="B244" s="25" t="s">
        <v>162</v>
      </c>
      <c r="C244" s="24" t="s">
        <v>51</v>
      </c>
      <c r="D244" s="25" t="s">
        <v>52</v>
      </c>
      <c r="E244" s="26">
        <v>25</v>
      </c>
      <c r="F244" s="26">
        <v>25</v>
      </c>
      <c r="G244" s="27">
        <f t="shared" si="7"/>
        <v>1</v>
      </c>
    </row>
    <row r="245" spans="1:7" s="28" customFormat="1" ht="47.25" outlineLevel="2" x14ac:dyDescent="0.25">
      <c r="A245" s="24" t="s">
        <v>161</v>
      </c>
      <c r="B245" s="25" t="s">
        <v>162</v>
      </c>
      <c r="C245" s="24" t="s">
        <v>53</v>
      </c>
      <c r="D245" s="25" t="s">
        <v>54</v>
      </c>
      <c r="E245" s="26">
        <v>25</v>
      </c>
      <c r="F245" s="26">
        <v>25</v>
      </c>
      <c r="G245" s="27">
        <f t="shared" si="7"/>
        <v>1</v>
      </c>
    </row>
    <row r="246" spans="1:7" s="15" customFormat="1" ht="31.5" outlineLevel="1" x14ac:dyDescent="0.25">
      <c r="A246" s="1" t="s">
        <v>161</v>
      </c>
      <c r="B246" s="4" t="s">
        <v>162</v>
      </c>
      <c r="C246" s="1" t="s">
        <v>59</v>
      </c>
      <c r="D246" s="4" t="s">
        <v>60</v>
      </c>
      <c r="E246" s="14">
        <f>E247</f>
        <v>410.904</v>
      </c>
      <c r="F246" s="14">
        <f>F247</f>
        <v>410.904</v>
      </c>
      <c r="G246" s="5">
        <f t="shared" si="7"/>
        <v>1</v>
      </c>
    </row>
    <row r="247" spans="1:7" s="28" customFormat="1" ht="31.5" outlineLevel="2" x14ac:dyDescent="0.25">
      <c r="A247" s="24" t="s">
        <v>161</v>
      </c>
      <c r="B247" s="25" t="s">
        <v>162</v>
      </c>
      <c r="C247" s="24" t="s">
        <v>61</v>
      </c>
      <c r="D247" s="25" t="s">
        <v>62</v>
      </c>
      <c r="E247" s="26">
        <v>410.904</v>
      </c>
      <c r="F247" s="26">
        <v>410.904</v>
      </c>
      <c r="G247" s="27">
        <f t="shared" si="7"/>
        <v>1</v>
      </c>
    </row>
    <row r="248" spans="1:7" s="15" customFormat="1" ht="31.5" outlineLevel="1" x14ac:dyDescent="0.25">
      <c r="A248" s="1" t="s">
        <v>161</v>
      </c>
      <c r="B248" s="4" t="s">
        <v>162</v>
      </c>
      <c r="C248" s="1" t="s">
        <v>71</v>
      </c>
      <c r="D248" s="4" t="s">
        <v>72</v>
      </c>
      <c r="E248" s="14">
        <f>E249</f>
        <v>3590.2779999999998</v>
      </c>
      <c r="F248" s="14">
        <f>F249</f>
        <v>3523.3409999999999</v>
      </c>
      <c r="G248" s="5">
        <f t="shared" si="7"/>
        <v>0.98135603983869779</v>
      </c>
    </row>
    <row r="249" spans="1:7" s="28" customFormat="1" ht="47.25" outlineLevel="2" x14ac:dyDescent="0.25">
      <c r="A249" s="24" t="s">
        <v>161</v>
      </c>
      <c r="B249" s="25" t="s">
        <v>162</v>
      </c>
      <c r="C249" s="24" t="s">
        <v>75</v>
      </c>
      <c r="D249" s="25" t="s">
        <v>76</v>
      </c>
      <c r="E249" s="26">
        <v>3590.2779999999998</v>
      </c>
      <c r="F249" s="26">
        <v>3523.3409999999999</v>
      </c>
      <c r="G249" s="27">
        <f t="shared" si="7"/>
        <v>0.98135603983869779</v>
      </c>
    </row>
    <row r="250" spans="1:7" s="15" customFormat="1" ht="31.5" outlineLevel="1" x14ac:dyDescent="0.25">
      <c r="A250" s="1" t="s">
        <v>161</v>
      </c>
      <c r="B250" s="4" t="s">
        <v>162</v>
      </c>
      <c r="C250" s="1" t="s">
        <v>87</v>
      </c>
      <c r="D250" s="4" t="s">
        <v>88</v>
      </c>
      <c r="E250" s="14">
        <f>E251</f>
        <v>718.31</v>
      </c>
      <c r="F250" s="14">
        <f>F251</f>
        <v>692.05899999999997</v>
      </c>
      <c r="G250" s="5">
        <f t="shared" si="7"/>
        <v>0.96345449736186328</v>
      </c>
    </row>
    <row r="251" spans="1:7" s="28" customFormat="1" ht="31.5" outlineLevel="2" x14ac:dyDescent="0.25">
      <c r="A251" s="24" t="s">
        <v>161</v>
      </c>
      <c r="B251" s="25" t="s">
        <v>162</v>
      </c>
      <c r="C251" s="24" t="s">
        <v>119</v>
      </c>
      <c r="D251" s="25" t="s">
        <v>120</v>
      </c>
      <c r="E251" s="26">
        <v>718.31</v>
      </c>
      <c r="F251" s="26">
        <v>692.05899999999997</v>
      </c>
      <c r="G251" s="27">
        <f t="shared" si="7"/>
        <v>0.96345449736186328</v>
      </c>
    </row>
    <row r="252" spans="1:7" s="15" customFormat="1" ht="31.5" outlineLevel="1" x14ac:dyDescent="0.25">
      <c r="A252" s="1" t="s">
        <v>161</v>
      </c>
      <c r="B252" s="4" t="s">
        <v>162</v>
      </c>
      <c r="C252" s="1" t="s">
        <v>121</v>
      </c>
      <c r="D252" s="4" t="s">
        <v>122</v>
      </c>
      <c r="E252" s="14">
        <f>E253+E254</f>
        <v>4363.1509999999998</v>
      </c>
      <c r="F252" s="14">
        <f>F253+F254</f>
        <v>4045.6849999999999</v>
      </c>
      <c r="G252" s="5">
        <f t="shared" si="7"/>
        <v>0.92723928188595817</v>
      </c>
    </row>
    <row r="253" spans="1:7" s="28" customFormat="1" ht="47.25" outlineLevel="2" x14ac:dyDescent="0.25">
      <c r="A253" s="24" t="s">
        <v>161</v>
      </c>
      <c r="B253" s="25" t="s">
        <v>162</v>
      </c>
      <c r="C253" s="24" t="s">
        <v>123</v>
      </c>
      <c r="D253" s="25" t="s">
        <v>124</v>
      </c>
      <c r="E253" s="26">
        <v>2296.4019999999996</v>
      </c>
      <c r="F253" s="26">
        <v>2096.319</v>
      </c>
      <c r="G253" s="27">
        <f t="shared" si="7"/>
        <v>0.91287109138556766</v>
      </c>
    </row>
    <row r="254" spans="1:7" s="28" customFormat="1" ht="31.5" outlineLevel="2" x14ac:dyDescent="0.25">
      <c r="A254" s="24" t="s">
        <v>161</v>
      </c>
      <c r="B254" s="25" t="s">
        <v>162</v>
      </c>
      <c r="C254" s="24" t="s">
        <v>125</v>
      </c>
      <c r="D254" s="25" t="s">
        <v>126</v>
      </c>
      <c r="E254" s="26">
        <v>2066.7489999999998</v>
      </c>
      <c r="F254" s="26">
        <v>1949.366</v>
      </c>
      <c r="G254" s="27">
        <f t="shared" si="7"/>
        <v>0.94320403687143439</v>
      </c>
    </row>
    <row r="255" spans="1:7" s="15" customFormat="1" ht="31.5" outlineLevel="1" x14ac:dyDescent="0.25">
      <c r="A255" s="1" t="s">
        <v>161</v>
      </c>
      <c r="B255" s="4" t="s">
        <v>162</v>
      </c>
      <c r="C255" s="1" t="s">
        <v>77</v>
      </c>
      <c r="D255" s="4" t="s">
        <v>78</v>
      </c>
      <c r="E255" s="14">
        <f>E256</f>
        <v>2172.7049999999999</v>
      </c>
      <c r="F255" s="14">
        <f>F256</f>
        <v>2163.5839999999998</v>
      </c>
      <c r="G255" s="5">
        <f t="shared" si="7"/>
        <v>0.99580200717538736</v>
      </c>
    </row>
    <row r="256" spans="1:7" s="28" customFormat="1" ht="31.5" outlineLevel="2" x14ac:dyDescent="0.25">
      <c r="A256" s="24" t="s">
        <v>161</v>
      </c>
      <c r="B256" s="25" t="s">
        <v>162</v>
      </c>
      <c r="C256" s="24" t="s">
        <v>91</v>
      </c>
      <c r="D256" s="25" t="s">
        <v>92</v>
      </c>
      <c r="E256" s="26">
        <v>2172.7049999999999</v>
      </c>
      <c r="F256" s="26">
        <v>2163.5839999999998</v>
      </c>
      <c r="G256" s="27">
        <f t="shared" si="7"/>
        <v>0.99580200717538736</v>
      </c>
    </row>
    <row r="257" spans="1:7" s="15" customFormat="1" ht="31.5" outlineLevel="1" x14ac:dyDescent="0.25">
      <c r="A257" s="1" t="s">
        <v>161</v>
      </c>
      <c r="B257" s="4" t="s">
        <v>162</v>
      </c>
      <c r="C257" s="1" t="s">
        <v>127</v>
      </c>
      <c r="D257" s="4" t="s">
        <v>128</v>
      </c>
      <c r="E257" s="14">
        <f>E258</f>
        <v>293.10000000000002</v>
      </c>
      <c r="F257" s="14">
        <f>F258</f>
        <v>64.176000000000002</v>
      </c>
      <c r="G257" s="5">
        <f t="shared" si="7"/>
        <v>0.21895598771750255</v>
      </c>
    </row>
    <row r="258" spans="1:7" s="28" customFormat="1" ht="47.25" outlineLevel="2" x14ac:dyDescent="0.25">
      <c r="A258" s="24" t="s">
        <v>161</v>
      </c>
      <c r="B258" s="25" t="s">
        <v>162</v>
      </c>
      <c r="C258" s="24" t="s">
        <v>129</v>
      </c>
      <c r="D258" s="25" t="s">
        <v>130</v>
      </c>
      <c r="E258" s="26">
        <v>293.10000000000002</v>
      </c>
      <c r="F258" s="26">
        <v>64.176000000000002</v>
      </c>
      <c r="G258" s="27">
        <f t="shared" si="7"/>
        <v>0.21895598771750255</v>
      </c>
    </row>
    <row r="259" spans="1:7" s="15" customFormat="1" ht="31.5" outlineLevel="1" x14ac:dyDescent="0.25">
      <c r="A259" s="1" t="s">
        <v>161</v>
      </c>
      <c r="B259" s="4" t="s">
        <v>162</v>
      </c>
      <c r="C259" s="1" t="s">
        <v>131</v>
      </c>
      <c r="D259" s="4" t="s">
        <v>132</v>
      </c>
      <c r="E259" s="14">
        <f>E260+E261</f>
        <v>87053.706000000006</v>
      </c>
      <c r="F259" s="14">
        <f>F260+F261</f>
        <v>86773.347999999998</v>
      </c>
      <c r="G259" s="5">
        <f t="shared" si="7"/>
        <v>0.99677948231175817</v>
      </c>
    </row>
    <row r="260" spans="1:7" s="28" customFormat="1" ht="31.5" outlineLevel="2" x14ac:dyDescent="0.25">
      <c r="A260" s="24" t="s">
        <v>161</v>
      </c>
      <c r="B260" s="25" t="s">
        <v>162</v>
      </c>
      <c r="C260" s="24" t="s">
        <v>133</v>
      </c>
      <c r="D260" s="25" t="s">
        <v>134</v>
      </c>
      <c r="E260" s="26">
        <v>81823.618000000002</v>
      </c>
      <c r="F260" s="26">
        <v>81823.618000000002</v>
      </c>
      <c r="G260" s="27">
        <f t="shared" si="7"/>
        <v>1</v>
      </c>
    </row>
    <row r="261" spans="1:7" s="28" customFormat="1" ht="31.5" outlineLevel="2" x14ac:dyDescent="0.25">
      <c r="A261" s="24" t="s">
        <v>161</v>
      </c>
      <c r="B261" s="25" t="s">
        <v>162</v>
      </c>
      <c r="C261" s="24" t="s">
        <v>135</v>
      </c>
      <c r="D261" s="25" t="s">
        <v>136</v>
      </c>
      <c r="E261" s="26">
        <v>5230.0879999999997</v>
      </c>
      <c r="F261" s="26">
        <v>4949.7299999999996</v>
      </c>
      <c r="G261" s="27">
        <f t="shared" si="7"/>
        <v>0.94639516581747762</v>
      </c>
    </row>
    <row r="262" spans="1:7" s="15" customFormat="1" ht="63" outlineLevel="1" x14ac:dyDescent="0.25">
      <c r="A262" s="1" t="s">
        <v>161</v>
      </c>
      <c r="B262" s="4" t="s">
        <v>162</v>
      </c>
      <c r="C262" s="1" t="s">
        <v>137</v>
      </c>
      <c r="D262" s="4" t="s">
        <v>138</v>
      </c>
      <c r="E262" s="14">
        <f>E263</f>
        <v>1644.2179999999998</v>
      </c>
      <c r="F262" s="14">
        <f>F263</f>
        <v>1619.0070000000001</v>
      </c>
      <c r="G262" s="5">
        <f t="shared" si="7"/>
        <v>0.9846668750737434</v>
      </c>
    </row>
    <row r="263" spans="1:7" s="28" customFormat="1" ht="31.5" outlineLevel="2" x14ac:dyDescent="0.25">
      <c r="A263" s="24" t="s">
        <v>161</v>
      </c>
      <c r="B263" s="25" t="s">
        <v>162</v>
      </c>
      <c r="C263" s="24" t="s">
        <v>139</v>
      </c>
      <c r="D263" s="25" t="s">
        <v>140</v>
      </c>
      <c r="E263" s="26">
        <v>1644.2179999999998</v>
      </c>
      <c r="F263" s="26">
        <v>1619.0070000000001</v>
      </c>
      <c r="G263" s="27">
        <f t="shared" si="7"/>
        <v>0.9846668750737434</v>
      </c>
    </row>
    <row r="264" spans="1:7" s="15" customFormat="1" ht="63" outlineLevel="1" x14ac:dyDescent="0.25">
      <c r="A264" s="1" t="s">
        <v>161</v>
      </c>
      <c r="B264" s="4" t="s">
        <v>162</v>
      </c>
      <c r="C264" s="1" t="s">
        <v>141</v>
      </c>
      <c r="D264" s="4" t="s">
        <v>142</v>
      </c>
      <c r="E264" s="14">
        <f>E265</f>
        <v>1593.9829999999999</v>
      </c>
      <c r="F264" s="14">
        <f>F265</f>
        <v>1557.4459999999999</v>
      </c>
      <c r="G264" s="5">
        <f t="shared" si="7"/>
        <v>0.97707817461039415</v>
      </c>
    </row>
    <row r="265" spans="1:7" s="28" customFormat="1" ht="47.25" outlineLevel="2" x14ac:dyDescent="0.25">
      <c r="A265" s="24" t="s">
        <v>161</v>
      </c>
      <c r="B265" s="25" t="s">
        <v>162</v>
      </c>
      <c r="C265" s="24" t="s">
        <v>143</v>
      </c>
      <c r="D265" s="25" t="s">
        <v>144</v>
      </c>
      <c r="E265" s="26">
        <v>1593.9829999999999</v>
      </c>
      <c r="F265" s="26">
        <v>1557.4459999999999</v>
      </c>
      <c r="G265" s="27">
        <f t="shared" si="7"/>
        <v>0.97707817461039415</v>
      </c>
    </row>
    <row r="266" spans="1:7" s="15" customFormat="1" ht="31.5" outlineLevel="1" x14ac:dyDescent="0.25">
      <c r="A266" s="1" t="s">
        <v>161</v>
      </c>
      <c r="B266" s="4" t="s">
        <v>162</v>
      </c>
      <c r="C266" s="1" t="s">
        <v>81</v>
      </c>
      <c r="D266" s="4" t="s">
        <v>82</v>
      </c>
      <c r="E266" s="14">
        <f>E267</f>
        <v>83</v>
      </c>
      <c r="F266" s="14">
        <f>F267</f>
        <v>78.435000000000002</v>
      </c>
      <c r="G266" s="5">
        <f t="shared" si="7"/>
        <v>0.94500000000000006</v>
      </c>
    </row>
    <row r="267" spans="1:7" s="28" customFormat="1" ht="47.25" outlineLevel="2" x14ac:dyDescent="0.25">
      <c r="A267" s="24" t="s">
        <v>161</v>
      </c>
      <c r="B267" s="25" t="s">
        <v>162</v>
      </c>
      <c r="C267" s="24" t="s">
        <v>153</v>
      </c>
      <c r="D267" s="25" t="s">
        <v>154</v>
      </c>
      <c r="E267" s="26">
        <v>83</v>
      </c>
      <c r="F267" s="26">
        <v>78.435000000000002</v>
      </c>
      <c r="G267" s="27">
        <f t="shared" si="7"/>
        <v>0.94500000000000006</v>
      </c>
    </row>
    <row r="268" spans="1:7" s="15" customFormat="1" ht="47.25" outlineLevel="1" x14ac:dyDescent="0.25">
      <c r="A268" s="1" t="s">
        <v>161</v>
      </c>
      <c r="B268" s="4" t="s">
        <v>162</v>
      </c>
      <c r="C268" s="1" t="s">
        <v>23</v>
      </c>
      <c r="D268" s="4" t="s">
        <v>24</v>
      </c>
      <c r="E268" s="14">
        <f>E269</f>
        <v>29.973999999999997</v>
      </c>
      <c r="F268" s="14">
        <f>F269</f>
        <v>29.974</v>
      </c>
      <c r="G268" s="5">
        <f t="shared" ref="G268:G329" si="8">F268/E268</f>
        <v>1.0000000000000002</v>
      </c>
    </row>
    <row r="269" spans="1:7" s="28" customFormat="1" ht="31.5" outlineLevel="2" x14ac:dyDescent="0.25">
      <c r="A269" s="24" t="s">
        <v>161</v>
      </c>
      <c r="B269" s="25" t="s">
        <v>162</v>
      </c>
      <c r="C269" s="24" t="s">
        <v>145</v>
      </c>
      <c r="D269" s="25" t="s">
        <v>146</v>
      </c>
      <c r="E269" s="26">
        <v>29.973999999999997</v>
      </c>
      <c r="F269" s="26">
        <v>29.974</v>
      </c>
      <c r="G269" s="27">
        <f t="shared" si="8"/>
        <v>1.0000000000000002</v>
      </c>
    </row>
    <row r="270" spans="1:7" s="15" customFormat="1" ht="31.5" outlineLevel="1" x14ac:dyDescent="0.25">
      <c r="A270" s="1" t="s">
        <v>161</v>
      </c>
      <c r="B270" s="4" t="s">
        <v>162</v>
      </c>
      <c r="C270" s="1" t="s">
        <v>147</v>
      </c>
      <c r="D270" s="4" t="s">
        <v>148</v>
      </c>
      <c r="E270" s="14">
        <f>E271</f>
        <v>1623.931</v>
      </c>
      <c r="F270" s="14">
        <f>F271</f>
        <v>1623.9269999999999</v>
      </c>
      <c r="G270" s="5">
        <f t="shared" si="8"/>
        <v>0.99999753684115877</v>
      </c>
    </row>
    <row r="271" spans="1:7" s="28" customFormat="1" ht="31.5" outlineLevel="2" x14ac:dyDescent="0.25">
      <c r="A271" s="24" t="s">
        <v>161</v>
      </c>
      <c r="B271" s="25" t="s">
        <v>162</v>
      </c>
      <c r="C271" s="24" t="s">
        <v>149</v>
      </c>
      <c r="D271" s="25" t="s">
        <v>150</v>
      </c>
      <c r="E271" s="26">
        <v>1623.931</v>
      </c>
      <c r="F271" s="26">
        <v>1623.9269999999999</v>
      </c>
      <c r="G271" s="27">
        <f t="shared" si="8"/>
        <v>0.99999753684115877</v>
      </c>
    </row>
    <row r="272" spans="1:7" s="15" customFormat="1" ht="28.5" customHeight="1" outlineLevel="2" x14ac:dyDescent="0.25">
      <c r="A272" s="1"/>
      <c r="B272" s="4"/>
      <c r="C272" s="1"/>
      <c r="D272" s="4" t="s">
        <v>252</v>
      </c>
      <c r="E272" s="14">
        <f>E273+E274+E275</f>
        <v>20439.849000000002</v>
      </c>
      <c r="F272" s="14">
        <f>F273+F274+F275</f>
        <v>20005.842000000001</v>
      </c>
      <c r="G272" s="5">
        <f t="shared" si="8"/>
        <v>0.97876662396087166</v>
      </c>
    </row>
    <row r="273" spans="1:7" ht="31.5" outlineLevel="1" x14ac:dyDescent="0.25">
      <c r="A273" s="6" t="s">
        <v>161</v>
      </c>
      <c r="B273" s="7" t="s">
        <v>162</v>
      </c>
      <c r="C273" s="6" t="s">
        <v>13</v>
      </c>
      <c r="D273" s="7" t="s">
        <v>14</v>
      </c>
      <c r="E273" s="13">
        <v>1610.508</v>
      </c>
      <c r="F273" s="13">
        <v>1445.7670000000001</v>
      </c>
      <c r="G273" s="8">
        <f t="shared" si="8"/>
        <v>0.89770867328817994</v>
      </c>
    </row>
    <row r="274" spans="1:7" ht="31.5" outlineLevel="1" x14ac:dyDescent="0.25">
      <c r="A274" s="6" t="s">
        <v>161</v>
      </c>
      <c r="B274" s="7" t="s">
        <v>162</v>
      </c>
      <c r="C274" s="6" t="s">
        <v>15</v>
      </c>
      <c r="D274" s="7" t="s">
        <v>16</v>
      </c>
      <c r="E274" s="13">
        <v>18793.141</v>
      </c>
      <c r="F274" s="13">
        <v>18523.875</v>
      </c>
      <c r="G274" s="8">
        <f t="shared" si="8"/>
        <v>0.98567211303315394</v>
      </c>
    </row>
    <row r="275" spans="1:7" ht="47.25" outlineLevel="1" x14ac:dyDescent="0.25">
      <c r="A275" s="6" t="s">
        <v>161</v>
      </c>
      <c r="B275" s="7" t="s">
        <v>162</v>
      </c>
      <c r="C275" s="6" t="s">
        <v>17</v>
      </c>
      <c r="D275" s="7" t="s">
        <v>18</v>
      </c>
      <c r="E275" s="13">
        <v>36.200000000000003</v>
      </c>
      <c r="F275" s="13">
        <v>36.200000000000003</v>
      </c>
      <c r="G275" s="8">
        <f t="shared" si="8"/>
        <v>1</v>
      </c>
    </row>
    <row r="276" spans="1:7" ht="31.5" customHeight="1" x14ac:dyDescent="0.25">
      <c r="A276" s="10" t="s">
        <v>163</v>
      </c>
      <c r="B276" s="39" t="s">
        <v>164</v>
      </c>
      <c r="C276" s="40"/>
      <c r="D276" s="41"/>
      <c r="E276" s="12">
        <f>E278+E303</f>
        <v>105387.14800000002</v>
      </c>
      <c r="F276" s="12">
        <f>F278+F303</f>
        <v>104281.05200000001</v>
      </c>
      <c r="G276" s="11">
        <f t="shared" si="8"/>
        <v>0.98950445077041083</v>
      </c>
    </row>
    <row r="277" spans="1:7" s="22" customFormat="1" ht="24" customHeight="1" x14ac:dyDescent="0.25">
      <c r="A277" s="17"/>
      <c r="B277" s="18"/>
      <c r="C277" s="19"/>
      <c r="D277" s="30" t="s">
        <v>250</v>
      </c>
      <c r="E277" s="20"/>
      <c r="F277" s="20"/>
      <c r="G277" s="21"/>
    </row>
    <row r="278" spans="1:7" s="22" customFormat="1" ht="24" customHeight="1" x14ac:dyDescent="0.25">
      <c r="A278" s="17"/>
      <c r="B278" s="18"/>
      <c r="C278" s="19"/>
      <c r="D278" s="30" t="s">
        <v>251</v>
      </c>
      <c r="E278" s="20">
        <f>E279+E281+E283+E285+E287+E290+E292+E294+E297+E299+E301</f>
        <v>86162.218000000023</v>
      </c>
      <c r="F278" s="20">
        <f>F279+F281+F283+F285+F287+F290+F292+F294+F297+F299+F301</f>
        <v>85537.719000000012</v>
      </c>
      <c r="G278" s="21">
        <f t="shared" si="8"/>
        <v>0.99275205519895027</v>
      </c>
    </row>
    <row r="279" spans="1:7" s="15" customFormat="1" ht="47.25" outlineLevel="1" x14ac:dyDescent="0.25">
      <c r="A279" s="1" t="s">
        <v>163</v>
      </c>
      <c r="B279" s="4" t="s">
        <v>164</v>
      </c>
      <c r="C279" s="1" t="s">
        <v>49</v>
      </c>
      <c r="D279" s="4" t="s">
        <v>50</v>
      </c>
      <c r="E279" s="14">
        <f>E280</f>
        <v>70</v>
      </c>
      <c r="F279" s="14">
        <f>F280</f>
        <v>70</v>
      </c>
      <c r="G279" s="5">
        <f t="shared" si="8"/>
        <v>1</v>
      </c>
    </row>
    <row r="280" spans="1:7" s="28" customFormat="1" ht="47.25" outlineLevel="2" x14ac:dyDescent="0.25">
      <c r="A280" s="24" t="s">
        <v>163</v>
      </c>
      <c r="B280" s="25" t="s">
        <v>164</v>
      </c>
      <c r="C280" s="24" t="s">
        <v>51</v>
      </c>
      <c r="D280" s="25" t="s">
        <v>52</v>
      </c>
      <c r="E280" s="26">
        <v>70</v>
      </c>
      <c r="F280" s="26">
        <v>70</v>
      </c>
      <c r="G280" s="27">
        <f t="shared" si="8"/>
        <v>1</v>
      </c>
    </row>
    <row r="281" spans="1:7" s="15" customFormat="1" ht="31.5" outlineLevel="1" x14ac:dyDescent="0.25">
      <c r="A281" s="1" t="s">
        <v>163</v>
      </c>
      <c r="B281" s="4" t="s">
        <v>164</v>
      </c>
      <c r="C281" s="1" t="s">
        <v>59</v>
      </c>
      <c r="D281" s="4" t="s">
        <v>60</v>
      </c>
      <c r="E281" s="14">
        <f>E282</f>
        <v>533</v>
      </c>
      <c r="F281" s="14">
        <f>F282</f>
        <v>527.82000000000005</v>
      </c>
      <c r="G281" s="5">
        <f t="shared" si="8"/>
        <v>0.99028142589118207</v>
      </c>
    </row>
    <row r="282" spans="1:7" s="28" customFormat="1" ht="31.5" outlineLevel="2" x14ac:dyDescent="0.25">
      <c r="A282" s="24" t="s">
        <v>163</v>
      </c>
      <c r="B282" s="25" t="s">
        <v>164</v>
      </c>
      <c r="C282" s="24" t="s">
        <v>61</v>
      </c>
      <c r="D282" s="25" t="s">
        <v>62</v>
      </c>
      <c r="E282" s="26">
        <v>533</v>
      </c>
      <c r="F282" s="26">
        <v>527.82000000000005</v>
      </c>
      <c r="G282" s="27">
        <f t="shared" si="8"/>
        <v>0.99028142589118207</v>
      </c>
    </row>
    <row r="283" spans="1:7" s="15" customFormat="1" ht="31.5" outlineLevel="1" x14ac:dyDescent="0.25">
      <c r="A283" s="1" t="s">
        <v>163</v>
      </c>
      <c r="B283" s="4" t="s">
        <v>164</v>
      </c>
      <c r="C283" s="1" t="s">
        <v>71</v>
      </c>
      <c r="D283" s="4" t="s">
        <v>72</v>
      </c>
      <c r="E283" s="14">
        <f>E284</f>
        <v>2324.83</v>
      </c>
      <c r="F283" s="14">
        <f>F284</f>
        <v>2175.4299999999998</v>
      </c>
      <c r="G283" s="5">
        <f t="shared" si="8"/>
        <v>0.93573723670117814</v>
      </c>
    </row>
    <row r="284" spans="1:7" s="28" customFormat="1" ht="47.25" outlineLevel="2" x14ac:dyDescent="0.25">
      <c r="A284" s="24" t="s">
        <v>163</v>
      </c>
      <c r="B284" s="25" t="s">
        <v>164</v>
      </c>
      <c r="C284" s="24" t="s">
        <v>75</v>
      </c>
      <c r="D284" s="25" t="s">
        <v>76</v>
      </c>
      <c r="E284" s="26">
        <v>2324.83</v>
      </c>
      <c r="F284" s="26">
        <v>2175.4299999999998</v>
      </c>
      <c r="G284" s="27">
        <f t="shared" si="8"/>
        <v>0.93573723670117814</v>
      </c>
    </row>
    <row r="285" spans="1:7" s="15" customFormat="1" ht="31.5" outlineLevel="1" x14ac:dyDescent="0.25">
      <c r="A285" s="1" t="s">
        <v>163</v>
      </c>
      <c r="B285" s="4" t="s">
        <v>164</v>
      </c>
      <c r="C285" s="1" t="s">
        <v>87</v>
      </c>
      <c r="D285" s="4" t="s">
        <v>88</v>
      </c>
      <c r="E285" s="14">
        <f>E286</f>
        <v>592.66000000000008</v>
      </c>
      <c r="F285" s="14">
        <f>F286</f>
        <v>592.66</v>
      </c>
      <c r="G285" s="5">
        <f t="shared" si="8"/>
        <v>0.99999999999999978</v>
      </c>
    </row>
    <row r="286" spans="1:7" s="28" customFormat="1" ht="31.5" outlineLevel="2" x14ac:dyDescent="0.25">
      <c r="A286" s="24" t="s">
        <v>163</v>
      </c>
      <c r="B286" s="25" t="s">
        <v>164</v>
      </c>
      <c r="C286" s="24" t="s">
        <v>119</v>
      </c>
      <c r="D286" s="25" t="s">
        <v>120</v>
      </c>
      <c r="E286" s="26">
        <v>592.66000000000008</v>
      </c>
      <c r="F286" s="26">
        <v>592.66</v>
      </c>
      <c r="G286" s="27">
        <f t="shared" si="8"/>
        <v>0.99999999999999978</v>
      </c>
    </row>
    <row r="287" spans="1:7" s="15" customFormat="1" ht="31.5" outlineLevel="1" x14ac:dyDescent="0.25">
      <c r="A287" s="1" t="s">
        <v>163</v>
      </c>
      <c r="B287" s="4" t="s">
        <v>164</v>
      </c>
      <c r="C287" s="1" t="s">
        <v>121</v>
      </c>
      <c r="D287" s="4" t="s">
        <v>122</v>
      </c>
      <c r="E287" s="14">
        <f>E288+E289</f>
        <v>2786.636</v>
      </c>
      <c r="F287" s="14">
        <f>F288+F289</f>
        <v>2784.3670000000002</v>
      </c>
      <c r="G287" s="5">
        <f t="shared" si="8"/>
        <v>0.99918575658966591</v>
      </c>
    </row>
    <row r="288" spans="1:7" s="28" customFormat="1" ht="47.25" outlineLevel="2" x14ac:dyDescent="0.25">
      <c r="A288" s="24" t="s">
        <v>163</v>
      </c>
      <c r="B288" s="25" t="s">
        <v>164</v>
      </c>
      <c r="C288" s="24" t="s">
        <v>123</v>
      </c>
      <c r="D288" s="25" t="s">
        <v>124</v>
      </c>
      <c r="E288" s="26">
        <v>2012.1859999999999</v>
      </c>
      <c r="F288" s="26">
        <v>2012.1859999999999</v>
      </c>
      <c r="G288" s="27">
        <f t="shared" si="8"/>
        <v>1</v>
      </c>
    </row>
    <row r="289" spans="1:7" s="28" customFormat="1" ht="31.5" outlineLevel="2" x14ac:dyDescent="0.25">
      <c r="A289" s="24" t="s">
        <v>163</v>
      </c>
      <c r="B289" s="25" t="s">
        <v>164</v>
      </c>
      <c r="C289" s="24" t="s">
        <v>125</v>
      </c>
      <c r="D289" s="25" t="s">
        <v>126</v>
      </c>
      <c r="E289" s="26">
        <v>774.44999999999993</v>
      </c>
      <c r="F289" s="26">
        <v>772.18100000000004</v>
      </c>
      <c r="G289" s="27">
        <f t="shared" si="8"/>
        <v>0.99707017883659388</v>
      </c>
    </row>
    <row r="290" spans="1:7" s="15" customFormat="1" ht="38.25" customHeight="1" outlineLevel="1" x14ac:dyDescent="0.25">
      <c r="A290" s="1" t="s">
        <v>163</v>
      </c>
      <c r="B290" s="4" t="s">
        <v>164</v>
      </c>
      <c r="C290" s="1" t="s">
        <v>77</v>
      </c>
      <c r="D290" s="4" t="s">
        <v>78</v>
      </c>
      <c r="E290" s="14">
        <f>E291</f>
        <v>2125.6979999999999</v>
      </c>
      <c r="F290" s="14">
        <f>F291</f>
        <v>1828.653</v>
      </c>
      <c r="G290" s="5">
        <f t="shared" si="8"/>
        <v>0.86026001812110664</v>
      </c>
    </row>
    <row r="291" spans="1:7" s="28" customFormat="1" ht="31.5" outlineLevel="2" x14ac:dyDescent="0.25">
      <c r="A291" s="24" t="s">
        <v>163</v>
      </c>
      <c r="B291" s="25" t="s">
        <v>164</v>
      </c>
      <c r="C291" s="24" t="s">
        <v>91</v>
      </c>
      <c r="D291" s="25" t="s">
        <v>92</v>
      </c>
      <c r="E291" s="26">
        <v>2125.6979999999999</v>
      </c>
      <c r="F291" s="26">
        <v>1828.653</v>
      </c>
      <c r="G291" s="27">
        <f t="shared" si="8"/>
        <v>0.86026001812110664</v>
      </c>
    </row>
    <row r="292" spans="1:7" s="15" customFormat="1" ht="31.5" outlineLevel="1" x14ac:dyDescent="0.25">
      <c r="A292" s="1" t="s">
        <v>163</v>
      </c>
      <c r="B292" s="4" t="s">
        <v>164</v>
      </c>
      <c r="C292" s="1" t="s">
        <v>127</v>
      </c>
      <c r="D292" s="4" t="s">
        <v>128</v>
      </c>
      <c r="E292" s="14">
        <f>E293</f>
        <v>121.44999999999999</v>
      </c>
      <c r="F292" s="14">
        <f>F293</f>
        <v>73.632999999999996</v>
      </c>
      <c r="G292" s="5">
        <f t="shared" si="8"/>
        <v>0.60628242074927952</v>
      </c>
    </row>
    <row r="293" spans="1:7" s="28" customFormat="1" ht="47.25" outlineLevel="2" x14ac:dyDescent="0.25">
      <c r="A293" s="24" t="s">
        <v>163</v>
      </c>
      <c r="B293" s="25" t="s">
        <v>164</v>
      </c>
      <c r="C293" s="24" t="s">
        <v>129</v>
      </c>
      <c r="D293" s="25" t="s">
        <v>130</v>
      </c>
      <c r="E293" s="26">
        <v>121.44999999999999</v>
      </c>
      <c r="F293" s="26">
        <v>73.632999999999996</v>
      </c>
      <c r="G293" s="27">
        <f t="shared" si="8"/>
        <v>0.60628242074927952</v>
      </c>
    </row>
    <row r="294" spans="1:7" s="15" customFormat="1" ht="31.5" outlineLevel="1" x14ac:dyDescent="0.25">
      <c r="A294" s="1" t="s">
        <v>163</v>
      </c>
      <c r="B294" s="4" t="s">
        <v>164</v>
      </c>
      <c r="C294" s="1" t="s">
        <v>131</v>
      </c>
      <c r="D294" s="4" t="s">
        <v>132</v>
      </c>
      <c r="E294" s="14">
        <f>E295+E296</f>
        <v>73786.535000000003</v>
      </c>
      <c r="F294" s="14">
        <f>F295+F296</f>
        <v>73746.19200000001</v>
      </c>
      <c r="G294" s="5">
        <f t="shared" si="8"/>
        <v>0.99945324712699957</v>
      </c>
    </row>
    <row r="295" spans="1:7" s="28" customFormat="1" ht="31.5" outlineLevel="2" x14ac:dyDescent="0.25">
      <c r="A295" s="24" t="s">
        <v>163</v>
      </c>
      <c r="B295" s="25" t="s">
        <v>164</v>
      </c>
      <c r="C295" s="24" t="s">
        <v>133</v>
      </c>
      <c r="D295" s="25" t="s">
        <v>134</v>
      </c>
      <c r="E295" s="26">
        <v>68219.45</v>
      </c>
      <c r="F295" s="26">
        <v>68212.778000000006</v>
      </c>
      <c r="G295" s="27">
        <f t="shared" si="8"/>
        <v>0.99990219798019497</v>
      </c>
    </row>
    <row r="296" spans="1:7" s="28" customFormat="1" ht="31.5" outlineLevel="2" x14ac:dyDescent="0.25">
      <c r="A296" s="24" t="s">
        <v>163</v>
      </c>
      <c r="B296" s="25" t="s">
        <v>164</v>
      </c>
      <c r="C296" s="24" t="s">
        <v>135</v>
      </c>
      <c r="D296" s="25" t="s">
        <v>136</v>
      </c>
      <c r="E296" s="26">
        <v>5567.0849999999991</v>
      </c>
      <c r="F296" s="26">
        <v>5533.4139999999998</v>
      </c>
      <c r="G296" s="27">
        <f t="shared" si="8"/>
        <v>0.99395177188780137</v>
      </c>
    </row>
    <row r="297" spans="1:7" s="15" customFormat="1" ht="63" outlineLevel="1" x14ac:dyDescent="0.25">
      <c r="A297" s="1" t="s">
        <v>163</v>
      </c>
      <c r="B297" s="4" t="s">
        <v>164</v>
      </c>
      <c r="C297" s="1" t="s">
        <v>137</v>
      </c>
      <c r="D297" s="4" t="s">
        <v>138</v>
      </c>
      <c r="E297" s="14">
        <f>E298</f>
        <v>2534.08</v>
      </c>
      <c r="F297" s="14">
        <f>F298</f>
        <v>2452.5340000000001</v>
      </c>
      <c r="G297" s="5">
        <f t="shared" si="8"/>
        <v>0.96782027402449811</v>
      </c>
    </row>
    <row r="298" spans="1:7" s="28" customFormat="1" ht="31.5" outlineLevel="2" x14ac:dyDescent="0.25">
      <c r="A298" s="24" t="s">
        <v>163</v>
      </c>
      <c r="B298" s="25" t="s">
        <v>164</v>
      </c>
      <c r="C298" s="24" t="s">
        <v>139</v>
      </c>
      <c r="D298" s="25" t="s">
        <v>140</v>
      </c>
      <c r="E298" s="26">
        <v>2534.08</v>
      </c>
      <c r="F298" s="26">
        <v>2452.5340000000001</v>
      </c>
      <c r="G298" s="27">
        <f t="shared" si="8"/>
        <v>0.96782027402449811</v>
      </c>
    </row>
    <row r="299" spans="1:7" s="15" customFormat="1" ht="63" outlineLevel="1" x14ac:dyDescent="0.25">
      <c r="A299" s="1" t="s">
        <v>163</v>
      </c>
      <c r="B299" s="4" t="s">
        <v>164</v>
      </c>
      <c r="C299" s="1" t="s">
        <v>141</v>
      </c>
      <c r="D299" s="4" t="s">
        <v>142</v>
      </c>
      <c r="E299" s="14">
        <f>E300</f>
        <v>1149.422</v>
      </c>
      <c r="F299" s="14">
        <f>F300</f>
        <v>1149.422</v>
      </c>
      <c r="G299" s="5">
        <f t="shared" si="8"/>
        <v>1</v>
      </c>
    </row>
    <row r="300" spans="1:7" s="28" customFormat="1" ht="47.25" outlineLevel="2" x14ac:dyDescent="0.25">
      <c r="A300" s="24" t="s">
        <v>163</v>
      </c>
      <c r="B300" s="25" t="s">
        <v>164</v>
      </c>
      <c r="C300" s="24" t="s">
        <v>143</v>
      </c>
      <c r="D300" s="25" t="s">
        <v>144</v>
      </c>
      <c r="E300" s="26">
        <v>1149.422</v>
      </c>
      <c r="F300" s="26">
        <v>1149.422</v>
      </c>
      <c r="G300" s="27">
        <f t="shared" si="8"/>
        <v>1</v>
      </c>
    </row>
    <row r="301" spans="1:7" s="15" customFormat="1" ht="47.25" outlineLevel="1" x14ac:dyDescent="0.25">
      <c r="A301" s="1" t="s">
        <v>163</v>
      </c>
      <c r="B301" s="4" t="s">
        <v>164</v>
      </c>
      <c r="C301" s="1" t="s">
        <v>23</v>
      </c>
      <c r="D301" s="4" t="s">
        <v>24</v>
      </c>
      <c r="E301" s="14">
        <f>E302</f>
        <v>137.90699999999998</v>
      </c>
      <c r="F301" s="14">
        <f>F302</f>
        <v>137.00800000000001</v>
      </c>
      <c r="G301" s="5">
        <f t="shared" si="8"/>
        <v>0.99348111408412931</v>
      </c>
    </row>
    <row r="302" spans="1:7" s="28" customFormat="1" ht="31.5" outlineLevel="2" x14ac:dyDescent="0.25">
      <c r="A302" s="24" t="s">
        <v>163</v>
      </c>
      <c r="B302" s="25" t="s">
        <v>164</v>
      </c>
      <c r="C302" s="24" t="s">
        <v>145</v>
      </c>
      <c r="D302" s="25" t="s">
        <v>146</v>
      </c>
      <c r="E302" s="26">
        <v>137.90699999999998</v>
      </c>
      <c r="F302" s="26">
        <v>137.00800000000001</v>
      </c>
      <c r="G302" s="27">
        <f t="shared" si="8"/>
        <v>0.99348111408412931</v>
      </c>
    </row>
    <row r="303" spans="1:7" s="15" customFormat="1" ht="21" customHeight="1" outlineLevel="2" x14ac:dyDescent="0.25">
      <c r="A303" s="1"/>
      <c r="B303" s="4"/>
      <c r="C303" s="1"/>
      <c r="D303" s="4" t="s">
        <v>252</v>
      </c>
      <c r="E303" s="14">
        <f>E304+E305</f>
        <v>19224.929999999997</v>
      </c>
      <c r="F303" s="14">
        <f>F304+F305</f>
        <v>18743.332999999999</v>
      </c>
      <c r="G303" s="5">
        <f t="shared" si="8"/>
        <v>0.97494934962051882</v>
      </c>
    </row>
    <row r="304" spans="1:7" ht="31.5" outlineLevel="1" x14ac:dyDescent="0.25">
      <c r="A304" s="6" t="s">
        <v>163</v>
      </c>
      <c r="B304" s="7" t="s">
        <v>164</v>
      </c>
      <c r="C304" s="6" t="s">
        <v>13</v>
      </c>
      <c r="D304" s="7" t="s">
        <v>14</v>
      </c>
      <c r="E304" s="13">
        <v>2793.6940000000004</v>
      </c>
      <c r="F304" s="13">
        <v>2417.54</v>
      </c>
      <c r="G304" s="8">
        <f t="shared" si="8"/>
        <v>0.8653560483002074</v>
      </c>
    </row>
    <row r="305" spans="1:7" ht="31.5" outlineLevel="1" x14ac:dyDescent="0.25">
      <c r="A305" s="6" t="s">
        <v>163</v>
      </c>
      <c r="B305" s="7" t="s">
        <v>164</v>
      </c>
      <c r="C305" s="6" t="s">
        <v>15</v>
      </c>
      <c r="D305" s="7" t="s">
        <v>16</v>
      </c>
      <c r="E305" s="13">
        <v>16431.235999999997</v>
      </c>
      <c r="F305" s="13">
        <v>16325.793</v>
      </c>
      <c r="G305" s="8">
        <f t="shared" si="8"/>
        <v>0.99358277125348349</v>
      </c>
    </row>
    <row r="306" spans="1:7" ht="31.5" customHeight="1" x14ac:dyDescent="0.25">
      <c r="A306" s="10" t="s">
        <v>165</v>
      </c>
      <c r="B306" s="39" t="s">
        <v>166</v>
      </c>
      <c r="C306" s="40"/>
      <c r="D306" s="41"/>
      <c r="E306" s="12">
        <f>E308+E338</f>
        <v>136427.71100000001</v>
      </c>
      <c r="F306" s="12">
        <f>F308+F338</f>
        <v>136143.83100000001</v>
      </c>
      <c r="G306" s="11">
        <f t="shared" si="8"/>
        <v>0.99791919106522275</v>
      </c>
    </row>
    <row r="307" spans="1:7" s="22" customFormat="1" ht="22.5" customHeight="1" x14ac:dyDescent="0.25">
      <c r="A307" s="17"/>
      <c r="B307" s="18"/>
      <c r="C307" s="19"/>
      <c r="D307" s="30" t="s">
        <v>250</v>
      </c>
      <c r="E307" s="20"/>
      <c r="F307" s="20"/>
      <c r="G307" s="21"/>
    </row>
    <row r="308" spans="1:7" s="22" customFormat="1" ht="22.5" customHeight="1" x14ac:dyDescent="0.25">
      <c r="A308" s="17"/>
      <c r="B308" s="18"/>
      <c r="C308" s="19"/>
      <c r="D308" s="30" t="s">
        <v>251</v>
      </c>
      <c r="E308" s="20">
        <f>E309+E311+E314+E316+E318+E321+E323+E325+E328+E330+E332+E334+E336</f>
        <v>119244.289</v>
      </c>
      <c r="F308" s="20">
        <f>F309+F311+F314+F316+F318+F321+F323+F325+F328+F330+F332+F334+F336</f>
        <v>119198.50300000001</v>
      </c>
      <c r="G308" s="21">
        <f t="shared" si="8"/>
        <v>0.99961603192585602</v>
      </c>
    </row>
    <row r="309" spans="1:7" s="15" customFormat="1" ht="47.25" outlineLevel="1" x14ac:dyDescent="0.25">
      <c r="A309" s="1" t="s">
        <v>165</v>
      </c>
      <c r="B309" s="4" t="s">
        <v>166</v>
      </c>
      <c r="C309" s="1" t="s">
        <v>49</v>
      </c>
      <c r="D309" s="4" t="s">
        <v>50</v>
      </c>
      <c r="E309" s="14">
        <f>E310</f>
        <v>34</v>
      </c>
      <c r="F309" s="14">
        <f>F310</f>
        <v>34</v>
      </c>
      <c r="G309" s="5">
        <f t="shared" si="8"/>
        <v>1</v>
      </c>
    </row>
    <row r="310" spans="1:7" s="28" customFormat="1" ht="47.25" outlineLevel="2" x14ac:dyDescent="0.25">
      <c r="A310" s="24" t="s">
        <v>165</v>
      </c>
      <c r="B310" s="25" t="s">
        <v>166</v>
      </c>
      <c r="C310" s="24" t="s">
        <v>51</v>
      </c>
      <c r="D310" s="25" t="s">
        <v>52</v>
      </c>
      <c r="E310" s="26">
        <v>34</v>
      </c>
      <c r="F310" s="26">
        <v>34</v>
      </c>
      <c r="G310" s="27">
        <f t="shared" si="8"/>
        <v>1</v>
      </c>
    </row>
    <row r="311" spans="1:7" s="15" customFormat="1" ht="31.5" outlineLevel="1" x14ac:dyDescent="0.25">
      <c r="A311" s="1" t="s">
        <v>165</v>
      </c>
      <c r="B311" s="4" t="s">
        <v>166</v>
      </c>
      <c r="C311" s="1" t="s">
        <v>59</v>
      </c>
      <c r="D311" s="4" t="s">
        <v>60</v>
      </c>
      <c r="E311" s="14">
        <f>E312+E313</f>
        <v>290</v>
      </c>
      <c r="F311" s="14">
        <f>F312+F313</f>
        <v>290</v>
      </c>
      <c r="G311" s="5">
        <f t="shared" si="8"/>
        <v>1</v>
      </c>
    </row>
    <row r="312" spans="1:7" s="28" customFormat="1" ht="31.5" outlineLevel="2" x14ac:dyDescent="0.25">
      <c r="A312" s="24" t="s">
        <v>165</v>
      </c>
      <c r="B312" s="25" t="s">
        <v>166</v>
      </c>
      <c r="C312" s="24" t="s">
        <v>61</v>
      </c>
      <c r="D312" s="25" t="s">
        <v>62</v>
      </c>
      <c r="E312" s="26">
        <v>290</v>
      </c>
      <c r="F312" s="26">
        <v>290</v>
      </c>
      <c r="G312" s="27">
        <f t="shared" si="8"/>
        <v>1</v>
      </c>
    </row>
    <row r="313" spans="1:7" s="28" customFormat="1" ht="31.5" outlineLevel="2" x14ac:dyDescent="0.25">
      <c r="A313" s="24" t="s">
        <v>165</v>
      </c>
      <c r="B313" s="25" t="s">
        <v>166</v>
      </c>
      <c r="C313" s="24" t="s">
        <v>69</v>
      </c>
      <c r="D313" s="25" t="s">
        <v>70</v>
      </c>
      <c r="E313" s="26">
        <v>0</v>
      </c>
      <c r="F313" s="26">
        <v>0</v>
      </c>
      <c r="G313" s="27">
        <v>0</v>
      </c>
    </row>
    <row r="314" spans="1:7" s="15" customFormat="1" ht="31.5" outlineLevel="1" x14ac:dyDescent="0.25">
      <c r="A314" s="1" t="s">
        <v>165</v>
      </c>
      <c r="B314" s="4" t="s">
        <v>166</v>
      </c>
      <c r="C314" s="1" t="s">
        <v>71</v>
      </c>
      <c r="D314" s="4" t="s">
        <v>72</v>
      </c>
      <c r="E314" s="14">
        <f>E315</f>
        <v>2578.7219999999998</v>
      </c>
      <c r="F314" s="14">
        <f>F315</f>
        <v>2578.7220000000002</v>
      </c>
      <c r="G314" s="5">
        <f t="shared" si="8"/>
        <v>1.0000000000000002</v>
      </c>
    </row>
    <row r="315" spans="1:7" s="28" customFormat="1" ht="47.25" outlineLevel="2" x14ac:dyDescent="0.25">
      <c r="A315" s="24" t="s">
        <v>165</v>
      </c>
      <c r="B315" s="25" t="s">
        <v>166</v>
      </c>
      <c r="C315" s="24" t="s">
        <v>75</v>
      </c>
      <c r="D315" s="25" t="s">
        <v>76</v>
      </c>
      <c r="E315" s="26">
        <v>2578.7219999999998</v>
      </c>
      <c r="F315" s="26">
        <v>2578.7220000000002</v>
      </c>
      <c r="G315" s="27">
        <f t="shared" si="8"/>
        <v>1.0000000000000002</v>
      </c>
    </row>
    <row r="316" spans="1:7" s="15" customFormat="1" ht="31.5" outlineLevel="1" x14ac:dyDescent="0.25">
      <c r="A316" s="1" t="s">
        <v>165</v>
      </c>
      <c r="B316" s="4" t="s">
        <v>166</v>
      </c>
      <c r="C316" s="1" t="s">
        <v>87</v>
      </c>
      <c r="D316" s="4" t="s">
        <v>88</v>
      </c>
      <c r="E316" s="14">
        <f>E317</f>
        <v>282.59999999999997</v>
      </c>
      <c r="F316" s="14">
        <f>F317</f>
        <v>282.60000000000002</v>
      </c>
      <c r="G316" s="5">
        <f t="shared" si="8"/>
        <v>1.0000000000000002</v>
      </c>
    </row>
    <row r="317" spans="1:7" s="28" customFormat="1" ht="31.5" outlineLevel="2" x14ac:dyDescent="0.25">
      <c r="A317" s="24" t="s">
        <v>165</v>
      </c>
      <c r="B317" s="25" t="s">
        <v>166</v>
      </c>
      <c r="C317" s="24" t="s">
        <v>119</v>
      </c>
      <c r="D317" s="25" t="s">
        <v>120</v>
      </c>
      <c r="E317" s="26">
        <v>282.59999999999997</v>
      </c>
      <c r="F317" s="26">
        <v>282.60000000000002</v>
      </c>
      <c r="G317" s="27">
        <f t="shared" si="8"/>
        <v>1.0000000000000002</v>
      </c>
    </row>
    <row r="318" spans="1:7" s="15" customFormat="1" ht="31.5" outlineLevel="1" x14ac:dyDescent="0.25">
      <c r="A318" s="1" t="s">
        <v>165</v>
      </c>
      <c r="B318" s="4" t="s">
        <v>166</v>
      </c>
      <c r="C318" s="1" t="s">
        <v>121</v>
      </c>
      <c r="D318" s="4" t="s">
        <v>122</v>
      </c>
      <c r="E318" s="14">
        <f>E319+E320</f>
        <v>4402.009</v>
      </c>
      <c r="F318" s="14">
        <f>F319+F320</f>
        <v>4401.8270000000002</v>
      </c>
      <c r="G318" s="5">
        <f t="shared" si="8"/>
        <v>0.99995865524127736</v>
      </c>
    </row>
    <row r="319" spans="1:7" s="28" customFormat="1" ht="47.25" outlineLevel="2" x14ac:dyDescent="0.25">
      <c r="A319" s="24" t="s">
        <v>165</v>
      </c>
      <c r="B319" s="25" t="s">
        <v>166</v>
      </c>
      <c r="C319" s="24" t="s">
        <v>123</v>
      </c>
      <c r="D319" s="25" t="s">
        <v>124</v>
      </c>
      <c r="E319" s="26">
        <v>2147.3000000000002</v>
      </c>
      <c r="F319" s="26">
        <v>2147.3000000000002</v>
      </c>
      <c r="G319" s="27">
        <f t="shared" si="8"/>
        <v>1</v>
      </c>
    </row>
    <row r="320" spans="1:7" s="28" customFormat="1" ht="31.5" outlineLevel="2" x14ac:dyDescent="0.25">
      <c r="A320" s="24" t="s">
        <v>165</v>
      </c>
      <c r="B320" s="25" t="s">
        <v>166</v>
      </c>
      <c r="C320" s="24" t="s">
        <v>125</v>
      </c>
      <c r="D320" s="25" t="s">
        <v>126</v>
      </c>
      <c r="E320" s="26">
        <v>2254.7090000000003</v>
      </c>
      <c r="F320" s="26">
        <v>2254.527</v>
      </c>
      <c r="G320" s="27">
        <f t="shared" si="8"/>
        <v>0.99991928004899955</v>
      </c>
    </row>
    <row r="321" spans="1:7" s="15" customFormat="1" ht="31.5" outlineLevel="1" x14ac:dyDescent="0.25">
      <c r="A321" s="1" t="s">
        <v>165</v>
      </c>
      <c r="B321" s="4" t="s">
        <v>166</v>
      </c>
      <c r="C321" s="1" t="s">
        <v>77</v>
      </c>
      <c r="D321" s="4" t="s">
        <v>78</v>
      </c>
      <c r="E321" s="14">
        <f>E322</f>
        <v>1636.547</v>
      </c>
      <c r="F321" s="14">
        <f>F322</f>
        <v>1594.6510000000001</v>
      </c>
      <c r="G321" s="5">
        <f t="shared" si="8"/>
        <v>0.97439975753828034</v>
      </c>
    </row>
    <row r="322" spans="1:7" s="28" customFormat="1" ht="31.5" outlineLevel="2" x14ac:dyDescent="0.25">
      <c r="A322" s="24" t="s">
        <v>165</v>
      </c>
      <c r="B322" s="25" t="s">
        <v>166</v>
      </c>
      <c r="C322" s="24" t="s">
        <v>91</v>
      </c>
      <c r="D322" s="25" t="s">
        <v>92</v>
      </c>
      <c r="E322" s="26">
        <v>1636.547</v>
      </c>
      <c r="F322" s="26">
        <v>1594.6510000000001</v>
      </c>
      <c r="G322" s="27">
        <f t="shared" si="8"/>
        <v>0.97439975753828034</v>
      </c>
    </row>
    <row r="323" spans="1:7" s="15" customFormat="1" ht="31.5" outlineLevel="1" x14ac:dyDescent="0.25">
      <c r="A323" s="1" t="s">
        <v>165</v>
      </c>
      <c r="B323" s="4" t="s">
        <v>166</v>
      </c>
      <c r="C323" s="1" t="s">
        <v>127</v>
      </c>
      <c r="D323" s="4" t="s">
        <v>128</v>
      </c>
      <c r="E323" s="14">
        <f>E324</f>
        <v>181.36799999999999</v>
      </c>
      <c r="F323" s="14">
        <f>F324</f>
        <v>181.36799999999999</v>
      </c>
      <c r="G323" s="5">
        <f t="shared" si="8"/>
        <v>1</v>
      </c>
    </row>
    <row r="324" spans="1:7" s="28" customFormat="1" ht="47.25" outlineLevel="2" x14ac:dyDescent="0.25">
      <c r="A324" s="24" t="s">
        <v>165</v>
      </c>
      <c r="B324" s="25" t="s">
        <v>166</v>
      </c>
      <c r="C324" s="24" t="s">
        <v>129</v>
      </c>
      <c r="D324" s="25" t="s">
        <v>130</v>
      </c>
      <c r="E324" s="26">
        <v>181.36799999999999</v>
      </c>
      <c r="F324" s="26">
        <v>181.36799999999999</v>
      </c>
      <c r="G324" s="27">
        <f t="shared" si="8"/>
        <v>1</v>
      </c>
    </row>
    <row r="325" spans="1:7" s="15" customFormat="1" ht="31.5" outlineLevel="1" x14ac:dyDescent="0.25">
      <c r="A325" s="1" t="s">
        <v>165</v>
      </c>
      <c r="B325" s="4" t="s">
        <v>166</v>
      </c>
      <c r="C325" s="1" t="s">
        <v>131</v>
      </c>
      <c r="D325" s="4" t="s">
        <v>132</v>
      </c>
      <c r="E325" s="14">
        <f>E326+E327</f>
        <v>105515.04299999999</v>
      </c>
      <c r="F325" s="14">
        <f>F326+F327</f>
        <v>105511.33499999999</v>
      </c>
      <c r="G325" s="5">
        <f t="shared" si="8"/>
        <v>0.99996485809137192</v>
      </c>
    </row>
    <row r="326" spans="1:7" s="28" customFormat="1" ht="31.5" outlineLevel="2" x14ac:dyDescent="0.25">
      <c r="A326" s="24" t="s">
        <v>165</v>
      </c>
      <c r="B326" s="25" t="s">
        <v>166</v>
      </c>
      <c r="C326" s="24" t="s">
        <v>133</v>
      </c>
      <c r="D326" s="25" t="s">
        <v>134</v>
      </c>
      <c r="E326" s="26">
        <v>100472.22199999999</v>
      </c>
      <c r="F326" s="26">
        <v>100472.223</v>
      </c>
      <c r="G326" s="27">
        <f t="shared" si="8"/>
        <v>1.0000000099529998</v>
      </c>
    </row>
    <row r="327" spans="1:7" s="28" customFormat="1" ht="31.5" outlineLevel="2" x14ac:dyDescent="0.25">
      <c r="A327" s="24" t="s">
        <v>165</v>
      </c>
      <c r="B327" s="25" t="s">
        <v>166</v>
      </c>
      <c r="C327" s="24" t="s">
        <v>135</v>
      </c>
      <c r="D327" s="25" t="s">
        <v>136</v>
      </c>
      <c r="E327" s="26">
        <v>5042.8210000000008</v>
      </c>
      <c r="F327" s="26">
        <v>5039.1120000000001</v>
      </c>
      <c r="G327" s="27">
        <f t="shared" si="8"/>
        <v>0.99926449897785374</v>
      </c>
    </row>
    <row r="328" spans="1:7" s="15" customFormat="1" ht="63" outlineLevel="1" x14ac:dyDescent="0.25">
      <c r="A328" s="1" t="s">
        <v>165</v>
      </c>
      <c r="B328" s="4" t="s">
        <v>166</v>
      </c>
      <c r="C328" s="1" t="s">
        <v>137</v>
      </c>
      <c r="D328" s="4" t="s">
        <v>138</v>
      </c>
      <c r="E328" s="14">
        <f>E329</f>
        <v>2234.0569999999998</v>
      </c>
      <c r="F328" s="14">
        <f>F329</f>
        <v>2234.0569999999998</v>
      </c>
      <c r="G328" s="5">
        <f t="shared" si="8"/>
        <v>1</v>
      </c>
    </row>
    <row r="329" spans="1:7" s="28" customFormat="1" ht="31.5" outlineLevel="2" x14ac:dyDescent="0.25">
      <c r="A329" s="24" t="s">
        <v>165</v>
      </c>
      <c r="B329" s="25" t="s">
        <v>166</v>
      </c>
      <c r="C329" s="24" t="s">
        <v>139</v>
      </c>
      <c r="D329" s="25" t="s">
        <v>140</v>
      </c>
      <c r="E329" s="26">
        <v>2234.0569999999998</v>
      </c>
      <c r="F329" s="26">
        <v>2234.0569999999998</v>
      </c>
      <c r="G329" s="27">
        <f t="shared" si="8"/>
        <v>1</v>
      </c>
    </row>
    <row r="330" spans="1:7" s="15" customFormat="1" ht="63" outlineLevel="1" x14ac:dyDescent="0.25">
      <c r="A330" s="1" t="s">
        <v>165</v>
      </c>
      <c r="B330" s="4" t="s">
        <v>166</v>
      </c>
      <c r="C330" s="1" t="s">
        <v>141</v>
      </c>
      <c r="D330" s="4" t="s">
        <v>142</v>
      </c>
      <c r="E330" s="14">
        <f>E331</f>
        <v>1331.6859999999999</v>
      </c>
      <c r="F330" s="14">
        <f>F331</f>
        <v>1331.6859999999999</v>
      </c>
      <c r="G330" s="5">
        <f t="shared" ref="G330:G401" si="9">F330/E330</f>
        <v>1</v>
      </c>
    </row>
    <row r="331" spans="1:7" s="28" customFormat="1" ht="47.25" outlineLevel="2" x14ac:dyDescent="0.25">
      <c r="A331" s="24" t="s">
        <v>165</v>
      </c>
      <c r="B331" s="25" t="s">
        <v>166</v>
      </c>
      <c r="C331" s="24" t="s">
        <v>143</v>
      </c>
      <c r="D331" s="25" t="s">
        <v>144</v>
      </c>
      <c r="E331" s="26">
        <v>1331.6859999999999</v>
      </c>
      <c r="F331" s="26">
        <v>1331.6859999999999</v>
      </c>
      <c r="G331" s="27">
        <f t="shared" si="9"/>
        <v>1</v>
      </c>
    </row>
    <row r="332" spans="1:7" s="15" customFormat="1" ht="47.25" outlineLevel="1" x14ac:dyDescent="0.25">
      <c r="A332" s="1" t="s">
        <v>165</v>
      </c>
      <c r="B332" s="4" t="s">
        <v>166</v>
      </c>
      <c r="C332" s="1" t="s">
        <v>23</v>
      </c>
      <c r="D332" s="4" t="s">
        <v>24</v>
      </c>
      <c r="E332" s="14">
        <f>E333</f>
        <v>144.32299999999998</v>
      </c>
      <c r="F332" s="14">
        <f>F333</f>
        <v>144.32300000000001</v>
      </c>
      <c r="G332" s="5">
        <f t="shared" si="9"/>
        <v>1.0000000000000002</v>
      </c>
    </row>
    <row r="333" spans="1:7" s="28" customFormat="1" ht="31.5" outlineLevel="2" x14ac:dyDescent="0.25">
      <c r="A333" s="24" t="s">
        <v>165</v>
      </c>
      <c r="B333" s="25" t="s">
        <v>166</v>
      </c>
      <c r="C333" s="24" t="s">
        <v>145</v>
      </c>
      <c r="D333" s="25" t="s">
        <v>146</v>
      </c>
      <c r="E333" s="26">
        <v>144.32299999999998</v>
      </c>
      <c r="F333" s="26">
        <v>144.32300000000001</v>
      </c>
      <c r="G333" s="27">
        <f t="shared" si="9"/>
        <v>1.0000000000000002</v>
      </c>
    </row>
    <row r="334" spans="1:7" s="15" customFormat="1" ht="31.5" outlineLevel="1" x14ac:dyDescent="0.25">
      <c r="A334" s="1" t="s">
        <v>165</v>
      </c>
      <c r="B334" s="4" t="s">
        <v>166</v>
      </c>
      <c r="C334" s="1" t="s">
        <v>147</v>
      </c>
      <c r="D334" s="4" t="s">
        <v>148</v>
      </c>
      <c r="E334" s="14">
        <f>E335</f>
        <v>457.649</v>
      </c>
      <c r="F334" s="14">
        <f>F335</f>
        <v>457.649</v>
      </c>
      <c r="G334" s="5">
        <f t="shared" si="9"/>
        <v>1</v>
      </c>
    </row>
    <row r="335" spans="1:7" s="28" customFormat="1" ht="31.5" outlineLevel="2" x14ac:dyDescent="0.25">
      <c r="A335" s="24" t="s">
        <v>165</v>
      </c>
      <c r="B335" s="25" t="s">
        <v>166</v>
      </c>
      <c r="C335" s="24" t="s">
        <v>149</v>
      </c>
      <c r="D335" s="25" t="s">
        <v>150</v>
      </c>
      <c r="E335" s="26">
        <v>457.649</v>
      </c>
      <c r="F335" s="26">
        <v>457.649</v>
      </c>
      <c r="G335" s="27">
        <f t="shared" si="9"/>
        <v>1</v>
      </c>
    </row>
    <row r="336" spans="1:7" s="15" customFormat="1" ht="31.5" outlineLevel="1" x14ac:dyDescent="0.25">
      <c r="A336" s="1" t="s">
        <v>165</v>
      </c>
      <c r="B336" s="4" t="s">
        <v>166</v>
      </c>
      <c r="C336" s="1" t="s">
        <v>39</v>
      </c>
      <c r="D336" s="4" t="s">
        <v>40</v>
      </c>
      <c r="E336" s="14">
        <f>E337</f>
        <v>156.285</v>
      </c>
      <c r="F336" s="14">
        <f>F337</f>
        <v>156.285</v>
      </c>
      <c r="G336" s="5">
        <f t="shared" si="9"/>
        <v>1</v>
      </c>
    </row>
    <row r="337" spans="1:7" s="28" customFormat="1" ht="31.5" outlineLevel="2" x14ac:dyDescent="0.25">
      <c r="A337" s="24" t="s">
        <v>165</v>
      </c>
      <c r="B337" s="25" t="s">
        <v>166</v>
      </c>
      <c r="C337" s="24" t="s">
        <v>41</v>
      </c>
      <c r="D337" s="25" t="s">
        <v>42</v>
      </c>
      <c r="E337" s="26">
        <v>156.285</v>
      </c>
      <c r="F337" s="26">
        <v>156.285</v>
      </c>
      <c r="G337" s="27">
        <f t="shared" si="9"/>
        <v>1</v>
      </c>
    </row>
    <row r="338" spans="1:7" s="15" customFormat="1" ht="31.5" customHeight="1" outlineLevel="2" x14ac:dyDescent="0.25">
      <c r="A338" s="1"/>
      <c r="B338" s="4"/>
      <c r="C338" s="1"/>
      <c r="D338" s="4" t="s">
        <v>252</v>
      </c>
      <c r="E338" s="14">
        <f>E339+E340</f>
        <v>17183.421999999999</v>
      </c>
      <c r="F338" s="14">
        <f>F339+F340</f>
        <v>16945.328000000001</v>
      </c>
      <c r="G338" s="5">
        <f t="shared" si="9"/>
        <v>0.98614397062471038</v>
      </c>
    </row>
    <row r="339" spans="1:7" ht="31.5" outlineLevel="1" x14ac:dyDescent="0.25">
      <c r="A339" s="6" t="s">
        <v>165</v>
      </c>
      <c r="B339" s="7" t="s">
        <v>166</v>
      </c>
      <c r="C339" s="6" t="s">
        <v>13</v>
      </c>
      <c r="D339" s="7" t="s">
        <v>14</v>
      </c>
      <c r="E339" s="13">
        <v>174.833</v>
      </c>
      <c r="F339" s="13">
        <v>125.86499999999999</v>
      </c>
      <c r="G339" s="8">
        <f t="shared" si="9"/>
        <v>0.71991557657879235</v>
      </c>
    </row>
    <row r="340" spans="1:7" ht="31.5" outlineLevel="1" x14ac:dyDescent="0.25">
      <c r="A340" s="6" t="s">
        <v>165</v>
      </c>
      <c r="B340" s="7" t="s">
        <v>166</v>
      </c>
      <c r="C340" s="6" t="s">
        <v>15</v>
      </c>
      <c r="D340" s="7" t="s">
        <v>16</v>
      </c>
      <c r="E340" s="13">
        <v>17008.589</v>
      </c>
      <c r="F340" s="13">
        <v>16819.463</v>
      </c>
      <c r="G340" s="8">
        <f t="shared" si="9"/>
        <v>0.9888805591104588</v>
      </c>
    </row>
    <row r="341" spans="1:7" ht="31.5" customHeight="1" x14ac:dyDescent="0.25">
      <c r="A341" s="10" t="s">
        <v>167</v>
      </c>
      <c r="B341" s="39" t="s">
        <v>246</v>
      </c>
      <c r="C341" s="40"/>
      <c r="D341" s="41"/>
      <c r="E341" s="12">
        <f>E343+E369</f>
        <v>21111.203000000001</v>
      </c>
      <c r="F341" s="12">
        <f>F343+F369</f>
        <v>20706.367999999999</v>
      </c>
      <c r="G341" s="11">
        <f t="shared" si="9"/>
        <v>0.98082368873057579</v>
      </c>
    </row>
    <row r="342" spans="1:7" s="22" customFormat="1" ht="19.5" customHeight="1" x14ac:dyDescent="0.25">
      <c r="A342" s="17"/>
      <c r="B342" s="18"/>
      <c r="C342" s="19"/>
      <c r="D342" s="30" t="s">
        <v>250</v>
      </c>
      <c r="E342" s="20"/>
      <c r="F342" s="20"/>
      <c r="G342" s="21"/>
    </row>
    <row r="343" spans="1:7" s="22" customFormat="1" ht="19.5" customHeight="1" x14ac:dyDescent="0.25">
      <c r="A343" s="17"/>
      <c r="B343" s="18"/>
      <c r="C343" s="19"/>
      <c r="D343" s="30" t="s">
        <v>251</v>
      </c>
      <c r="E343" s="20">
        <f>E344+E347+E349+E351+E353+E356+E358+E360+E363+E365+E367</f>
        <v>14494.313</v>
      </c>
      <c r="F343" s="20">
        <f>F344+F347+F349+F351+F353+F356+F358+F360+F363+F365+F367</f>
        <v>14398.276999999998</v>
      </c>
      <c r="G343" s="21">
        <f t="shared" si="9"/>
        <v>0.99337422891309146</v>
      </c>
    </row>
    <row r="344" spans="1:7" s="15" customFormat="1" ht="47.25" outlineLevel="1" x14ac:dyDescent="0.25">
      <c r="A344" s="1" t="s">
        <v>167</v>
      </c>
      <c r="B344" s="4" t="s">
        <v>168</v>
      </c>
      <c r="C344" s="1" t="s">
        <v>49</v>
      </c>
      <c r="D344" s="4" t="s">
        <v>50</v>
      </c>
      <c r="E344" s="14">
        <f>E345+E346</f>
        <v>59</v>
      </c>
      <c r="F344" s="14">
        <f>F345+F346</f>
        <v>59</v>
      </c>
      <c r="G344" s="5">
        <f t="shared" si="9"/>
        <v>1</v>
      </c>
    </row>
    <row r="345" spans="1:7" s="28" customFormat="1" ht="47.25" outlineLevel="2" x14ac:dyDescent="0.25">
      <c r="A345" s="24" t="s">
        <v>167</v>
      </c>
      <c r="B345" s="25" t="s">
        <v>168</v>
      </c>
      <c r="C345" s="24" t="s">
        <v>51</v>
      </c>
      <c r="D345" s="25" t="s">
        <v>52</v>
      </c>
      <c r="E345" s="26">
        <v>34</v>
      </c>
      <c r="F345" s="26">
        <v>34</v>
      </c>
      <c r="G345" s="27">
        <f t="shared" si="9"/>
        <v>1</v>
      </c>
    </row>
    <row r="346" spans="1:7" s="28" customFormat="1" ht="47.25" outlineLevel="2" x14ac:dyDescent="0.25">
      <c r="A346" s="24" t="s">
        <v>167</v>
      </c>
      <c r="B346" s="25" t="s">
        <v>168</v>
      </c>
      <c r="C346" s="24" t="s">
        <v>53</v>
      </c>
      <c r="D346" s="25" t="s">
        <v>54</v>
      </c>
      <c r="E346" s="26">
        <v>25</v>
      </c>
      <c r="F346" s="26">
        <v>25</v>
      </c>
      <c r="G346" s="27">
        <f t="shared" si="9"/>
        <v>1</v>
      </c>
    </row>
    <row r="347" spans="1:7" s="15" customFormat="1" ht="31.5" outlineLevel="1" x14ac:dyDescent="0.25">
      <c r="A347" s="1" t="s">
        <v>167</v>
      </c>
      <c r="B347" s="4" t="s">
        <v>168</v>
      </c>
      <c r="C347" s="1" t="s">
        <v>59</v>
      </c>
      <c r="D347" s="4" t="s">
        <v>60</v>
      </c>
      <c r="E347" s="14">
        <f>E348</f>
        <v>348.74299999999999</v>
      </c>
      <c r="F347" s="14">
        <f>F348</f>
        <v>322.93599999999998</v>
      </c>
      <c r="G347" s="5">
        <f t="shared" si="9"/>
        <v>0.9259999483860607</v>
      </c>
    </row>
    <row r="348" spans="1:7" s="28" customFormat="1" ht="31.5" outlineLevel="2" x14ac:dyDescent="0.25">
      <c r="A348" s="24" t="s">
        <v>167</v>
      </c>
      <c r="B348" s="25" t="s">
        <v>168</v>
      </c>
      <c r="C348" s="24" t="s">
        <v>61</v>
      </c>
      <c r="D348" s="25" t="s">
        <v>62</v>
      </c>
      <c r="E348" s="26">
        <v>348.74299999999999</v>
      </c>
      <c r="F348" s="26">
        <v>322.93599999999998</v>
      </c>
      <c r="G348" s="27">
        <f t="shared" si="9"/>
        <v>0.9259999483860607</v>
      </c>
    </row>
    <row r="349" spans="1:7" s="15" customFormat="1" ht="31.5" outlineLevel="1" x14ac:dyDescent="0.25">
      <c r="A349" s="1" t="s">
        <v>167</v>
      </c>
      <c r="B349" s="4" t="s">
        <v>168</v>
      </c>
      <c r="C349" s="1" t="s">
        <v>71</v>
      </c>
      <c r="D349" s="4" t="s">
        <v>72</v>
      </c>
      <c r="E349" s="14">
        <f>E350</f>
        <v>150.60000000000002</v>
      </c>
      <c r="F349" s="14">
        <f>F350</f>
        <v>150.6</v>
      </c>
      <c r="G349" s="5">
        <f t="shared" si="9"/>
        <v>0.99999999999999978</v>
      </c>
    </row>
    <row r="350" spans="1:7" s="28" customFormat="1" ht="47.25" outlineLevel="2" x14ac:dyDescent="0.25">
      <c r="A350" s="24" t="s">
        <v>167</v>
      </c>
      <c r="B350" s="25" t="s">
        <v>168</v>
      </c>
      <c r="C350" s="24" t="s">
        <v>75</v>
      </c>
      <c r="D350" s="25" t="s">
        <v>76</v>
      </c>
      <c r="E350" s="26">
        <v>150.60000000000002</v>
      </c>
      <c r="F350" s="26">
        <v>150.6</v>
      </c>
      <c r="G350" s="27">
        <f t="shared" si="9"/>
        <v>0.99999999999999978</v>
      </c>
    </row>
    <row r="351" spans="1:7" s="15" customFormat="1" ht="31.5" outlineLevel="1" x14ac:dyDescent="0.25">
      <c r="A351" s="1" t="s">
        <v>167</v>
      </c>
      <c r="B351" s="4" t="s">
        <v>168</v>
      </c>
      <c r="C351" s="1" t="s">
        <v>87</v>
      </c>
      <c r="D351" s="4" t="s">
        <v>88</v>
      </c>
      <c r="E351" s="14">
        <f>E352</f>
        <v>50.4</v>
      </c>
      <c r="F351" s="14">
        <f>F352</f>
        <v>50.4</v>
      </c>
      <c r="G351" s="5">
        <f t="shared" si="9"/>
        <v>1</v>
      </c>
    </row>
    <row r="352" spans="1:7" s="28" customFormat="1" ht="31.5" outlineLevel="2" x14ac:dyDescent="0.25">
      <c r="A352" s="24" t="s">
        <v>167</v>
      </c>
      <c r="B352" s="25" t="s">
        <v>168</v>
      </c>
      <c r="C352" s="24" t="s">
        <v>119</v>
      </c>
      <c r="D352" s="25" t="s">
        <v>120</v>
      </c>
      <c r="E352" s="26">
        <v>50.4</v>
      </c>
      <c r="F352" s="26">
        <v>50.4</v>
      </c>
      <c r="G352" s="27">
        <f t="shared" si="9"/>
        <v>1</v>
      </c>
    </row>
    <row r="353" spans="1:7" s="15" customFormat="1" ht="31.5" outlineLevel="1" x14ac:dyDescent="0.25">
      <c r="A353" s="1" t="s">
        <v>167</v>
      </c>
      <c r="B353" s="4" t="s">
        <v>168</v>
      </c>
      <c r="C353" s="1" t="s">
        <v>121</v>
      </c>
      <c r="D353" s="4" t="s">
        <v>122</v>
      </c>
      <c r="E353" s="14">
        <f>E354+E355</f>
        <v>890.73599999999999</v>
      </c>
      <c r="F353" s="14">
        <f>F354+F355</f>
        <v>843.97299999999996</v>
      </c>
      <c r="G353" s="5">
        <f t="shared" si="9"/>
        <v>0.94750071850694251</v>
      </c>
    </row>
    <row r="354" spans="1:7" s="28" customFormat="1" ht="47.25" outlineLevel="2" x14ac:dyDescent="0.25">
      <c r="A354" s="24" t="s">
        <v>167</v>
      </c>
      <c r="B354" s="25" t="s">
        <v>168</v>
      </c>
      <c r="C354" s="24" t="s">
        <v>123</v>
      </c>
      <c r="D354" s="25" t="s">
        <v>124</v>
      </c>
      <c r="E354" s="26">
        <v>351.65</v>
      </c>
      <c r="F354" s="26">
        <v>351.65</v>
      </c>
      <c r="G354" s="27">
        <f t="shared" si="9"/>
        <v>1</v>
      </c>
    </row>
    <row r="355" spans="1:7" s="28" customFormat="1" ht="31.5" outlineLevel="2" x14ac:dyDescent="0.25">
      <c r="A355" s="24" t="s">
        <v>167</v>
      </c>
      <c r="B355" s="25" t="s">
        <v>168</v>
      </c>
      <c r="C355" s="24" t="s">
        <v>125</v>
      </c>
      <c r="D355" s="25" t="s">
        <v>126</v>
      </c>
      <c r="E355" s="26">
        <v>539.08600000000001</v>
      </c>
      <c r="F355" s="26">
        <v>492.32299999999998</v>
      </c>
      <c r="G355" s="27">
        <f t="shared" si="9"/>
        <v>0.91325502795472335</v>
      </c>
    </row>
    <row r="356" spans="1:7" s="15" customFormat="1" ht="31.5" outlineLevel="1" x14ac:dyDescent="0.25">
      <c r="A356" s="1" t="s">
        <v>167</v>
      </c>
      <c r="B356" s="4" t="s">
        <v>168</v>
      </c>
      <c r="C356" s="1" t="s">
        <v>77</v>
      </c>
      <c r="D356" s="4" t="s">
        <v>78</v>
      </c>
      <c r="E356" s="14">
        <f>E357</f>
        <v>257.20000000000005</v>
      </c>
      <c r="F356" s="14">
        <f>F357</f>
        <v>254.72399999999999</v>
      </c>
      <c r="G356" s="5">
        <f t="shared" si="9"/>
        <v>0.99037325038880231</v>
      </c>
    </row>
    <row r="357" spans="1:7" s="28" customFormat="1" ht="31.5" outlineLevel="2" x14ac:dyDescent="0.25">
      <c r="A357" s="24" t="s">
        <v>167</v>
      </c>
      <c r="B357" s="25" t="s">
        <v>168</v>
      </c>
      <c r="C357" s="24" t="s">
        <v>91</v>
      </c>
      <c r="D357" s="25" t="s">
        <v>92</v>
      </c>
      <c r="E357" s="26">
        <v>257.20000000000005</v>
      </c>
      <c r="F357" s="26">
        <v>254.72399999999999</v>
      </c>
      <c r="G357" s="27">
        <f t="shared" si="9"/>
        <v>0.99037325038880231</v>
      </c>
    </row>
    <row r="358" spans="1:7" s="15" customFormat="1" ht="31.5" outlineLevel="1" x14ac:dyDescent="0.25">
      <c r="A358" s="1" t="s">
        <v>167</v>
      </c>
      <c r="B358" s="4" t="s">
        <v>168</v>
      </c>
      <c r="C358" s="1" t="s">
        <v>127</v>
      </c>
      <c r="D358" s="4" t="s">
        <v>128</v>
      </c>
      <c r="E358" s="14">
        <f>E359</f>
        <v>244.12</v>
      </c>
      <c r="F358" s="14">
        <f>F359</f>
        <v>244.12</v>
      </c>
      <c r="G358" s="5">
        <f t="shared" si="9"/>
        <v>1</v>
      </c>
    </row>
    <row r="359" spans="1:7" s="28" customFormat="1" ht="47.25" outlineLevel="2" x14ac:dyDescent="0.25">
      <c r="A359" s="24" t="s">
        <v>167</v>
      </c>
      <c r="B359" s="25" t="s">
        <v>168</v>
      </c>
      <c r="C359" s="24" t="s">
        <v>129</v>
      </c>
      <c r="D359" s="25" t="s">
        <v>130</v>
      </c>
      <c r="E359" s="26">
        <v>244.12</v>
      </c>
      <c r="F359" s="26">
        <v>244.12</v>
      </c>
      <c r="G359" s="27">
        <f t="shared" si="9"/>
        <v>1</v>
      </c>
    </row>
    <row r="360" spans="1:7" s="15" customFormat="1" ht="31.5" outlineLevel="1" x14ac:dyDescent="0.25">
      <c r="A360" s="1" t="s">
        <v>167</v>
      </c>
      <c r="B360" s="4" t="s">
        <v>168</v>
      </c>
      <c r="C360" s="1" t="s">
        <v>131</v>
      </c>
      <c r="D360" s="4" t="s">
        <v>132</v>
      </c>
      <c r="E360" s="14">
        <f>E361+E362</f>
        <v>10972.593999999999</v>
      </c>
      <c r="F360" s="14">
        <f>F361+F362</f>
        <v>10972.594999999999</v>
      </c>
      <c r="G360" s="5">
        <f t="shared" si="9"/>
        <v>1.0000000911361524</v>
      </c>
    </row>
    <row r="361" spans="1:7" s="28" customFormat="1" ht="31.5" outlineLevel="2" x14ac:dyDescent="0.25">
      <c r="A361" s="24" t="s">
        <v>167</v>
      </c>
      <c r="B361" s="25" t="s">
        <v>168</v>
      </c>
      <c r="C361" s="24" t="s">
        <v>133</v>
      </c>
      <c r="D361" s="25" t="s">
        <v>134</v>
      </c>
      <c r="E361" s="26">
        <v>8290.3639999999996</v>
      </c>
      <c r="F361" s="26">
        <v>8290.3649999999998</v>
      </c>
      <c r="G361" s="27">
        <f t="shared" si="9"/>
        <v>1.0000001206219655</v>
      </c>
    </row>
    <row r="362" spans="1:7" s="28" customFormat="1" ht="31.5" outlineLevel="2" x14ac:dyDescent="0.25">
      <c r="A362" s="24" t="s">
        <v>167</v>
      </c>
      <c r="B362" s="25" t="s">
        <v>168</v>
      </c>
      <c r="C362" s="24" t="s">
        <v>135</v>
      </c>
      <c r="D362" s="25" t="s">
        <v>136</v>
      </c>
      <c r="E362" s="26">
        <v>2682.23</v>
      </c>
      <c r="F362" s="26">
        <v>2682.23</v>
      </c>
      <c r="G362" s="27">
        <f t="shared" si="9"/>
        <v>1</v>
      </c>
    </row>
    <row r="363" spans="1:7" s="15" customFormat="1" ht="63" outlineLevel="1" x14ac:dyDescent="0.25">
      <c r="A363" s="1" t="s">
        <v>167</v>
      </c>
      <c r="B363" s="4" t="s">
        <v>168</v>
      </c>
      <c r="C363" s="1" t="s">
        <v>137</v>
      </c>
      <c r="D363" s="4" t="s">
        <v>138</v>
      </c>
      <c r="E363" s="14">
        <f>E364</f>
        <v>1461.556</v>
      </c>
      <c r="F363" s="14">
        <f>F364</f>
        <v>1440.5640000000001</v>
      </c>
      <c r="G363" s="5">
        <f t="shared" si="9"/>
        <v>0.98563722498487916</v>
      </c>
    </row>
    <row r="364" spans="1:7" s="28" customFormat="1" ht="31.5" outlineLevel="2" x14ac:dyDescent="0.25">
      <c r="A364" s="24" t="s">
        <v>167</v>
      </c>
      <c r="B364" s="25" t="s">
        <v>168</v>
      </c>
      <c r="C364" s="24" t="s">
        <v>139</v>
      </c>
      <c r="D364" s="25" t="s">
        <v>140</v>
      </c>
      <c r="E364" s="26">
        <v>1461.556</v>
      </c>
      <c r="F364" s="26">
        <v>1440.5640000000001</v>
      </c>
      <c r="G364" s="27">
        <f t="shared" si="9"/>
        <v>0.98563722498487916</v>
      </c>
    </row>
    <row r="365" spans="1:7" s="15" customFormat="1" ht="63" outlineLevel="1" x14ac:dyDescent="0.25">
      <c r="A365" s="1" t="s">
        <v>167</v>
      </c>
      <c r="B365" s="4" t="s">
        <v>168</v>
      </c>
      <c r="C365" s="1" t="s">
        <v>141</v>
      </c>
      <c r="D365" s="4" t="s">
        <v>142</v>
      </c>
      <c r="E365" s="14">
        <f>E366</f>
        <v>33.277000000000001</v>
      </c>
      <c r="F365" s="14">
        <f>F366</f>
        <v>33.277999999999999</v>
      </c>
      <c r="G365" s="5">
        <f t="shared" si="9"/>
        <v>1.000030050785828</v>
      </c>
    </row>
    <row r="366" spans="1:7" s="28" customFormat="1" ht="47.25" outlineLevel="2" x14ac:dyDescent="0.25">
      <c r="A366" s="24" t="s">
        <v>167</v>
      </c>
      <c r="B366" s="25" t="s">
        <v>168</v>
      </c>
      <c r="C366" s="24" t="s">
        <v>143</v>
      </c>
      <c r="D366" s="25" t="s">
        <v>144</v>
      </c>
      <c r="E366" s="26">
        <v>33.277000000000001</v>
      </c>
      <c r="F366" s="26">
        <v>33.277999999999999</v>
      </c>
      <c r="G366" s="27">
        <f t="shared" si="9"/>
        <v>1.000030050785828</v>
      </c>
    </row>
    <row r="367" spans="1:7" s="15" customFormat="1" ht="47.25" outlineLevel="1" x14ac:dyDescent="0.25">
      <c r="A367" s="1" t="s">
        <v>167</v>
      </c>
      <c r="B367" s="4" t="s">
        <v>168</v>
      </c>
      <c r="C367" s="1" t="s">
        <v>23</v>
      </c>
      <c r="D367" s="4" t="s">
        <v>24</v>
      </c>
      <c r="E367" s="14">
        <f>E368</f>
        <v>26.087</v>
      </c>
      <c r="F367" s="14">
        <f>F368</f>
        <v>26.087</v>
      </c>
      <c r="G367" s="5">
        <f t="shared" si="9"/>
        <v>1</v>
      </c>
    </row>
    <row r="368" spans="1:7" s="28" customFormat="1" ht="31.5" outlineLevel="2" x14ac:dyDescent="0.25">
      <c r="A368" s="24" t="s">
        <v>167</v>
      </c>
      <c r="B368" s="25" t="s">
        <v>168</v>
      </c>
      <c r="C368" s="24" t="s">
        <v>145</v>
      </c>
      <c r="D368" s="25" t="s">
        <v>146</v>
      </c>
      <c r="E368" s="26">
        <v>26.087</v>
      </c>
      <c r="F368" s="26">
        <v>26.087</v>
      </c>
      <c r="G368" s="27">
        <f t="shared" si="9"/>
        <v>1</v>
      </c>
    </row>
    <row r="369" spans="1:7" s="15" customFormat="1" ht="24.75" customHeight="1" outlineLevel="2" x14ac:dyDescent="0.25">
      <c r="A369" s="1"/>
      <c r="B369" s="4"/>
      <c r="C369" s="1"/>
      <c r="D369" s="4" t="s">
        <v>252</v>
      </c>
      <c r="E369" s="14">
        <f>E370+E371</f>
        <v>6616.8899999999994</v>
      </c>
      <c r="F369" s="14">
        <f>F370+F371</f>
        <v>6308.0909999999994</v>
      </c>
      <c r="G369" s="5">
        <f t="shared" si="9"/>
        <v>0.95333170114661114</v>
      </c>
    </row>
    <row r="370" spans="1:7" ht="31.5" outlineLevel="1" x14ac:dyDescent="0.25">
      <c r="A370" s="6" t="s">
        <v>167</v>
      </c>
      <c r="B370" s="7" t="s">
        <v>168</v>
      </c>
      <c r="C370" s="6" t="s">
        <v>13</v>
      </c>
      <c r="D370" s="7" t="s">
        <v>14</v>
      </c>
      <c r="E370" s="13">
        <v>695.42700000000002</v>
      </c>
      <c r="F370" s="13">
        <v>695.33299999999997</v>
      </c>
      <c r="G370" s="8">
        <f t="shared" si="9"/>
        <v>0.99986483124756442</v>
      </c>
    </row>
    <row r="371" spans="1:7" ht="31.5" outlineLevel="1" x14ac:dyDescent="0.25">
      <c r="A371" s="6" t="s">
        <v>167</v>
      </c>
      <c r="B371" s="7" t="s">
        <v>168</v>
      </c>
      <c r="C371" s="6" t="s">
        <v>15</v>
      </c>
      <c r="D371" s="7" t="s">
        <v>16</v>
      </c>
      <c r="E371" s="13">
        <v>5921.4629999999997</v>
      </c>
      <c r="F371" s="13">
        <v>5612.7579999999998</v>
      </c>
      <c r="G371" s="8">
        <f t="shared" si="9"/>
        <v>0.94786676873603704</v>
      </c>
    </row>
    <row r="372" spans="1:7" ht="31.5" customHeight="1" x14ac:dyDescent="0.25">
      <c r="A372" s="10" t="s">
        <v>169</v>
      </c>
      <c r="B372" s="39" t="s">
        <v>170</v>
      </c>
      <c r="C372" s="40"/>
      <c r="D372" s="41"/>
      <c r="E372" s="12">
        <f>E374+E389</f>
        <v>143234.83799999999</v>
      </c>
      <c r="F372" s="12">
        <f>F374+F389</f>
        <v>97013.152000000002</v>
      </c>
      <c r="G372" s="11">
        <f t="shared" si="9"/>
        <v>0.6773013699362721</v>
      </c>
    </row>
    <row r="373" spans="1:7" s="22" customFormat="1" ht="25.5" customHeight="1" x14ac:dyDescent="0.25">
      <c r="A373" s="17"/>
      <c r="B373" s="18"/>
      <c r="C373" s="19"/>
      <c r="D373" s="30" t="s">
        <v>250</v>
      </c>
      <c r="E373" s="20"/>
      <c r="F373" s="20"/>
      <c r="G373" s="21"/>
    </row>
    <row r="374" spans="1:7" s="22" customFormat="1" ht="25.5" customHeight="1" x14ac:dyDescent="0.25">
      <c r="A374" s="17"/>
      <c r="B374" s="18"/>
      <c r="C374" s="19"/>
      <c r="D374" s="30" t="s">
        <v>251</v>
      </c>
      <c r="E374" s="20">
        <f>E375+E377</f>
        <v>88131.51400000001</v>
      </c>
      <c r="F374" s="20">
        <f>F375+F377</f>
        <v>53029.167999999998</v>
      </c>
      <c r="G374" s="21">
        <f t="shared" si="9"/>
        <v>0.60170494744933112</v>
      </c>
    </row>
    <row r="375" spans="1:7" s="15" customFormat="1" ht="31.5" outlineLevel="1" x14ac:dyDescent="0.25">
      <c r="A375" s="1" t="s">
        <v>169</v>
      </c>
      <c r="B375" s="4" t="s">
        <v>170</v>
      </c>
      <c r="C375" s="1" t="s">
        <v>171</v>
      </c>
      <c r="D375" s="4" t="s">
        <v>172</v>
      </c>
      <c r="E375" s="14">
        <f>E376</f>
        <v>78.382000000000005</v>
      </c>
      <c r="F375" s="14">
        <f>F376</f>
        <v>43.429000000000002</v>
      </c>
      <c r="G375" s="5">
        <f t="shared" si="9"/>
        <v>0.55406853614350238</v>
      </c>
    </row>
    <row r="376" spans="1:7" s="28" customFormat="1" ht="31.5" outlineLevel="2" x14ac:dyDescent="0.25">
      <c r="A376" s="24" t="s">
        <v>169</v>
      </c>
      <c r="B376" s="25" t="s">
        <v>170</v>
      </c>
      <c r="C376" s="24" t="s">
        <v>173</v>
      </c>
      <c r="D376" s="25" t="s">
        <v>174</v>
      </c>
      <c r="E376" s="26">
        <v>78.382000000000005</v>
      </c>
      <c r="F376" s="26">
        <v>43.429000000000002</v>
      </c>
      <c r="G376" s="27">
        <f t="shared" si="9"/>
        <v>0.55406853614350238</v>
      </c>
    </row>
    <row r="377" spans="1:7" s="15" customFormat="1" ht="31.5" outlineLevel="1" x14ac:dyDescent="0.25">
      <c r="A377" s="1" t="s">
        <v>169</v>
      </c>
      <c r="B377" s="4" t="s">
        <v>170</v>
      </c>
      <c r="C377" s="1" t="s">
        <v>147</v>
      </c>
      <c r="D377" s="4" t="s">
        <v>148</v>
      </c>
      <c r="E377" s="14">
        <f>E378+E386+E387+E388</f>
        <v>88053.132000000012</v>
      </c>
      <c r="F377" s="14">
        <f>F378+F386+F387+F388</f>
        <v>52985.739000000001</v>
      </c>
      <c r="G377" s="5">
        <f t="shared" si="9"/>
        <v>0.60174735181481098</v>
      </c>
    </row>
    <row r="378" spans="1:7" s="28" customFormat="1" ht="31.5" outlineLevel="2" x14ac:dyDescent="0.25">
      <c r="A378" s="24" t="s">
        <v>169</v>
      </c>
      <c r="B378" s="25" t="s">
        <v>170</v>
      </c>
      <c r="C378" s="24" t="s">
        <v>175</v>
      </c>
      <c r="D378" s="25" t="s">
        <v>176</v>
      </c>
      <c r="E378" s="26">
        <v>39628.184000000001</v>
      </c>
      <c r="F378" s="26">
        <v>10744.790999999999</v>
      </c>
      <c r="G378" s="27">
        <f t="shared" si="9"/>
        <v>0.27114013097345058</v>
      </c>
    </row>
    <row r="379" spans="1:7" s="28" customFormat="1" ht="15.75" outlineLevel="2" x14ac:dyDescent="0.25">
      <c r="A379" s="17"/>
      <c r="B379" s="18"/>
      <c r="C379" s="19"/>
      <c r="D379" s="36" t="s">
        <v>255</v>
      </c>
      <c r="E379" s="36"/>
      <c r="F379" s="37"/>
      <c r="G379" s="37"/>
    </row>
    <row r="380" spans="1:7" s="28" customFormat="1" ht="31.5" outlineLevel="2" x14ac:dyDescent="0.25">
      <c r="A380" s="6" t="s">
        <v>169</v>
      </c>
      <c r="B380" s="7" t="s">
        <v>170</v>
      </c>
      <c r="C380" s="6" t="s">
        <v>262</v>
      </c>
      <c r="D380" s="7" t="s">
        <v>263</v>
      </c>
      <c r="E380" s="13">
        <v>4000</v>
      </c>
      <c r="F380" s="13">
        <v>0</v>
      </c>
      <c r="G380" s="8">
        <f t="shared" ref="G380:G385" si="10">F380/E380</f>
        <v>0</v>
      </c>
    </row>
    <row r="381" spans="1:7" s="28" customFormat="1" ht="31.5" outlineLevel="2" x14ac:dyDescent="0.25">
      <c r="A381" s="6" t="s">
        <v>169</v>
      </c>
      <c r="B381" s="7" t="s">
        <v>170</v>
      </c>
      <c r="C381" s="6" t="s">
        <v>264</v>
      </c>
      <c r="D381" s="7" t="s">
        <v>265</v>
      </c>
      <c r="E381" s="13">
        <v>7955.817</v>
      </c>
      <c r="F381" s="13">
        <v>0</v>
      </c>
      <c r="G381" s="8">
        <f t="shared" si="10"/>
        <v>0</v>
      </c>
    </row>
    <row r="382" spans="1:7" s="28" customFormat="1" ht="47.25" outlineLevel="2" x14ac:dyDescent="0.25">
      <c r="A382" s="6" t="s">
        <v>169</v>
      </c>
      <c r="B382" s="7" t="s">
        <v>170</v>
      </c>
      <c r="C382" s="6" t="s">
        <v>266</v>
      </c>
      <c r="D382" s="7" t="s">
        <v>267</v>
      </c>
      <c r="E382" s="13">
        <v>3596.3359999999998</v>
      </c>
      <c r="F382" s="13">
        <v>1026.309</v>
      </c>
      <c r="G382" s="8">
        <f t="shared" si="10"/>
        <v>0.28537628297244755</v>
      </c>
    </row>
    <row r="383" spans="1:7" s="28" customFormat="1" ht="31.5" outlineLevel="2" x14ac:dyDescent="0.25">
      <c r="A383" s="6" t="s">
        <v>169</v>
      </c>
      <c r="B383" s="7" t="s">
        <v>170</v>
      </c>
      <c r="C383" s="6" t="s">
        <v>268</v>
      </c>
      <c r="D383" s="7" t="s">
        <v>269</v>
      </c>
      <c r="E383" s="13">
        <v>822.99400000000003</v>
      </c>
      <c r="F383" s="13">
        <v>822.99400000000003</v>
      </c>
      <c r="G383" s="8">
        <f t="shared" si="10"/>
        <v>1</v>
      </c>
    </row>
    <row r="384" spans="1:7" s="28" customFormat="1" ht="31.5" outlineLevel="2" x14ac:dyDescent="0.25">
      <c r="A384" s="6" t="s">
        <v>169</v>
      </c>
      <c r="B384" s="7" t="s">
        <v>170</v>
      </c>
      <c r="C384" s="6" t="s">
        <v>270</v>
      </c>
      <c r="D384" s="7" t="s">
        <v>271</v>
      </c>
      <c r="E384" s="13">
        <v>7993.3549999999996</v>
      </c>
      <c r="F384" s="13">
        <v>0</v>
      </c>
      <c r="G384" s="8">
        <f t="shared" si="10"/>
        <v>0</v>
      </c>
    </row>
    <row r="385" spans="1:7" s="28" customFormat="1" ht="31.5" outlineLevel="2" x14ac:dyDescent="0.25">
      <c r="A385" s="6" t="s">
        <v>169</v>
      </c>
      <c r="B385" s="7" t="s">
        <v>170</v>
      </c>
      <c r="C385" s="6" t="s">
        <v>272</v>
      </c>
      <c r="D385" s="7" t="s">
        <v>273</v>
      </c>
      <c r="E385" s="13">
        <v>5987.0619999999999</v>
      </c>
      <c r="F385" s="13">
        <v>0</v>
      </c>
      <c r="G385" s="8">
        <f t="shared" si="10"/>
        <v>0</v>
      </c>
    </row>
    <row r="386" spans="1:7" s="28" customFormat="1" ht="31.5" outlineLevel="2" x14ac:dyDescent="0.25">
      <c r="A386" s="24" t="s">
        <v>169</v>
      </c>
      <c r="B386" s="25" t="s">
        <v>170</v>
      </c>
      <c r="C386" s="24" t="s">
        <v>159</v>
      </c>
      <c r="D386" s="25" t="s">
        <v>160</v>
      </c>
      <c r="E386" s="26">
        <v>9621.3089999999993</v>
      </c>
      <c r="F386" s="26">
        <v>8537.6579999999994</v>
      </c>
      <c r="G386" s="27">
        <f t="shared" si="9"/>
        <v>0.88736969158770396</v>
      </c>
    </row>
    <row r="387" spans="1:7" s="28" customFormat="1" ht="31.5" outlineLevel="2" x14ac:dyDescent="0.25">
      <c r="A387" s="24" t="s">
        <v>169</v>
      </c>
      <c r="B387" s="25" t="s">
        <v>170</v>
      </c>
      <c r="C387" s="24" t="s">
        <v>177</v>
      </c>
      <c r="D387" s="25" t="s">
        <v>178</v>
      </c>
      <c r="E387" s="26">
        <v>16003.639000000001</v>
      </c>
      <c r="F387" s="26">
        <v>10906.69</v>
      </c>
      <c r="G387" s="27">
        <f t="shared" si="9"/>
        <v>0.68151312335900605</v>
      </c>
    </row>
    <row r="388" spans="1:7" s="28" customFormat="1" ht="63" outlineLevel="2" x14ac:dyDescent="0.25">
      <c r="A388" s="24" t="s">
        <v>169</v>
      </c>
      <c r="B388" s="25" t="s">
        <v>170</v>
      </c>
      <c r="C388" s="24" t="s">
        <v>179</v>
      </c>
      <c r="D388" s="25" t="s">
        <v>180</v>
      </c>
      <c r="E388" s="26">
        <v>22800</v>
      </c>
      <c r="F388" s="26">
        <v>22796.6</v>
      </c>
      <c r="G388" s="27">
        <f t="shared" si="9"/>
        <v>0.99985087719298238</v>
      </c>
    </row>
    <row r="389" spans="1:7" s="15" customFormat="1" ht="24" customHeight="1" outlineLevel="2" x14ac:dyDescent="0.25">
      <c r="A389" s="1"/>
      <c r="B389" s="4"/>
      <c r="C389" s="1"/>
      <c r="D389" s="29" t="s">
        <v>252</v>
      </c>
      <c r="E389" s="14">
        <f>E390+E391+E392</f>
        <v>55103.323999999993</v>
      </c>
      <c r="F389" s="14">
        <f>F390+F391+F392</f>
        <v>43983.983999999997</v>
      </c>
      <c r="G389" s="5">
        <f t="shared" si="9"/>
        <v>0.79820926955332139</v>
      </c>
    </row>
    <row r="390" spans="1:7" ht="31.5" outlineLevel="1" x14ac:dyDescent="0.25">
      <c r="A390" s="6" t="s">
        <v>169</v>
      </c>
      <c r="B390" s="7" t="s">
        <v>170</v>
      </c>
      <c r="C390" s="6" t="s">
        <v>13</v>
      </c>
      <c r="D390" s="7" t="s">
        <v>14</v>
      </c>
      <c r="E390" s="13">
        <v>9812.8520000000008</v>
      </c>
      <c r="F390" s="13">
        <v>0</v>
      </c>
      <c r="G390" s="8">
        <f t="shared" si="9"/>
        <v>0</v>
      </c>
    </row>
    <row r="391" spans="1:7" ht="31.5" outlineLevel="1" x14ac:dyDescent="0.25">
      <c r="A391" s="6" t="s">
        <v>169</v>
      </c>
      <c r="B391" s="7" t="s">
        <v>170</v>
      </c>
      <c r="C391" s="6" t="s">
        <v>15</v>
      </c>
      <c r="D391" s="7" t="s">
        <v>16</v>
      </c>
      <c r="E391" s="13">
        <v>24042.78</v>
      </c>
      <c r="F391" s="13">
        <v>23000.760999999999</v>
      </c>
      <c r="G391" s="8">
        <f t="shared" si="9"/>
        <v>0.95665979558104342</v>
      </c>
    </row>
    <row r="392" spans="1:7" ht="47.25" outlineLevel="1" x14ac:dyDescent="0.25">
      <c r="A392" s="6" t="s">
        <v>169</v>
      </c>
      <c r="B392" s="7" t="s">
        <v>170</v>
      </c>
      <c r="C392" s="6" t="s">
        <v>17</v>
      </c>
      <c r="D392" s="7" t="s">
        <v>18</v>
      </c>
      <c r="E392" s="13">
        <v>21247.691999999999</v>
      </c>
      <c r="F392" s="13">
        <v>20983.223000000002</v>
      </c>
      <c r="G392" s="8">
        <f t="shared" si="9"/>
        <v>0.98755304811459066</v>
      </c>
    </row>
    <row r="393" spans="1:7" ht="31.5" customHeight="1" x14ac:dyDescent="0.25">
      <c r="A393" s="10" t="s">
        <v>181</v>
      </c>
      <c r="B393" s="39" t="s">
        <v>247</v>
      </c>
      <c r="C393" s="40"/>
      <c r="D393" s="41"/>
      <c r="E393" s="12">
        <f>E395+E420</f>
        <v>290084.82</v>
      </c>
      <c r="F393" s="12">
        <f>F395+F420</f>
        <v>281223.47700000001</v>
      </c>
      <c r="G393" s="11">
        <f t="shared" si="9"/>
        <v>0.96945257942142582</v>
      </c>
    </row>
    <row r="394" spans="1:7" s="22" customFormat="1" ht="22.5" customHeight="1" x14ac:dyDescent="0.25">
      <c r="A394" s="17"/>
      <c r="B394" s="18"/>
      <c r="C394" s="19"/>
      <c r="D394" s="30" t="s">
        <v>250</v>
      </c>
      <c r="E394" s="20"/>
      <c r="F394" s="20"/>
      <c r="G394" s="21"/>
    </row>
    <row r="395" spans="1:7" s="22" customFormat="1" ht="22.5" customHeight="1" x14ac:dyDescent="0.25">
      <c r="A395" s="17"/>
      <c r="B395" s="18"/>
      <c r="C395" s="19"/>
      <c r="D395" s="30" t="s">
        <v>251</v>
      </c>
      <c r="E395" s="20">
        <f>E396+E401+E403+E407</f>
        <v>266952.658</v>
      </c>
      <c r="F395" s="20">
        <f>F396+F401+F403+F407</f>
        <v>258091.31599999999</v>
      </c>
      <c r="G395" s="21">
        <f t="shared" si="9"/>
        <v>0.96680556745009072</v>
      </c>
    </row>
    <row r="396" spans="1:7" s="15" customFormat="1" ht="31.5" outlineLevel="1" x14ac:dyDescent="0.25">
      <c r="A396" s="1" t="s">
        <v>181</v>
      </c>
      <c r="B396" s="4" t="s">
        <v>182</v>
      </c>
      <c r="C396" s="1" t="s">
        <v>87</v>
      </c>
      <c r="D396" s="4" t="s">
        <v>88</v>
      </c>
      <c r="E396" s="14">
        <f>E397</f>
        <v>11533.196</v>
      </c>
      <c r="F396" s="14">
        <f>F397</f>
        <v>11533.196</v>
      </c>
      <c r="G396" s="5">
        <f t="shared" si="9"/>
        <v>1</v>
      </c>
    </row>
    <row r="397" spans="1:7" s="28" customFormat="1" ht="31.5" outlineLevel="2" x14ac:dyDescent="0.25">
      <c r="A397" s="24" t="s">
        <v>181</v>
      </c>
      <c r="B397" s="25" t="s">
        <v>182</v>
      </c>
      <c r="C397" s="24" t="s">
        <v>89</v>
      </c>
      <c r="D397" s="25" t="s">
        <v>90</v>
      </c>
      <c r="E397" s="26">
        <v>11533.196</v>
      </c>
      <c r="F397" s="26">
        <v>11533.196</v>
      </c>
      <c r="G397" s="27">
        <f t="shared" si="9"/>
        <v>1</v>
      </c>
    </row>
    <row r="398" spans="1:7" s="28" customFormat="1" ht="15.75" outlineLevel="2" x14ac:dyDescent="0.25">
      <c r="A398" s="17"/>
      <c r="B398" s="18"/>
      <c r="C398" s="19"/>
      <c r="D398" s="36" t="s">
        <v>255</v>
      </c>
      <c r="E398" s="36"/>
      <c r="F398" s="37"/>
      <c r="G398" s="37"/>
    </row>
    <row r="399" spans="1:7" s="28" customFormat="1" ht="31.5" outlineLevel="2" x14ac:dyDescent="0.25">
      <c r="A399" s="6" t="s">
        <v>181</v>
      </c>
      <c r="B399" s="7" t="s">
        <v>182</v>
      </c>
      <c r="C399" s="6" t="s">
        <v>274</v>
      </c>
      <c r="D399" s="7" t="s">
        <v>275</v>
      </c>
      <c r="E399" s="13">
        <v>11071.894</v>
      </c>
      <c r="F399" s="13">
        <v>11071.895</v>
      </c>
      <c r="G399" s="8">
        <f t="shared" ref="G399:G400" si="11">F399/E399</f>
        <v>1.0000000903187838</v>
      </c>
    </row>
    <row r="400" spans="1:7" s="28" customFormat="1" ht="31.5" outlineLevel="2" x14ac:dyDescent="0.25">
      <c r="A400" s="6" t="s">
        <v>181</v>
      </c>
      <c r="B400" s="7" t="s">
        <v>182</v>
      </c>
      <c r="C400" s="6" t="s">
        <v>276</v>
      </c>
      <c r="D400" s="7" t="s">
        <v>277</v>
      </c>
      <c r="E400" s="13">
        <v>461.30099999999999</v>
      </c>
      <c r="F400" s="13">
        <v>461.30099999999999</v>
      </c>
      <c r="G400" s="8">
        <f t="shared" si="11"/>
        <v>1</v>
      </c>
    </row>
    <row r="401" spans="1:7" s="15" customFormat="1" ht="47.25" outlineLevel="1" x14ac:dyDescent="0.25">
      <c r="A401" s="1" t="s">
        <v>181</v>
      </c>
      <c r="B401" s="4" t="s">
        <v>182</v>
      </c>
      <c r="C401" s="1" t="s">
        <v>23</v>
      </c>
      <c r="D401" s="4" t="s">
        <v>24</v>
      </c>
      <c r="E401" s="14">
        <f>E402</f>
        <v>35.902999999999999</v>
      </c>
      <c r="F401" s="14">
        <f>F402</f>
        <v>35.902999999999999</v>
      </c>
      <c r="G401" s="5">
        <f t="shared" si="9"/>
        <v>1</v>
      </c>
    </row>
    <row r="402" spans="1:7" s="28" customFormat="1" ht="31.5" outlineLevel="2" x14ac:dyDescent="0.25">
      <c r="A402" s="24" t="s">
        <v>181</v>
      </c>
      <c r="B402" s="25" t="s">
        <v>182</v>
      </c>
      <c r="C402" s="24" t="s">
        <v>145</v>
      </c>
      <c r="D402" s="25" t="s">
        <v>146</v>
      </c>
      <c r="E402" s="26">
        <v>35.902999999999999</v>
      </c>
      <c r="F402" s="26">
        <v>35.902999999999999</v>
      </c>
      <c r="G402" s="27">
        <f t="shared" ref="G402:G489" si="12">F402/E402</f>
        <v>1</v>
      </c>
    </row>
    <row r="403" spans="1:7" s="15" customFormat="1" ht="31.5" outlineLevel="1" x14ac:dyDescent="0.25">
      <c r="A403" s="1" t="s">
        <v>181</v>
      </c>
      <c r="B403" s="4" t="s">
        <v>182</v>
      </c>
      <c r="C403" s="1" t="s">
        <v>171</v>
      </c>
      <c r="D403" s="4" t="s">
        <v>172</v>
      </c>
      <c r="E403" s="14">
        <f>E404</f>
        <v>16</v>
      </c>
      <c r="F403" s="14">
        <f>F404</f>
        <v>16</v>
      </c>
      <c r="G403" s="5">
        <f t="shared" si="12"/>
        <v>1</v>
      </c>
    </row>
    <row r="404" spans="1:7" s="28" customFormat="1" ht="31.5" outlineLevel="2" x14ac:dyDescent="0.25">
      <c r="A404" s="24" t="s">
        <v>181</v>
      </c>
      <c r="B404" s="25" t="s">
        <v>182</v>
      </c>
      <c r="C404" s="24" t="s">
        <v>183</v>
      </c>
      <c r="D404" s="25" t="s">
        <v>184</v>
      </c>
      <c r="E404" s="26">
        <v>16</v>
      </c>
      <c r="F404" s="26">
        <v>16</v>
      </c>
      <c r="G404" s="27">
        <f t="shared" si="12"/>
        <v>1</v>
      </c>
    </row>
    <row r="405" spans="1:7" s="28" customFormat="1" ht="15.75" outlineLevel="2" x14ac:dyDescent="0.25">
      <c r="A405" s="17"/>
      <c r="B405" s="18"/>
      <c r="C405" s="19"/>
      <c r="D405" s="36" t="s">
        <v>255</v>
      </c>
      <c r="E405" s="36"/>
      <c r="F405" s="37"/>
      <c r="G405" s="37"/>
    </row>
    <row r="406" spans="1:7" s="28" customFormat="1" ht="47.25" outlineLevel="2" x14ac:dyDescent="0.25">
      <c r="A406" s="6" t="s">
        <v>181</v>
      </c>
      <c r="B406" s="7" t="s">
        <v>182</v>
      </c>
      <c r="C406" s="6" t="s">
        <v>278</v>
      </c>
      <c r="D406" s="7" t="s">
        <v>279</v>
      </c>
      <c r="E406" s="13">
        <v>16</v>
      </c>
      <c r="F406" s="13">
        <v>16</v>
      </c>
      <c r="G406" s="8">
        <f t="shared" ref="G406" si="13">F406/E406</f>
        <v>1</v>
      </c>
    </row>
    <row r="407" spans="1:7" s="15" customFormat="1" ht="31.5" outlineLevel="1" x14ac:dyDescent="0.25">
      <c r="A407" s="1" t="s">
        <v>181</v>
      </c>
      <c r="B407" s="4" t="s">
        <v>182</v>
      </c>
      <c r="C407" s="1" t="s">
        <v>111</v>
      </c>
      <c r="D407" s="4" t="s">
        <v>112</v>
      </c>
      <c r="E407" s="14">
        <f>E408+E411</f>
        <v>255367.55899999998</v>
      </c>
      <c r="F407" s="14">
        <f>F408+F411</f>
        <v>246506.217</v>
      </c>
      <c r="G407" s="5">
        <f t="shared" si="12"/>
        <v>0.9652996565628762</v>
      </c>
    </row>
    <row r="408" spans="1:7" s="28" customFormat="1" ht="31.5" outlineLevel="2" x14ac:dyDescent="0.25">
      <c r="A408" s="24" t="s">
        <v>181</v>
      </c>
      <c r="B408" s="25" t="s">
        <v>182</v>
      </c>
      <c r="C408" s="24" t="s">
        <v>113</v>
      </c>
      <c r="D408" s="25" t="s">
        <v>114</v>
      </c>
      <c r="E408" s="26">
        <v>25</v>
      </c>
      <c r="F408" s="26">
        <v>25</v>
      </c>
      <c r="G408" s="27">
        <f t="shared" si="12"/>
        <v>1</v>
      </c>
    </row>
    <row r="409" spans="1:7" s="28" customFormat="1" ht="15.75" outlineLevel="2" x14ac:dyDescent="0.25">
      <c r="A409" s="6"/>
      <c r="B409" s="7"/>
      <c r="C409" s="6"/>
      <c r="D409" s="36" t="s">
        <v>255</v>
      </c>
      <c r="E409" s="13"/>
      <c r="F409" s="13"/>
      <c r="G409" s="8"/>
    </row>
    <row r="410" spans="1:7" s="28" customFormat="1" ht="47.25" outlineLevel="2" x14ac:dyDescent="0.25">
      <c r="A410" s="6" t="s">
        <v>181</v>
      </c>
      <c r="B410" s="7" t="s">
        <v>182</v>
      </c>
      <c r="C410" s="6" t="s">
        <v>280</v>
      </c>
      <c r="D410" s="7" t="s">
        <v>281</v>
      </c>
      <c r="E410" s="13">
        <v>25</v>
      </c>
      <c r="F410" s="13">
        <v>25</v>
      </c>
      <c r="G410" s="8">
        <f t="shared" ref="G410" si="14">F410/E410</f>
        <v>1</v>
      </c>
    </row>
    <row r="411" spans="1:7" s="28" customFormat="1" ht="47.25" outlineLevel="2" x14ac:dyDescent="0.25">
      <c r="A411" s="24" t="s">
        <v>181</v>
      </c>
      <c r="B411" s="25" t="s">
        <v>182</v>
      </c>
      <c r="C411" s="24" t="s">
        <v>115</v>
      </c>
      <c r="D411" s="25" t="s">
        <v>116</v>
      </c>
      <c r="E411" s="26">
        <v>255342.55899999998</v>
      </c>
      <c r="F411" s="26">
        <v>246481.217</v>
      </c>
      <c r="G411" s="27">
        <f t="shared" si="12"/>
        <v>0.96529625913242301</v>
      </c>
    </row>
    <row r="412" spans="1:7" s="28" customFormat="1" ht="22.5" customHeight="1" outlineLevel="2" x14ac:dyDescent="0.25">
      <c r="A412" s="6"/>
      <c r="B412" s="7"/>
      <c r="C412" s="6"/>
      <c r="D412" s="36" t="s">
        <v>255</v>
      </c>
      <c r="E412" s="13"/>
      <c r="F412" s="13"/>
      <c r="G412" s="8"/>
    </row>
    <row r="413" spans="1:7" s="28" customFormat="1" ht="31.5" outlineLevel="2" x14ac:dyDescent="0.25">
      <c r="A413" s="6" t="s">
        <v>181</v>
      </c>
      <c r="B413" s="7" t="s">
        <v>182</v>
      </c>
      <c r="C413" s="6" t="s">
        <v>256</v>
      </c>
      <c r="D413" s="7" t="s">
        <v>257</v>
      </c>
      <c r="E413" s="13">
        <v>11407.816000000001</v>
      </c>
      <c r="F413" s="13">
        <v>11407.816000000001</v>
      </c>
      <c r="G413" s="8">
        <f t="shared" ref="G413:G419" si="15">F413/E413</f>
        <v>1</v>
      </c>
    </row>
    <row r="414" spans="1:7" s="28" customFormat="1" ht="31.5" outlineLevel="2" x14ac:dyDescent="0.25">
      <c r="A414" s="6" t="s">
        <v>181</v>
      </c>
      <c r="B414" s="7" t="s">
        <v>182</v>
      </c>
      <c r="C414" s="6" t="s">
        <v>258</v>
      </c>
      <c r="D414" s="7" t="s">
        <v>259</v>
      </c>
      <c r="E414" s="13">
        <v>84058.596999999994</v>
      </c>
      <c r="F414" s="13">
        <v>84058.596999999994</v>
      </c>
      <c r="G414" s="8">
        <f t="shared" si="15"/>
        <v>1</v>
      </c>
    </row>
    <row r="415" spans="1:7" s="28" customFormat="1" ht="31.5" outlineLevel="2" x14ac:dyDescent="0.25">
      <c r="A415" s="6" t="s">
        <v>181</v>
      </c>
      <c r="B415" s="7" t="s">
        <v>182</v>
      </c>
      <c r="C415" s="6" t="s">
        <v>282</v>
      </c>
      <c r="D415" s="7" t="s">
        <v>283</v>
      </c>
      <c r="E415" s="13">
        <v>7072.9999999999982</v>
      </c>
      <c r="F415" s="13">
        <v>7073</v>
      </c>
      <c r="G415" s="8">
        <f t="shared" si="15"/>
        <v>1.0000000000000002</v>
      </c>
    </row>
    <row r="416" spans="1:7" s="28" customFormat="1" ht="47.25" outlineLevel="2" x14ac:dyDescent="0.25">
      <c r="A416" s="6" t="s">
        <v>181</v>
      </c>
      <c r="B416" s="7" t="s">
        <v>182</v>
      </c>
      <c r="C416" s="6" t="s">
        <v>284</v>
      </c>
      <c r="D416" s="7" t="s">
        <v>285</v>
      </c>
      <c r="E416" s="13">
        <v>47773.476000000002</v>
      </c>
      <c r="F416" s="13">
        <v>47773.476000000002</v>
      </c>
      <c r="G416" s="8">
        <f t="shared" si="15"/>
        <v>1</v>
      </c>
    </row>
    <row r="417" spans="1:7" s="28" customFormat="1" ht="63" outlineLevel="2" x14ac:dyDescent="0.25">
      <c r="A417" s="6" t="s">
        <v>181</v>
      </c>
      <c r="B417" s="7" t="s">
        <v>182</v>
      </c>
      <c r="C417" s="6" t="s">
        <v>286</v>
      </c>
      <c r="D417" s="7" t="s">
        <v>287</v>
      </c>
      <c r="E417" s="13">
        <v>52000.020000000004</v>
      </c>
      <c r="F417" s="13">
        <v>52000.02</v>
      </c>
      <c r="G417" s="8">
        <f t="shared" si="15"/>
        <v>0.99999999999999989</v>
      </c>
    </row>
    <row r="418" spans="1:7" s="28" customFormat="1" ht="78.75" outlineLevel="2" x14ac:dyDescent="0.25">
      <c r="A418" s="6" t="s">
        <v>181</v>
      </c>
      <c r="B418" s="7" t="s">
        <v>182</v>
      </c>
      <c r="C418" s="6" t="s">
        <v>288</v>
      </c>
      <c r="D418" s="7" t="s">
        <v>289</v>
      </c>
      <c r="E418" s="13">
        <v>35696.311000000002</v>
      </c>
      <c r="F418" s="13">
        <v>26834.969000000001</v>
      </c>
      <c r="G418" s="8">
        <f t="shared" si="15"/>
        <v>0.7517574855284066</v>
      </c>
    </row>
    <row r="419" spans="1:7" s="28" customFormat="1" ht="78.75" outlineLevel="2" x14ac:dyDescent="0.25">
      <c r="A419" s="6" t="s">
        <v>181</v>
      </c>
      <c r="B419" s="7" t="s">
        <v>182</v>
      </c>
      <c r="C419" s="6" t="s">
        <v>260</v>
      </c>
      <c r="D419" s="7" t="s">
        <v>261</v>
      </c>
      <c r="E419" s="13">
        <v>17333.338999999996</v>
      </c>
      <c r="F419" s="13">
        <v>17333.339</v>
      </c>
      <c r="G419" s="8">
        <f t="shared" si="15"/>
        <v>1.0000000000000002</v>
      </c>
    </row>
    <row r="420" spans="1:7" s="15" customFormat="1" ht="27.75" customHeight="1" outlineLevel="2" x14ac:dyDescent="0.25">
      <c r="A420" s="1"/>
      <c r="B420" s="4"/>
      <c r="C420" s="1"/>
      <c r="D420" s="29" t="s">
        <v>252</v>
      </c>
      <c r="E420" s="14">
        <f>E421+E422</f>
        <v>23132.162</v>
      </c>
      <c r="F420" s="14">
        <f>F421+F422</f>
        <v>23132.161</v>
      </c>
      <c r="G420" s="5">
        <f t="shared" si="12"/>
        <v>0.99999995677014542</v>
      </c>
    </row>
    <row r="421" spans="1:7" ht="31.5" outlineLevel="1" x14ac:dyDescent="0.25">
      <c r="A421" s="6" t="s">
        <v>181</v>
      </c>
      <c r="B421" s="7" t="s">
        <v>182</v>
      </c>
      <c r="C421" s="6" t="s">
        <v>15</v>
      </c>
      <c r="D421" s="7" t="s">
        <v>16</v>
      </c>
      <c r="E421" s="13">
        <v>6324.1070000000009</v>
      </c>
      <c r="F421" s="13">
        <v>6324.1059999999998</v>
      </c>
      <c r="G421" s="8">
        <f t="shared" si="12"/>
        <v>0.99999984187490798</v>
      </c>
    </row>
    <row r="422" spans="1:7" ht="47.25" outlineLevel="1" x14ac:dyDescent="0.25">
      <c r="A422" s="6" t="s">
        <v>181</v>
      </c>
      <c r="B422" s="7" t="s">
        <v>182</v>
      </c>
      <c r="C422" s="6" t="s">
        <v>185</v>
      </c>
      <c r="D422" s="7" t="s">
        <v>186</v>
      </c>
      <c r="E422" s="13">
        <v>16808.055</v>
      </c>
      <c r="F422" s="13">
        <v>16808.055</v>
      </c>
      <c r="G422" s="8">
        <f t="shared" si="12"/>
        <v>1</v>
      </c>
    </row>
    <row r="423" spans="1:7" ht="31.5" customHeight="1" x14ac:dyDescent="0.25">
      <c r="A423" s="10" t="s">
        <v>187</v>
      </c>
      <c r="B423" s="39" t="s">
        <v>188</v>
      </c>
      <c r="C423" s="40"/>
      <c r="D423" s="41"/>
      <c r="E423" s="12">
        <f>E425+E442</f>
        <v>373843.54199999996</v>
      </c>
      <c r="F423" s="12">
        <f>F425+F442</f>
        <v>370928.29200000002</v>
      </c>
      <c r="G423" s="11">
        <f t="shared" si="12"/>
        <v>0.99220195169240089</v>
      </c>
    </row>
    <row r="424" spans="1:7" s="22" customFormat="1" ht="21" customHeight="1" x14ac:dyDescent="0.25">
      <c r="A424" s="17"/>
      <c r="B424" s="18"/>
      <c r="C424" s="19"/>
      <c r="D424" s="30" t="s">
        <v>250</v>
      </c>
      <c r="E424" s="20"/>
      <c r="F424" s="20"/>
      <c r="G424" s="21"/>
    </row>
    <row r="425" spans="1:7" s="22" customFormat="1" ht="21" customHeight="1" x14ac:dyDescent="0.25">
      <c r="A425" s="17"/>
      <c r="B425" s="18"/>
      <c r="C425" s="19"/>
      <c r="D425" s="30" t="s">
        <v>251</v>
      </c>
      <c r="E425" s="20">
        <f>E426+E433</f>
        <v>360389.61599999998</v>
      </c>
      <c r="F425" s="20">
        <f>F426+F433</f>
        <v>359021.88300000003</v>
      </c>
      <c r="G425" s="21">
        <f t="shared" si="12"/>
        <v>0.99620484903205442</v>
      </c>
    </row>
    <row r="426" spans="1:7" s="15" customFormat="1" ht="31.5" outlineLevel="1" x14ac:dyDescent="0.25">
      <c r="A426" s="1" t="s">
        <v>187</v>
      </c>
      <c r="B426" s="4" t="s">
        <v>188</v>
      </c>
      <c r="C426" s="1" t="s">
        <v>131</v>
      </c>
      <c r="D426" s="4" t="s">
        <v>132</v>
      </c>
      <c r="E426" s="14">
        <f>E427+E428+E432</f>
        <v>309670.27799999999</v>
      </c>
      <c r="F426" s="14">
        <f>F427+F428+F432</f>
        <v>308360.18400000001</v>
      </c>
      <c r="G426" s="5">
        <f t="shared" si="12"/>
        <v>0.99576939056450231</v>
      </c>
    </row>
    <row r="427" spans="1:7" s="28" customFormat="1" ht="31.5" outlineLevel="2" x14ac:dyDescent="0.25">
      <c r="A427" s="24" t="s">
        <v>187</v>
      </c>
      <c r="B427" s="25" t="s">
        <v>188</v>
      </c>
      <c r="C427" s="24" t="s">
        <v>133</v>
      </c>
      <c r="D427" s="25" t="s">
        <v>134</v>
      </c>
      <c r="E427" s="26">
        <v>145877.49</v>
      </c>
      <c r="F427" s="26">
        <v>144731.25200000001</v>
      </c>
      <c r="G427" s="27">
        <f t="shared" si="12"/>
        <v>0.99214246145858431</v>
      </c>
    </row>
    <row r="428" spans="1:7" s="28" customFormat="1" ht="63" outlineLevel="2" x14ac:dyDescent="0.25">
      <c r="A428" s="24" t="s">
        <v>187</v>
      </c>
      <c r="B428" s="25" t="s">
        <v>188</v>
      </c>
      <c r="C428" s="24" t="s">
        <v>189</v>
      </c>
      <c r="D428" s="25" t="s">
        <v>190</v>
      </c>
      <c r="E428" s="26">
        <v>74437.024999999994</v>
      </c>
      <c r="F428" s="26">
        <v>74437.024999999994</v>
      </c>
      <c r="G428" s="27">
        <f t="shared" si="12"/>
        <v>1</v>
      </c>
    </row>
    <row r="429" spans="1:7" s="28" customFormat="1" ht="15.75" outlineLevel="2" x14ac:dyDescent="0.25">
      <c r="A429" s="17"/>
      <c r="B429" s="18"/>
      <c r="C429" s="19"/>
      <c r="D429" s="36" t="s">
        <v>255</v>
      </c>
      <c r="E429" s="36"/>
      <c r="F429" s="37"/>
      <c r="G429" s="37"/>
    </row>
    <row r="430" spans="1:7" s="28" customFormat="1" ht="94.5" outlineLevel="2" x14ac:dyDescent="0.25">
      <c r="A430" s="6" t="s">
        <v>187</v>
      </c>
      <c r="B430" s="7" t="s">
        <v>188</v>
      </c>
      <c r="C430" s="6" t="s">
        <v>290</v>
      </c>
      <c r="D430" s="38" t="s">
        <v>291</v>
      </c>
      <c r="E430" s="13">
        <v>74378.141999999993</v>
      </c>
      <c r="F430" s="13">
        <v>74378.142000000007</v>
      </c>
      <c r="G430" s="8">
        <f t="shared" ref="G430:G431" si="16">F430/E430</f>
        <v>1.0000000000000002</v>
      </c>
    </row>
    <row r="431" spans="1:7" s="28" customFormat="1" ht="47.25" outlineLevel="2" x14ac:dyDescent="0.25">
      <c r="A431" s="6" t="s">
        <v>187</v>
      </c>
      <c r="B431" s="7" t="s">
        <v>188</v>
      </c>
      <c r="C431" s="6" t="s">
        <v>292</v>
      </c>
      <c r="D431" s="7" t="s">
        <v>293</v>
      </c>
      <c r="E431" s="13">
        <v>58.882999999999996</v>
      </c>
      <c r="F431" s="13">
        <v>58.883000000000003</v>
      </c>
      <c r="G431" s="8">
        <f t="shared" si="16"/>
        <v>1.0000000000000002</v>
      </c>
    </row>
    <row r="432" spans="1:7" s="28" customFormat="1" ht="31.5" outlineLevel="2" x14ac:dyDescent="0.25">
      <c r="A432" s="24" t="s">
        <v>187</v>
      </c>
      <c r="B432" s="25" t="s">
        <v>188</v>
      </c>
      <c r="C432" s="24" t="s">
        <v>135</v>
      </c>
      <c r="D432" s="25" t="s">
        <v>136</v>
      </c>
      <c r="E432" s="26">
        <v>89355.763000000006</v>
      </c>
      <c r="F432" s="26">
        <v>89191.907000000007</v>
      </c>
      <c r="G432" s="27">
        <f t="shared" si="12"/>
        <v>0.99816625145934912</v>
      </c>
    </row>
    <row r="433" spans="1:7" s="15" customFormat="1" ht="63" outlineLevel="1" x14ac:dyDescent="0.25">
      <c r="A433" s="1" t="s">
        <v>187</v>
      </c>
      <c r="B433" s="4" t="s">
        <v>188</v>
      </c>
      <c r="C433" s="1" t="s">
        <v>137</v>
      </c>
      <c r="D433" s="4" t="s">
        <v>138</v>
      </c>
      <c r="E433" s="14">
        <f>E434+E439</f>
        <v>50719.338000000003</v>
      </c>
      <c r="F433" s="14">
        <f>F434+F439</f>
        <v>50661.699000000001</v>
      </c>
      <c r="G433" s="5">
        <f t="shared" si="12"/>
        <v>0.99886356955211042</v>
      </c>
    </row>
    <row r="434" spans="1:7" s="28" customFormat="1" ht="31.5" outlineLevel="2" x14ac:dyDescent="0.25">
      <c r="A434" s="24" t="s">
        <v>187</v>
      </c>
      <c r="B434" s="25" t="s">
        <v>188</v>
      </c>
      <c r="C434" s="24" t="s">
        <v>139</v>
      </c>
      <c r="D434" s="25" t="s">
        <v>140</v>
      </c>
      <c r="E434" s="26">
        <v>33223.811000000002</v>
      </c>
      <c r="F434" s="26">
        <v>33223.811000000002</v>
      </c>
      <c r="G434" s="27">
        <f t="shared" si="12"/>
        <v>1</v>
      </c>
    </row>
    <row r="435" spans="1:7" ht="21.75" customHeight="1" outlineLevel="2" x14ac:dyDescent="0.25">
      <c r="A435" s="6"/>
      <c r="B435" s="7"/>
      <c r="C435" s="6"/>
      <c r="D435" s="36" t="s">
        <v>255</v>
      </c>
      <c r="E435" s="13"/>
      <c r="F435" s="13"/>
      <c r="G435" s="8"/>
    </row>
    <row r="436" spans="1:7" ht="31.5" outlineLevel="2" x14ac:dyDescent="0.25">
      <c r="A436" s="6" t="s">
        <v>187</v>
      </c>
      <c r="B436" s="7" t="s">
        <v>188</v>
      </c>
      <c r="C436" s="6" t="s">
        <v>294</v>
      </c>
      <c r="D436" s="7" t="s">
        <v>295</v>
      </c>
      <c r="E436" s="13">
        <v>20</v>
      </c>
      <c r="F436" s="13">
        <v>20</v>
      </c>
      <c r="G436" s="8">
        <f t="shared" ref="G436:G438" si="17">F436/E436</f>
        <v>1</v>
      </c>
    </row>
    <row r="437" spans="1:7" ht="31.5" outlineLevel="2" x14ac:dyDescent="0.25">
      <c r="A437" s="6" t="s">
        <v>187</v>
      </c>
      <c r="B437" s="7" t="s">
        <v>188</v>
      </c>
      <c r="C437" s="6" t="s">
        <v>296</v>
      </c>
      <c r="D437" s="7" t="s">
        <v>297</v>
      </c>
      <c r="E437" s="13">
        <v>696.5</v>
      </c>
      <c r="F437" s="13">
        <v>696.5</v>
      </c>
      <c r="G437" s="8">
        <f t="shared" si="17"/>
        <v>1</v>
      </c>
    </row>
    <row r="438" spans="1:7" ht="31.5" outlineLevel="2" x14ac:dyDescent="0.25">
      <c r="A438" s="6" t="s">
        <v>187</v>
      </c>
      <c r="B438" s="7" t="s">
        <v>188</v>
      </c>
      <c r="C438" s="6" t="s">
        <v>298</v>
      </c>
      <c r="D438" s="7" t="s">
        <v>299</v>
      </c>
      <c r="E438" s="13">
        <v>7364.4250000000002</v>
      </c>
      <c r="F438" s="13">
        <v>7364.4250000000002</v>
      </c>
      <c r="G438" s="8">
        <f t="shared" si="17"/>
        <v>1</v>
      </c>
    </row>
    <row r="439" spans="1:7" s="28" customFormat="1" ht="47.25" outlineLevel="2" x14ac:dyDescent="0.25">
      <c r="A439" s="24" t="s">
        <v>187</v>
      </c>
      <c r="B439" s="25" t="s">
        <v>188</v>
      </c>
      <c r="C439" s="24" t="s">
        <v>191</v>
      </c>
      <c r="D439" s="25" t="s">
        <v>192</v>
      </c>
      <c r="E439" s="26">
        <v>17495.526999999998</v>
      </c>
      <c r="F439" s="26">
        <v>17437.887999999999</v>
      </c>
      <c r="G439" s="27">
        <f t="shared" si="12"/>
        <v>0.99670550078314313</v>
      </c>
    </row>
    <row r="440" spans="1:7" ht="20.25" customHeight="1" outlineLevel="2" x14ac:dyDescent="0.25">
      <c r="A440" s="6"/>
      <c r="B440" s="7"/>
      <c r="C440" s="6"/>
      <c r="D440" s="36" t="s">
        <v>255</v>
      </c>
      <c r="E440" s="13"/>
      <c r="F440" s="13"/>
      <c r="G440" s="8"/>
    </row>
    <row r="441" spans="1:7" ht="31.5" outlineLevel="2" x14ac:dyDescent="0.25">
      <c r="A441" s="6" t="s">
        <v>187</v>
      </c>
      <c r="B441" s="7" t="s">
        <v>188</v>
      </c>
      <c r="C441" s="6" t="s">
        <v>300</v>
      </c>
      <c r="D441" s="7" t="s">
        <v>301</v>
      </c>
      <c r="E441" s="13">
        <v>795.09100000000001</v>
      </c>
      <c r="F441" s="13">
        <v>795.09100000000001</v>
      </c>
      <c r="G441" s="8">
        <f t="shared" ref="G441" si="18">F441/E441</f>
        <v>1</v>
      </c>
    </row>
    <row r="442" spans="1:7" s="15" customFormat="1" ht="30" customHeight="1" outlineLevel="2" x14ac:dyDescent="0.25">
      <c r="A442" s="1"/>
      <c r="B442" s="4"/>
      <c r="C442" s="1"/>
      <c r="D442" s="29" t="s">
        <v>252</v>
      </c>
      <c r="E442" s="14">
        <f>E443</f>
        <v>13453.925999999999</v>
      </c>
      <c r="F442" s="14">
        <f>F443</f>
        <v>11906.409</v>
      </c>
      <c r="G442" s="5">
        <f t="shared" si="12"/>
        <v>0.88497654885272892</v>
      </c>
    </row>
    <row r="443" spans="1:7" ht="31.5" outlineLevel="1" x14ac:dyDescent="0.25">
      <c r="A443" s="6" t="s">
        <v>187</v>
      </c>
      <c r="B443" s="7" t="s">
        <v>188</v>
      </c>
      <c r="C443" s="6" t="s">
        <v>15</v>
      </c>
      <c r="D443" s="7" t="s">
        <v>16</v>
      </c>
      <c r="E443" s="13">
        <v>13453.925999999999</v>
      </c>
      <c r="F443" s="13">
        <v>11906.409</v>
      </c>
      <c r="G443" s="8">
        <f t="shared" si="12"/>
        <v>0.88497654885272892</v>
      </c>
    </row>
    <row r="444" spans="1:7" ht="31.5" customHeight="1" x14ac:dyDescent="0.25">
      <c r="A444" s="10" t="s">
        <v>193</v>
      </c>
      <c r="B444" s="39" t="s">
        <v>194</v>
      </c>
      <c r="C444" s="40"/>
      <c r="D444" s="41"/>
      <c r="E444" s="12">
        <f>E446+E450</f>
        <v>763196.94500000007</v>
      </c>
      <c r="F444" s="12">
        <f>F446+F450</f>
        <v>750420.46600000001</v>
      </c>
      <c r="G444" s="11">
        <f t="shared" si="12"/>
        <v>0.98325926343953063</v>
      </c>
    </row>
    <row r="445" spans="1:7" s="22" customFormat="1" ht="21.75" customHeight="1" x14ac:dyDescent="0.25">
      <c r="A445" s="17"/>
      <c r="B445" s="18"/>
      <c r="C445" s="19"/>
      <c r="D445" s="30" t="s">
        <v>250</v>
      </c>
      <c r="E445" s="20"/>
      <c r="F445" s="20"/>
      <c r="G445" s="21"/>
    </row>
    <row r="446" spans="1:7" s="22" customFormat="1" ht="21.75" customHeight="1" x14ac:dyDescent="0.25">
      <c r="A446" s="17"/>
      <c r="B446" s="18"/>
      <c r="C446" s="19"/>
      <c r="D446" s="30" t="s">
        <v>251</v>
      </c>
      <c r="E446" s="20">
        <f>E447</f>
        <v>696059.52</v>
      </c>
      <c r="F446" s="20">
        <f>F447</f>
        <v>691477.223</v>
      </c>
      <c r="G446" s="21">
        <f t="shared" si="12"/>
        <v>0.9934168029193825</v>
      </c>
    </row>
    <row r="447" spans="1:7" s="15" customFormat="1" ht="63" outlineLevel="1" x14ac:dyDescent="0.25">
      <c r="A447" s="1" t="s">
        <v>193</v>
      </c>
      <c r="B447" s="4" t="s">
        <v>194</v>
      </c>
      <c r="C447" s="1" t="s">
        <v>141</v>
      </c>
      <c r="D447" s="4" t="s">
        <v>142</v>
      </c>
      <c r="E447" s="14">
        <v>696059.52</v>
      </c>
      <c r="F447" s="14">
        <f>F448+F449</f>
        <v>691477.223</v>
      </c>
      <c r="G447" s="5">
        <f t="shared" si="12"/>
        <v>0.9934168029193825</v>
      </c>
    </row>
    <row r="448" spans="1:7" s="28" customFormat="1" ht="47.25" outlineLevel="2" x14ac:dyDescent="0.25">
      <c r="A448" s="24" t="s">
        <v>193</v>
      </c>
      <c r="B448" s="25" t="s">
        <v>194</v>
      </c>
      <c r="C448" s="24" t="s">
        <v>195</v>
      </c>
      <c r="D448" s="25" t="s">
        <v>196</v>
      </c>
      <c r="E448" s="26">
        <v>61583.124000000003</v>
      </c>
      <c r="F448" s="26">
        <v>60579.373</v>
      </c>
      <c r="G448" s="27">
        <f t="shared" si="12"/>
        <v>0.98370087558403174</v>
      </c>
    </row>
    <row r="449" spans="1:7" s="28" customFormat="1" ht="47.25" outlineLevel="2" x14ac:dyDescent="0.25">
      <c r="A449" s="24" t="s">
        <v>193</v>
      </c>
      <c r="B449" s="25" t="s">
        <v>194</v>
      </c>
      <c r="C449" s="24" t="s">
        <v>143</v>
      </c>
      <c r="D449" s="25" t="s">
        <v>144</v>
      </c>
      <c r="E449" s="26">
        <v>634476.39600000007</v>
      </c>
      <c r="F449" s="26">
        <v>630897.85</v>
      </c>
      <c r="G449" s="27">
        <f t="shared" si="12"/>
        <v>0.99435984376635489</v>
      </c>
    </row>
    <row r="450" spans="1:7" s="15" customFormat="1" ht="27" customHeight="1" outlineLevel="2" x14ac:dyDescent="0.25">
      <c r="A450" s="1"/>
      <c r="B450" s="4"/>
      <c r="C450" s="1"/>
      <c r="D450" s="29" t="s">
        <v>252</v>
      </c>
      <c r="E450" s="14">
        <f>E451+E452+E453</f>
        <v>67137.425000000003</v>
      </c>
      <c r="F450" s="14">
        <f>F451+F452+F453</f>
        <v>58943.242999999995</v>
      </c>
      <c r="G450" s="5">
        <f t="shared" si="12"/>
        <v>0.87794911705356571</v>
      </c>
    </row>
    <row r="451" spans="1:7" ht="31.5" outlineLevel="1" x14ac:dyDescent="0.25">
      <c r="A451" s="6" t="s">
        <v>193</v>
      </c>
      <c r="B451" s="7" t="s">
        <v>194</v>
      </c>
      <c r="C451" s="6" t="s">
        <v>13</v>
      </c>
      <c r="D451" s="7" t="s">
        <v>14</v>
      </c>
      <c r="E451" s="13">
        <v>58629.718000000001</v>
      </c>
      <c r="F451" s="13">
        <v>51577.862000000001</v>
      </c>
      <c r="G451" s="8">
        <f t="shared" si="12"/>
        <v>0.8797221572854913</v>
      </c>
    </row>
    <row r="452" spans="1:7" ht="31.5" outlineLevel="1" x14ac:dyDescent="0.25">
      <c r="A452" s="6" t="s">
        <v>193</v>
      </c>
      <c r="B452" s="7" t="s">
        <v>194</v>
      </c>
      <c r="C452" s="6" t="s">
        <v>15</v>
      </c>
      <c r="D452" s="7" t="s">
        <v>16</v>
      </c>
      <c r="E452" s="13">
        <v>8459.74</v>
      </c>
      <c r="F452" s="13">
        <v>7317.4139999999998</v>
      </c>
      <c r="G452" s="8">
        <f t="shared" si="12"/>
        <v>0.86496913616730542</v>
      </c>
    </row>
    <row r="453" spans="1:7" ht="47.25" outlineLevel="1" x14ac:dyDescent="0.25">
      <c r="A453" s="6" t="s">
        <v>193</v>
      </c>
      <c r="B453" s="7" t="s">
        <v>194</v>
      </c>
      <c r="C453" s="6" t="s">
        <v>17</v>
      </c>
      <c r="D453" s="7" t="s">
        <v>18</v>
      </c>
      <c r="E453" s="13">
        <v>47.966999999999999</v>
      </c>
      <c r="F453" s="13">
        <v>47.966999999999999</v>
      </c>
      <c r="G453" s="8">
        <f t="shared" si="12"/>
        <v>1</v>
      </c>
    </row>
    <row r="454" spans="1:7" ht="31.5" customHeight="1" x14ac:dyDescent="0.25">
      <c r="A454" s="10" t="s">
        <v>197</v>
      </c>
      <c r="B454" s="39" t="s">
        <v>248</v>
      </c>
      <c r="C454" s="40"/>
      <c r="D454" s="41"/>
      <c r="E454" s="12">
        <f>E456+E464</f>
        <v>22898.236000000001</v>
      </c>
      <c r="F454" s="12">
        <f>F456+F464</f>
        <v>22061.62</v>
      </c>
      <c r="G454" s="11">
        <f t="shared" si="12"/>
        <v>0.96346373580916878</v>
      </c>
    </row>
    <row r="455" spans="1:7" s="22" customFormat="1" ht="20.25" customHeight="1" x14ac:dyDescent="0.25">
      <c r="A455" s="17"/>
      <c r="B455" s="18"/>
      <c r="C455" s="19"/>
      <c r="D455" s="30" t="s">
        <v>250</v>
      </c>
      <c r="E455" s="20"/>
      <c r="F455" s="20"/>
      <c r="G455" s="21"/>
    </row>
    <row r="456" spans="1:7" s="22" customFormat="1" ht="20.25" customHeight="1" x14ac:dyDescent="0.25">
      <c r="A456" s="17"/>
      <c r="B456" s="18"/>
      <c r="C456" s="19"/>
      <c r="D456" s="30" t="s">
        <v>251</v>
      </c>
      <c r="E456" s="20">
        <f>E457+E460+E462</f>
        <v>7045.5410000000002</v>
      </c>
      <c r="F456" s="20">
        <f>F457+F460+F462</f>
        <v>6216.03</v>
      </c>
      <c r="G456" s="21">
        <f t="shared" si="12"/>
        <v>0.88226439956846459</v>
      </c>
    </row>
    <row r="457" spans="1:7" s="15" customFormat="1" ht="31.5" outlineLevel="1" x14ac:dyDescent="0.25">
      <c r="A457" s="1" t="s">
        <v>197</v>
      </c>
      <c r="B457" s="4" t="s">
        <v>198</v>
      </c>
      <c r="C457" s="1" t="s">
        <v>199</v>
      </c>
      <c r="D457" s="4" t="s">
        <v>200</v>
      </c>
      <c r="E457" s="14">
        <f>E458+E459</f>
        <v>4698.4880000000003</v>
      </c>
      <c r="F457" s="14">
        <f>F458+F459</f>
        <v>4509.3119999999999</v>
      </c>
      <c r="G457" s="5">
        <f t="shared" si="12"/>
        <v>0.95973683448803093</v>
      </c>
    </row>
    <row r="458" spans="1:7" s="28" customFormat="1" ht="31.5" outlineLevel="2" x14ac:dyDescent="0.25">
      <c r="A458" s="24" t="s">
        <v>197</v>
      </c>
      <c r="B458" s="25" t="s">
        <v>198</v>
      </c>
      <c r="C458" s="24" t="s">
        <v>201</v>
      </c>
      <c r="D458" s="25" t="s">
        <v>202</v>
      </c>
      <c r="E458" s="26">
        <v>314.84000000000003</v>
      </c>
      <c r="F458" s="26">
        <v>225.864</v>
      </c>
      <c r="G458" s="27">
        <f t="shared" si="12"/>
        <v>0.71739296150425602</v>
      </c>
    </row>
    <row r="459" spans="1:7" s="28" customFormat="1" ht="31.5" outlineLevel="2" x14ac:dyDescent="0.25">
      <c r="A459" s="24" t="s">
        <v>197</v>
      </c>
      <c r="B459" s="25" t="s">
        <v>198</v>
      </c>
      <c r="C459" s="24" t="s">
        <v>203</v>
      </c>
      <c r="D459" s="25" t="s">
        <v>204</v>
      </c>
      <c r="E459" s="26">
        <v>4383.6480000000001</v>
      </c>
      <c r="F459" s="26">
        <v>4283.4480000000003</v>
      </c>
      <c r="G459" s="27">
        <f t="shared" si="12"/>
        <v>0.97714232529619172</v>
      </c>
    </row>
    <row r="460" spans="1:7" s="15" customFormat="1" ht="31.5" outlineLevel="1" x14ac:dyDescent="0.25">
      <c r="A460" s="1" t="s">
        <v>197</v>
      </c>
      <c r="B460" s="4" t="s">
        <v>198</v>
      </c>
      <c r="C460" s="1" t="s">
        <v>127</v>
      </c>
      <c r="D460" s="4" t="s">
        <v>128</v>
      </c>
      <c r="E460" s="14">
        <f>E461</f>
        <v>700</v>
      </c>
      <c r="F460" s="14">
        <f>F461</f>
        <v>700</v>
      </c>
      <c r="G460" s="5">
        <f t="shared" si="12"/>
        <v>1</v>
      </c>
    </row>
    <row r="461" spans="1:7" s="28" customFormat="1" ht="47.25" outlineLevel="2" x14ac:dyDescent="0.25">
      <c r="A461" s="24" t="s">
        <v>197</v>
      </c>
      <c r="B461" s="25" t="s">
        <v>198</v>
      </c>
      <c r="C461" s="24" t="s">
        <v>129</v>
      </c>
      <c r="D461" s="25" t="s">
        <v>130</v>
      </c>
      <c r="E461" s="26">
        <v>700</v>
      </c>
      <c r="F461" s="26">
        <v>700</v>
      </c>
      <c r="G461" s="27">
        <f t="shared" si="12"/>
        <v>1</v>
      </c>
    </row>
    <row r="462" spans="1:7" s="15" customFormat="1" ht="47.25" outlineLevel="1" x14ac:dyDescent="0.25">
      <c r="A462" s="1" t="s">
        <v>197</v>
      </c>
      <c r="B462" s="4" t="s">
        <v>198</v>
      </c>
      <c r="C462" s="1" t="s">
        <v>23</v>
      </c>
      <c r="D462" s="4" t="s">
        <v>24</v>
      </c>
      <c r="E462" s="14">
        <f>E463</f>
        <v>1647.0529999999999</v>
      </c>
      <c r="F462" s="14">
        <f>F463</f>
        <v>1006.718</v>
      </c>
      <c r="G462" s="5">
        <f t="shared" si="12"/>
        <v>0.6112238039698783</v>
      </c>
    </row>
    <row r="463" spans="1:7" s="28" customFormat="1" ht="63" outlineLevel="2" x14ac:dyDescent="0.25">
      <c r="A463" s="24" t="s">
        <v>197</v>
      </c>
      <c r="B463" s="25" t="s">
        <v>198</v>
      </c>
      <c r="C463" s="24" t="s">
        <v>25</v>
      </c>
      <c r="D463" s="25" t="s">
        <v>26</v>
      </c>
      <c r="E463" s="26">
        <v>1647.0529999999999</v>
      </c>
      <c r="F463" s="26">
        <v>1006.718</v>
      </c>
      <c r="G463" s="27">
        <f t="shared" si="12"/>
        <v>0.6112238039698783</v>
      </c>
    </row>
    <row r="464" spans="1:7" s="15" customFormat="1" ht="30" customHeight="1" outlineLevel="2" x14ac:dyDescent="0.25">
      <c r="A464" s="1"/>
      <c r="B464" s="4"/>
      <c r="C464" s="1"/>
      <c r="D464" s="29" t="s">
        <v>252</v>
      </c>
      <c r="E464" s="14">
        <f>E465+E466+E467</f>
        <v>15852.695000000002</v>
      </c>
      <c r="F464" s="14">
        <f>F465+F466+F467</f>
        <v>15845.59</v>
      </c>
      <c r="G464" s="5">
        <f t="shared" si="12"/>
        <v>0.99955181122200354</v>
      </c>
    </row>
    <row r="465" spans="1:7" ht="31.5" outlineLevel="1" x14ac:dyDescent="0.25">
      <c r="A465" s="6" t="s">
        <v>197</v>
      </c>
      <c r="B465" s="7" t="s">
        <v>198</v>
      </c>
      <c r="C465" s="6" t="s">
        <v>13</v>
      </c>
      <c r="D465" s="7" t="s">
        <v>14</v>
      </c>
      <c r="E465" s="13">
        <v>0.70899999999999608</v>
      </c>
      <c r="F465" s="13">
        <v>0</v>
      </c>
      <c r="G465" s="8">
        <f t="shared" si="12"/>
        <v>0</v>
      </c>
    </row>
    <row r="466" spans="1:7" ht="31.5" outlineLevel="1" x14ac:dyDescent="0.25">
      <c r="A466" s="6" t="s">
        <v>197</v>
      </c>
      <c r="B466" s="7" t="s">
        <v>198</v>
      </c>
      <c r="C466" s="6" t="s">
        <v>15</v>
      </c>
      <c r="D466" s="7" t="s">
        <v>16</v>
      </c>
      <c r="E466" s="13">
        <v>15842.986000000001</v>
      </c>
      <c r="F466" s="13">
        <v>15836.59</v>
      </c>
      <c r="G466" s="8">
        <f t="shared" si="12"/>
        <v>0.99959628822495961</v>
      </c>
    </row>
    <row r="467" spans="1:7" ht="47.25" outlineLevel="1" x14ac:dyDescent="0.25">
      <c r="A467" s="6" t="s">
        <v>197</v>
      </c>
      <c r="B467" s="7" t="s">
        <v>198</v>
      </c>
      <c r="C467" s="6" t="s">
        <v>17</v>
      </c>
      <c r="D467" s="7" t="s">
        <v>18</v>
      </c>
      <c r="E467" s="13">
        <v>9</v>
      </c>
      <c r="F467" s="13">
        <v>9</v>
      </c>
      <c r="G467" s="8">
        <f t="shared" si="12"/>
        <v>1</v>
      </c>
    </row>
    <row r="468" spans="1:7" ht="31.5" customHeight="1" x14ac:dyDescent="0.25">
      <c r="A468" s="10" t="s">
        <v>205</v>
      </c>
      <c r="B468" s="39" t="s">
        <v>249</v>
      </c>
      <c r="C468" s="40"/>
      <c r="D468" s="41"/>
      <c r="E468" s="12">
        <f>E470+E480</f>
        <v>101308.618</v>
      </c>
      <c r="F468" s="12">
        <f>F470+F480</f>
        <v>100479.622</v>
      </c>
      <c r="G468" s="11">
        <f t="shared" si="12"/>
        <v>0.99181712260648947</v>
      </c>
    </row>
    <row r="469" spans="1:7" s="22" customFormat="1" ht="21.75" customHeight="1" x14ac:dyDescent="0.25">
      <c r="A469" s="17"/>
      <c r="B469" s="18"/>
      <c r="C469" s="19"/>
      <c r="D469" s="30" t="s">
        <v>250</v>
      </c>
      <c r="E469" s="20"/>
      <c r="F469" s="20"/>
      <c r="G469" s="21"/>
    </row>
    <row r="470" spans="1:7" s="22" customFormat="1" ht="21.75" customHeight="1" x14ac:dyDescent="0.25">
      <c r="A470" s="17"/>
      <c r="B470" s="18"/>
      <c r="C470" s="19"/>
      <c r="D470" s="30" t="s">
        <v>251</v>
      </c>
      <c r="E470" s="20">
        <f>E471+E474+E478</f>
        <v>38913.092000000004</v>
      </c>
      <c r="F470" s="20">
        <f>F471+F474+F478</f>
        <v>38215.451999999997</v>
      </c>
      <c r="G470" s="21">
        <f t="shared" si="12"/>
        <v>0.98207184358415911</v>
      </c>
    </row>
    <row r="471" spans="1:7" s="15" customFormat="1" ht="31.5" outlineLevel="1" x14ac:dyDescent="0.25">
      <c r="A471" s="1" t="s">
        <v>205</v>
      </c>
      <c r="B471" s="4" t="s">
        <v>206</v>
      </c>
      <c r="C471" s="1" t="s">
        <v>55</v>
      </c>
      <c r="D471" s="4" t="s">
        <v>56</v>
      </c>
      <c r="E471" s="14">
        <f>E472+E473</f>
        <v>9507.06</v>
      </c>
      <c r="F471" s="14">
        <f>F472+F473</f>
        <v>9416.3679999999986</v>
      </c>
      <c r="G471" s="5">
        <f t="shared" si="12"/>
        <v>0.99046056299213414</v>
      </c>
    </row>
    <row r="472" spans="1:7" s="28" customFormat="1" ht="63" outlineLevel="2" x14ac:dyDescent="0.25">
      <c r="A472" s="24" t="s">
        <v>205</v>
      </c>
      <c r="B472" s="25" t="s">
        <v>206</v>
      </c>
      <c r="C472" s="24" t="s">
        <v>57</v>
      </c>
      <c r="D472" s="25" t="s">
        <v>58</v>
      </c>
      <c r="E472" s="26">
        <v>8954.5</v>
      </c>
      <c r="F472" s="26">
        <v>8863.8179999999993</v>
      </c>
      <c r="G472" s="27">
        <f t="shared" si="12"/>
        <v>0.98987302473616612</v>
      </c>
    </row>
    <row r="473" spans="1:7" s="28" customFormat="1" ht="31.5" outlineLevel="2" x14ac:dyDescent="0.25">
      <c r="A473" s="24" t="s">
        <v>205</v>
      </c>
      <c r="B473" s="25" t="s">
        <v>206</v>
      </c>
      <c r="C473" s="24" t="s">
        <v>207</v>
      </c>
      <c r="D473" s="25" t="s">
        <v>208</v>
      </c>
      <c r="E473" s="26">
        <v>552.55999999999995</v>
      </c>
      <c r="F473" s="26">
        <v>552.54999999999995</v>
      </c>
      <c r="G473" s="27">
        <f t="shared" si="12"/>
        <v>0.99998190241783702</v>
      </c>
    </row>
    <row r="474" spans="1:7" s="15" customFormat="1" ht="31.5" outlineLevel="1" x14ac:dyDescent="0.25">
      <c r="A474" s="1" t="s">
        <v>205</v>
      </c>
      <c r="B474" s="4" t="s">
        <v>206</v>
      </c>
      <c r="C474" s="1" t="s">
        <v>77</v>
      </c>
      <c r="D474" s="4" t="s">
        <v>78</v>
      </c>
      <c r="E474" s="14">
        <f>E475+E476+E477</f>
        <v>9113.2489999999998</v>
      </c>
      <c r="F474" s="14">
        <f>F475+F476+F477</f>
        <v>8506.5120000000006</v>
      </c>
      <c r="G474" s="5">
        <f t="shared" si="12"/>
        <v>0.93342253679231202</v>
      </c>
    </row>
    <row r="475" spans="1:7" s="28" customFormat="1" ht="31.5" outlineLevel="2" x14ac:dyDescent="0.25">
      <c r="A475" s="24" t="s">
        <v>205</v>
      </c>
      <c r="B475" s="25" t="s">
        <v>206</v>
      </c>
      <c r="C475" s="24" t="s">
        <v>91</v>
      </c>
      <c r="D475" s="25" t="s">
        <v>92</v>
      </c>
      <c r="E475" s="26">
        <v>376.71100000000001</v>
      </c>
      <c r="F475" s="26">
        <v>371.37200000000001</v>
      </c>
      <c r="G475" s="27">
        <f t="shared" si="12"/>
        <v>0.98582733182731586</v>
      </c>
    </row>
    <row r="476" spans="1:7" s="28" customFormat="1" ht="31.5" outlineLevel="2" x14ac:dyDescent="0.25">
      <c r="A476" s="24" t="s">
        <v>205</v>
      </c>
      <c r="B476" s="25" t="s">
        <v>206</v>
      </c>
      <c r="C476" s="24" t="s">
        <v>93</v>
      </c>
      <c r="D476" s="25" t="s">
        <v>94</v>
      </c>
      <c r="E476" s="26">
        <v>5875.96</v>
      </c>
      <c r="F476" s="26">
        <v>5875.96</v>
      </c>
      <c r="G476" s="27">
        <f t="shared" si="12"/>
        <v>1</v>
      </c>
    </row>
    <row r="477" spans="1:7" s="28" customFormat="1" ht="31.5" outlineLevel="2" x14ac:dyDescent="0.25">
      <c r="A477" s="24" t="s">
        <v>205</v>
      </c>
      <c r="B477" s="25" t="s">
        <v>206</v>
      </c>
      <c r="C477" s="24" t="s">
        <v>79</v>
      </c>
      <c r="D477" s="25" t="s">
        <v>80</v>
      </c>
      <c r="E477" s="26">
        <v>2860.5780000000004</v>
      </c>
      <c r="F477" s="26">
        <v>2259.1799999999998</v>
      </c>
      <c r="G477" s="27">
        <f t="shared" si="12"/>
        <v>0.78976346738316505</v>
      </c>
    </row>
    <row r="478" spans="1:7" s="15" customFormat="1" ht="31.5" outlineLevel="1" x14ac:dyDescent="0.25">
      <c r="A478" s="1" t="s">
        <v>205</v>
      </c>
      <c r="B478" s="4" t="s">
        <v>206</v>
      </c>
      <c r="C478" s="1" t="s">
        <v>147</v>
      </c>
      <c r="D478" s="4" t="s">
        <v>148</v>
      </c>
      <c r="E478" s="14">
        <f>E479</f>
        <v>20292.782999999999</v>
      </c>
      <c r="F478" s="14">
        <f>F479</f>
        <v>20292.572</v>
      </c>
      <c r="G478" s="5">
        <f t="shared" si="12"/>
        <v>0.9999896022147382</v>
      </c>
    </row>
    <row r="479" spans="1:7" s="28" customFormat="1" ht="31.5" outlineLevel="2" x14ac:dyDescent="0.25">
      <c r="A479" s="24" t="s">
        <v>205</v>
      </c>
      <c r="B479" s="25" t="s">
        <v>206</v>
      </c>
      <c r="C479" s="24" t="s">
        <v>159</v>
      </c>
      <c r="D479" s="25" t="s">
        <v>160</v>
      </c>
      <c r="E479" s="26">
        <v>20292.782999999999</v>
      </c>
      <c r="F479" s="26">
        <v>20292.572</v>
      </c>
      <c r="G479" s="27">
        <f t="shared" si="12"/>
        <v>0.9999896022147382</v>
      </c>
    </row>
    <row r="480" spans="1:7" s="15" customFormat="1" ht="27" customHeight="1" outlineLevel="2" x14ac:dyDescent="0.25">
      <c r="A480" s="1"/>
      <c r="B480" s="4"/>
      <c r="C480" s="1"/>
      <c r="D480" s="29" t="s">
        <v>252</v>
      </c>
      <c r="E480" s="14">
        <f>E481+E482+E483</f>
        <v>62395.525999999998</v>
      </c>
      <c r="F480" s="14">
        <f>F481+F482+F483</f>
        <v>62264.17</v>
      </c>
      <c r="G480" s="5">
        <f t="shared" si="12"/>
        <v>0.99789478495621631</v>
      </c>
    </row>
    <row r="481" spans="1:7" ht="31.5" outlineLevel="1" x14ac:dyDescent="0.25">
      <c r="A481" s="6" t="s">
        <v>205</v>
      </c>
      <c r="B481" s="7" t="s">
        <v>206</v>
      </c>
      <c r="C481" s="6" t="s">
        <v>13</v>
      </c>
      <c r="D481" s="7" t="s">
        <v>14</v>
      </c>
      <c r="E481" s="13">
        <v>47313.4</v>
      </c>
      <c r="F481" s="13">
        <v>47281.743999999999</v>
      </c>
      <c r="G481" s="8">
        <f t="shared" si="12"/>
        <v>0.99933092950411506</v>
      </c>
    </row>
    <row r="482" spans="1:7" ht="31.5" outlineLevel="1" x14ac:dyDescent="0.25">
      <c r="A482" s="6" t="s">
        <v>205</v>
      </c>
      <c r="B482" s="7" t="s">
        <v>206</v>
      </c>
      <c r="C482" s="6" t="s">
        <v>15</v>
      </c>
      <c r="D482" s="7" t="s">
        <v>16</v>
      </c>
      <c r="E482" s="13">
        <v>12432.699999999999</v>
      </c>
      <c r="F482" s="13">
        <v>12333</v>
      </c>
      <c r="G482" s="8">
        <f t="shared" si="12"/>
        <v>0.99198082476051064</v>
      </c>
    </row>
    <row r="483" spans="1:7" ht="47.25" outlineLevel="1" x14ac:dyDescent="0.25">
      <c r="A483" s="6" t="s">
        <v>205</v>
      </c>
      <c r="B483" s="7" t="s">
        <v>206</v>
      </c>
      <c r="C483" s="6" t="s">
        <v>17</v>
      </c>
      <c r="D483" s="7" t="s">
        <v>18</v>
      </c>
      <c r="E483" s="13">
        <v>2649.4259999999995</v>
      </c>
      <c r="F483" s="13">
        <v>2649.4259999999999</v>
      </c>
      <c r="G483" s="8">
        <f t="shared" si="12"/>
        <v>1.0000000000000002</v>
      </c>
    </row>
    <row r="484" spans="1:7" ht="31.5" customHeight="1" x14ac:dyDescent="0.25">
      <c r="A484" s="10" t="s">
        <v>209</v>
      </c>
      <c r="B484" s="39" t="s">
        <v>210</v>
      </c>
      <c r="C484" s="40"/>
      <c r="D484" s="41"/>
      <c r="E484" s="12">
        <f>E486+E495</f>
        <v>86084.703000000009</v>
      </c>
      <c r="F484" s="12">
        <f>F486+F495</f>
        <v>71764.383000000002</v>
      </c>
      <c r="G484" s="11">
        <f t="shared" si="12"/>
        <v>0.83364849385610351</v>
      </c>
    </row>
    <row r="485" spans="1:7" s="22" customFormat="1" ht="22.5" customHeight="1" x14ac:dyDescent="0.25">
      <c r="A485" s="17"/>
      <c r="B485" s="18"/>
      <c r="C485" s="19"/>
      <c r="D485" s="30" t="s">
        <v>250</v>
      </c>
      <c r="E485" s="20"/>
      <c r="F485" s="20"/>
      <c r="G485" s="21"/>
    </row>
    <row r="486" spans="1:7" s="22" customFormat="1" ht="22.5" customHeight="1" x14ac:dyDescent="0.25">
      <c r="A486" s="17"/>
      <c r="B486" s="18"/>
      <c r="C486" s="19"/>
      <c r="D486" s="30" t="s">
        <v>251</v>
      </c>
      <c r="E486" s="20">
        <f>E487+E489</f>
        <v>68031.688000000009</v>
      </c>
      <c r="F486" s="20">
        <f>F487+F489</f>
        <v>61319.004999999997</v>
      </c>
      <c r="G486" s="21">
        <f t="shared" si="12"/>
        <v>0.90133005372437602</v>
      </c>
    </row>
    <row r="487" spans="1:7" s="15" customFormat="1" ht="31.5" outlineLevel="1" x14ac:dyDescent="0.25">
      <c r="A487" s="1" t="s">
        <v>209</v>
      </c>
      <c r="B487" s="4" t="s">
        <v>210</v>
      </c>
      <c r="C487" s="1" t="s">
        <v>81</v>
      </c>
      <c r="D487" s="4" t="s">
        <v>82</v>
      </c>
      <c r="E487" s="14">
        <f>E488</f>
        <v>2169.1</v>
      </c>
      <c r="F487" s="14">
        <f>F488</f>
        <v>1902.6890000000001</v>
      </c>
      <c r="G487" s="5">
        <f t="shared" si="12"/>
        <v>0.87717901433774381</v>
      </c>
    </row>
    <row r="488" spans="1:7" s="28" customFormat="1" ht="47.25" outlineLevel="2" x14ac:dyDescent="0.25">
      <c r="A488" s="24" t="s">
        <v>209</v>
      </c>
      <c r="B488" s="25" t="s">
        <v>210</v>
      </c>
      <c r="C488" s="24" t="s">
        <v>153</v>
      </c>
      <c r="D488" s="25" t="s">
        <v>154</v>
      </c>
      <c r="E488" s="26">
        <v>2169.1</v>
      </c>
      <c r="F488" s="26">
        <v>1902.6890000000001</v>
      </c>
      <c r="G488" s="27">
        <f t="shared" si="12"/>
        <v>0.87717901433774381</v>
      </c>
    </row>
    <row r="489" spans="1:7" s="15" customFormat="1" ht="47.25" outlineLevel="1" x14ac:dyDescent="0.25">
      <c r="A489" s="1" t="s">
        <v>209</v>
      </c>
      <c r="B489" s="4" t="s">
        <v>210</v>
      </c>
      <c r="C489" s="1" t="s">
        <v>23</v>
      </c>
      <c r="D489" s="4" t="s">
        <v>24</v>
      </c>
      <c r="E489" s="14">
        <f>E490+E494</f>
        <v>65862.588000000003</v>
      </c>
      <c r="F489" s="14">
        <f>F490+F494</f>
        <v>59416.315999999999</v>
      </c>
      <c r="G489" s="5">
        <f t="shared" si="12"/>
        <v>0.90212543728163241</v>
      </c>
    </row>
    <row r="490" spans="1:7" s="28" customFormat="1" ht="63" outlineLevel="2" x14ac:dyDescent="0.25">
      <c r="A490" s="24" t="s">
        <v>209</v>
      </c>
      <c r="B490" s="25" t="s">
        <v>210</v>
      </c>
      <c r="C490" s="24" t="s">
        <v>25</v>
      </c>
      <c r="D490" s="25" t="s">
        <v>26</v>
      </c>
      <c r="E490" s="26">
        <v>65478.224000000002</v>
      </c>
      <c r="F490" s="26">
        <v>59032.491000000002</v>
      </c>
      <c r="G490" s="27">
        <f t="shared" ref="G490:G565" si="19">F490/E490</f>
        <v>0.90155913514086761</v>
      </c>
    </row>
    <row r="491" spans="1:7" s="28" customFormat="1" ht="15.75" outlineLevel="2" x14ac:dyDescent="0.25">
      <c r="A491" s="6"/>
      <c r="B491" s="7"/>
      <c r="C491" s="6"/>
      <c r="D491" s="36" t="s">
        <v>255</v>
      </c>
      <c r="E491" s="13"/>
      <c r="F491" s="13"/>
      <c r="G491" s="8"/>
    </row>
    <row r="492" spans="1:7" s="28" customFormat="1" ht="47.25" outlineLevel="2" x14ac:dyDescent="0.25">
      <c r="A492" s="6" t="s">
        <v>209</v>
      </c>
      <c r="B492" s="7" t="s">
        <v>210</v>
      </c>
      <c r="C492" s="6" t="s">
        <v>302</v>
      </c>
      <c r="D492" s="7" t="s">
        <v>303</v>
      </c>
      <c r="E492" s="13">
        <v>5000</v>
      </c>
      <c r="F492" s="13">
        <v>0</v>
      </c>
      <c r="G492" s="8">
        <f t="shared" ref="G492:G493" si="20">F492/E492</f>
        <v>0</v>
      </c>
    </row>
    <row r="493" spans="1:7" s="28" customFormat="1" ht="31.5" outlineLevel="2" x14ac:dyDescent="0.25">
      <c r="A493" s="6" t="s">
        <v>209</v>
      </c>
      <c r="B493" s="7" t="s">
        <v>210</v>
      </c>
      <c r="C493" s="6" t="s">
        <v>304</v>
      </c>
      <c r="D493" s="7" t="s">
        <v>305</v>
      </c>
      <c r="E493" s="13">
        <v>2800</v>
      </c>
      <c r="F493" s="13">
        <v>2800</v>
      </c>
      <c r="G493" s="8">
        <f t="shared" si="20"/>
        <v>1</v>
      </c>
    </row>
    <row r="494" spans="1:7" s="28" customFormat="1" ht="31.5" outlineLevel="2" x14ac:dyDescent="0.25">
      <c r="A494" s="24" t="s">
        <v>209</v>
      </c>
      <c r="B494" s="25" t="s">
        <v>210</v>
      </c>
      <c r="C494" s="24" t="s">
        <v>145</v>
      </c>
      <c r="D494" s="25" t="s">
        <v>146</v>
      </c>
      <c r="E494" s="26">
        <v>384.36399999999998</v>
      </c>
      <c r="F494" s="26">
        <v>383.82499999999999</v>
      </c>
      <c r="G494" s="27">
        <f t="shared" si="19"/>
        <v>0.99859768344590027</v>
      </c>
    </row>
    <row r="495" spans="1:7" s="15" customFormat="1" ht="27" customHeight="1" outlineLevel="2" x14ac:dyDescent="0.25">
      <c r="A495" s="1"/>
      <c r="B495" s="4"/>
      <c r="C495" s="1"/>
      <c r="D495" s="29" t="s">
        <v>252</v>
      </c>
      <c r="E495" s="14">
        <f>E496+E497</f>
        <v>18053.014999999999</v>
      </c>
      <c r="F495" s="14">
        <f>F496+F497</f>
        <v>10445.378000000001</v>
      </c>
      <c r="G495" s="5">
        <f t="shared" si="19"/>
        <v>0.57859465579572167</v>
      </c>
    </row>
    <row r="496" spans="1:7" ht="31.5" outlineLevel="1" x14ac:dyDescent="0.25">
      <c r="A496" s="6" t="s">
        <v>209</v>
      </c>
      <c r="B496" s="7" t="s">
        <v>210</v>
      </c>
      <c r="C496" s="6" t="s">
        <v>13</v>
      </c>
      <c r="D496" s="7" t="s">
        <v>14</v>
      </c>
      <c r="E496" s="13">
        <v>12643.151</v>
      </c>
      <c r="F496" s="13">
        <v>5316.1549999999997</v>
      </c>
      <c r="G496" s="8">
        <f t="shared" si="19"/>
        <v>0.42047706303594728</v>
      </c>
    </row>
    <row r="497" spans="1:7" ht="31.5" outlineLevel="1" x14ac:dyDescent="0.25">
      <c r="A497" s="6" t="s">
        <v>209</v>
      </c>
      <c r="B497" s="7" t="s">
        <v>210</v>
      </c>
      <c r="C497" s="6" t="s">
        <v>15</v>
      </c>
      <c r="D497" s="7" t="s">
        <v>16</v>
      </c>
      <c r="E497" s="13">
        <v>5409.8640000000005</v>
      </c>
      <c r="F497" s="13">
        <v>5129.223</v>
      </c>
      <c r="G497" s="8">
        <f t="shared" si="19"/>
        <v>0.94812420423138166</v>
      </c>
    </row>
    <row r="498" spans="1:7" ht="30" customHeight="1" x14ac:dyDescent="0.25">
      <c r="A498" s="10" t="s">
        <v>211</v>
      </c>
      <c r="B498" s="39" t="s">
        <v>212</v>
      </c>
      <c r="C498" s="40"/>
      <c r="D498" s="41"/>
      <c r="E498" s="12">
        <f>E500+E515</f>
        <v>234702.17600000001</v>
      </c>
      <c r="F498" s="12">
        <f>F500+F515</f>
        <v>234459.45500000002</v>
      </c>
      <c r="G498" s="11">
        <f t="shared" si="19"/>
        <v>0.99896583404493022</v>
      </c>
    </row>
    <row r="499" spans="1:7" s="22" customFormat="1" ht="30" customHeight="1" x14ac:dyDescent="0.25">
      <c r="A499" s="17"/>
      <c r="B499" s="18"/>
      <c r="C499" s="19"/>
      <c r="D499" s="30" t="s">
        <v>250</v>
      </c>
      <c r="E499" s="20"/>
      <c r="F499" s="20"/>
      <c r="G499" s="21"/>
    </row>
    <row r="500" spans="1:7" s="22" customFormat="1" ht="30" customHeight="1" x14ac:dyDescent="0.25">
      <c r="A500" s="17"/>
      <c r="B500" s="18"/>
      <c r="C500" s="19"/>
      <c r="D500" s="30" t="s">
        <v>251</v>
      </c>
      <c r="E500" s="20">
        <f>E501+E504+E507+E509+E511+E513</f>
        <v>17242.684999999998</v>
      </c>
      <c r="F500" s="20">
        <f>F501+F504+F507+F509+F511+F513</f>
        <v>17242.685000000001</v>
      </c>
      <c r="G500" s="21">
        <f t="shared" si="19"/>
        <v>1.0000000000000002</v>
      </c>
    </row>
    <row r="501" spans="1:7" s="15" customFormat="1" ht="47.25" outlineLevel="1" x14ac:dyDescent="0.25">
      <c r="A501" s="1" t="s">
        <v>211</v>
      </c>
      <c r="B501" s="4" t="s">
        <v>212</v>
      </c>
      <c r="C501" s="1" t="s">
        <v>49</v>
      </c>
      <c r="D501" s="4" t="s">
        <v>50</v>
      </c>
      <c r="E501" s="14">
        <f>E502+E503</f>
        <v>1416.1079999999999</v>
      </c>
      <c r="F501" s="14">
        <f>F502+F503</f>
        <v>1416.1079999999999</v>
      </c>
      <c r="G501" s="5">
        <f t="shared" si="19"/>
        <v>1</v>
      </c>
    </row>
    <row r="502" spans="1:7" s="28" customFormat="1" ht="47.25" outlineLevel="2" x14ac:dyDescent="0.25">
      <c r="A502" s="24" t="s">
        <v>211</v>
      </c>
      <c r="B502" s="25" t="s">
        <v>212</v>
      </c>
      <c r="C502" s="24" t="s">
        <v>51</v>
      </c>
      <c r="D502" s="25" t="s">
        <v>52</v>
      </c>
      <c r="E502" s="26">
        <v>1316.1079999999999</v>
      </c>
      <c r="F502" s="26">
        <v>1316.1079999999999</v>
      </c>
      <c r="G502" s="27">
        <f t="shared" si="19"/>
        <v>1</v>
      </c>
    </row>
    <row r="503" spans="1:7" s="28" customFormat="1" ht="47.25" outlineLevel="2" x14ac:dyDescent="0.25">
      <c r="A503" s="24" t="s">
        <v>211</v>
      </c>
      <c r="B503" s="25" t="s">
        <v>212</v>
      </c>
      <c r="C503" s="24" t="s">
        <v>53</v>
      </c>
      <c r="D503" s="25" t="s">
        <v>54</v>
      </c>
      <c r="E503" s="26">
        <v>100</v>
      </c>
      <c r="F503" s="26">
        <v>100</v>
      </c>
      <c r="G503" s="27">
        <f t="shared" si="19"/>
        <v>1</v>
      </c>
    </row>
    <row r="504" spans="1:7" s="15" customFormat="1" ht="28.5" customHeight="1" outlineLevel="1" x14ac:dyDescent="0.25">
      <c r="A504" s="1" t="s">
        <v>211</v>
      </c>
      <c r="B504" s="4" t="s">
        <v>212</v>
      </c>
      <c r="C504" s="1" t="s">
        <v>121</v>
      </c>
      <c r="D504" s="4" t="s">
        <v>122</v>
      </c>
      <c r="E504" s="14">
        <f>E505+E506</f>
        <v>14446.512999999999</v>
      </c>
      <c r="F504" s="14">
        <f>F505+F506</f>
        <v>14446.513000000001</v>
      </c>
      <c r="G504" s="5">
        <f t="shared" si="19"/>
        <v>1.0000000000000002</v>
      </c>
    </row>
    <row r="505" spans="1:7" s="28" customFormat="1" ht="47.25" outlineLevel="2" x14ac:dyDescent="0.25">
      <c r="A505" s="24" t="s">
        <v>211</v>
      </c>
      <c r="B505" s="25" t="s">
        <v>212</v>
      </c>
      <c r="C505" s="24" t="s">
        <v>123</v>
      </c>
      <c r="D505" s="25" t="s">
        <v>124</v>
      </c>
      <c r="E505" s="26">
        <v>13898.512999999999</v>
      </c>
      <c r="F505" s="26">
        <v>13898.513000000001</v>
      </c>
      <c r="G505" s="27">
        <f t="shared" si="19"/>
        <v>1.0000000000000002</v>
      </c>
    </row>
    <row r="506" spans="1:7" s="28" customFormat="1" ht="31.5" outlineLevel="2" x14ac:dyDescent="0.25">
      <c r="A506" s="24" t="s">
        <v>211</v>
      </c>
      <c r="B506" s="25" t="s">
        <v>212</v>
      </c>
      <c r="C506" s="24" t="s">
        <v>125</v>
      </c>
      <c r="D506" s="25" t="s">
        <v>126</v>
      </c>
      <c r="E506" s="26">
        <v>548</v>
      </c>
      <c r="F506" s="26">
        <v>548</v>
      </c>
      <c r="G506" s="27">
        <f t="shared" si="19"/>
        <v>1</v>
      </c>
    </row>
    <row r="507" spans="1:7" s="15" customFormat="1" ht="31.5" outlineLevel="1" x14ac:dyDescent="0.25">
      <c r="A507" s="1" t="s">
        <v>211</v>
      </c>
      <c r="B507" s="4" t="s">
        <v>212</v>
      </c>
      <c r="C507" s="1" t="s">
        <v>127</v>
      </c>
      <c r="D507" s="4" t="s">
        <v>128</v>
      </c>
      <c r="E507" s="14">
        <f>E508</f>
        <v>211.25</v>
      </c>
      <c r="F507" s="14">
        <f>F508</f>
        <v>211.25</v>
      </c>
      <c r="G507" s="5">
        <f t="shared" si="19"/>
        <v>1</v>
      </c>
    </row>
    <row r="508" spans="1:7" s="28" customFormat="1" ht="47.25" outlineLevel="2" x14ac:dyDescent="0.25">
      <c r="A508" s="24" t="s">
        <v>211</v>
      </c>
      <c r="B508" s="25" t="s">
        <v>212</v>
      </c>
      <c r="C508" s="24" t="s">
        <v>129</v>
      </c>
      <c r="D508" s="25" t="s">
        <v>130</v>
      </c>
      <c r="E508" s="26">
        <v>211.25</v>
      </c>
      <c r="F508" s="26">
        <v>211.25</v>
      </c>
      <c r="G508" s="27">
        <f t="shared" si="19"/>
        <v>1</v>
      </c>
    </row>
    <row r="509" spans="1:7" s="15" customFormat="1" ht="31.5" outlineLevel="1" x14ac:dyDescent="0.25">
      <c r="A509" s="1" t="s">
        <v>211</v>
      </c>
      <c r="B509" s="4" t="s">
        <v>212</v>
      </c>
      <c r="C509" s="1" t="s">
        <v>171</v>
      </c>
      <c r="D509" s="4" t="s">
        <v>172</v>
      </c>
      <c r="E509" s="14">
        <f>E510</f>
        <v>197.5</v>
      </c>
      <c r="F509" s="14">
        <f>F510</f>
        <v>197.5</v>
      </c>
      <c r="G509" s="5">
        <f t="shared" si="19"/>
        <v>1</v>
      </c>
    </row>
    <row r="510" spans="1:7" s="28" customFormat="1" ht="31.5" outlineLevel="2" x14ac:dyDescent="0.25">
      <c r="A510" s="24" t="s">
        <v>211</v>
      </c>
      <c r="B510" s="25" t="s">
        <v>212</v>
      </c>
      <c r="C510" s="24" t="s">
        <v>183</v>
      </c>
      <c r="D510" s="25" t="s">
        <v>184</v>
      </c>
      <c r="E510" s="26">
        <v>197.5</v>
      </c>
      <c r="F510" s="26">
        <v>197.5</v>
      </c>
      <c r="G510" s="27">
        <f t="shared" si="19"/>
        <v>1</v>
      </c>
    </row>
    <row r="511" spans="1:7" s="15" customFormat="1" ht="31.5" outlineLevel="1" x14ac:dyDescent="0.25">
      <c r="A511" s="1" t="s">
        <v>211</v>
      </c>
      <c r="B511" s="4" t="s">
        <v>212</v>
      </c>
      <c r="C511" s="1" t="s">
        <v>7</v>
      </c>
      <c r="D511" s="4" t="s">
        <v>8</v>
      </c>
      <c r="E511" s="14">
        <f>E512</f>
        <v>104.714</v>
      </c>
      <c r="F511" s="14">
        <f>F512</f>
        <v>104.714</v>
      </c>
      <c r="G511" s="5">
        <f t="shared" si="19"/>
        <v>1</v>
      </c>
    </row>
    <row r="512" spans="1:7" s="28" customFormat="1" ht="31.5" outlineLevel="2" x14ac:dyDescent="0.25">
      <c r="A512" s="24" t="s">
        <v>211</v>
      </c>
      <c r="B512" s="25" t="s">
        <v>212</v>
      </c>
      <c r="C512" s="24" t="s">
        <v>9</v>
      </c>
      <c r="D512" s="25" t="s">
        <v>10</v>
      </c>
      <c r="E512" s="26">
        <v>104.714</v>
      </c>
      <c r="F512" s="26">
        <v>104.714</v>
      </c>
      <c r="G512" s="27">
        <f t="shared" si="19"/>
        <v>1</v>
      </c>
    </row>
    <row r="513" spans="1:7" s="15" customFormat="1" ht="47.25" outlineLevel="1" x14ac:dyDescent="0.25">
      <c r="A513" s="1" t="s">
        <v>211</v>
      </c>
      <c r="B513" s="4" t="s">
        <v>212</v>
      </c>
      <c r="C513" s="1" t="s">
        <v>213</v>
      </c>
      <c r="D513" s="4" t="s">
        <v>214</v>
      </c>
      <c r="E513" s="14">
        <f>E514</f>
        <v>866.59999999999991</v>
      </c>
      <c r="F513" s="14">
        <f>F514</f>
        <v>866.6</v>
      </c>
      <c r="G513" s="5">
        <f t="shared" si="19"/>
        <v>1.0000000000000002</v>
      </c>
    </row>
    <row r="514" spans="1:7" s="28" customFormat="1" ht="31.5" outlineLevel="2" x14ac:dyDescent="0.25">
      <c r="A514" s="24" t="s">
        <v>211</v>
      </c>
      <c r="B514" s="25" t="s">
        <v>212</v>
      </c>
      <c r="C514" s="24" t="s">
        <v>215</v>
      </c>
      <c r="D514" s="25" t="s">
        <v>216</v>
      </c>
      <c r="E514" s="26">
        <v>866.59999999999991</v>
      </c>
      <c r="F514" s="26">
        <v>866.6</v>
      </c>
      <c r="G514" s="27">
        <f t="shared" si="19"/>
        <v>1.0000000000000002</v>
      </c>
    </row>
    <row r="515" spans="1:7" s="28" customFormat="1" ht="20.25" customHeight="1" outlineLevel="2" x14ac:dyDescent="0.25">
      <c r="A515" s="24"/>
      <c r="B515" s="25"/>
      <c r="C515" s="24"/>
      <c r="D515" s="29" t="s">
        <v>252</v>
      </c>
      <c r="E515" s="14">
        <f>E516+E517</f>
        <v>217459.49100000001</v>
      </c>
      <c r="F515" s="14">
        <f>F516+F517</f>
        <v>217216.77000000002</v>
      </c>
      <c r="G515" s="5">
        <f t="shared" si="19"/>
        <v>0.99888383349522325</v>
      </c>
    </row>
    <row r="516" spans="1:7" ht="31.5" outlineLevel="1" x14ac:dyDescent="0.25">
      <c r="A516" s="6" t="s">
        <v>211</v>
      </c>
      <c r="B516" s="7" t="s">
        <v>212</v>
      </c>
      <c r="C516" s="6" t="s">
        <v>13</v>
      </c>
      <c r="D516" s="7" t="s">
        <v>14</v>
      </c>
      <c r="E516" s="13">
        <v>107104.61500000001</v>
      </c>
      <c r="F516" s="13">
        <v>107050.58100000001</v>
      </c>
      <c r="G516" s="8">
        <f t="shared" si="19"/>
        <v>0.99949550259809061</v>
      </c>
    </row>
    <row r="517" spans="1:7" ht="31.5" outlineLevel="1" x14ac:dyDescent="0.25">
      <c r="A517" s="6" t="s">
        <v>211</v>
      </c>
      <c r="B517" s="7" t="s">
        <v>212</v>
      </c>
      <c r="C517" s="6" t="s">
        <v>15</v>
      </c>
      <c r="D517" s="7" t="s">
        <v>16</v>
      </c>
      <c r="E517" s="13">
        <v>110354.876</v>
      </c>
      <c r="F517" s="13">
        <v>110166.189</v>
      </c>
      <c r="G517" s="8">
        <f t="shared" si="19"/>
        <v>0.99829017976514234</v>
      </c>
    </row>
    <row r="518" spans="1:7" ht="31.5" customHeight="1" x14ac:dyDescent="0.25">
      <c r="A518" s="10" t="s">
        <v>217</v>
      </c>
      <c r="B518" s="39" t="s">
        <v>218</v>
      </c>
      <c r="C518" s="40"/>
      <c r="D518" s="41"/>
      <c r="E518" s="12">
        <f>E520+E530</f>
        <v>409385.58099999995</v>
      </c>
      <c r="F518" s="12">
        <f>F520+F530</f>
        <v>399033.18000000005</v>
      </c>
      <c r="G518" s="11">
        <f t="shared" si="19"/>
        <v>0.97471234581659605</v>
      </c>
    </row>
    <row r="519" spans="1:7" s="22" customFormat="1" ht="21.75" customHeight="1" x14ac:dyDescent="0.25">
      <c r="A519" s="17"/>
      <c r="B519" s="18"/>
      <c r="C519" s="19"/>
      <c r="D519" s="30" t="s">
        <v>250</v>
      </c>
      <c r="E519" s="20"/>
      <c r="F519" s="20"/>
      <c r="G519" s="21"/>
    </row>
    <row r="520" spans="1:7" s="22" customFormat="1" ht="21.75" customHeight="1" x14ac:dyDescent="0.25">
      <c r="A520" s="17"/>
      <c r="B520" s="18"/>
      <c r="C520" s="19"/>
      <c r="D520" s="30" t="s">
        <v>251</v>
      </c>
      <c r="E520" s="20">
        <f>E521+E523+E528</f>
        <v>401240.19899999996</v>
      </c>
      <c r="F520" s="20">
        <f>F521+F523+F528</f>
        <v>391694.92000000004</v>
      </c>
      <c r="G520" s="21">
        <f t="shared" si="19"/>
        <v>0.97621056159430342</v>
      </c>
    </row>
    <row r="521" spans="1:7" s="15" customFormat="1" ht="31.5" outlineLevel="1" x14ac:dyDescent="0.25">
      <c r="A521" s="1" t="s">
        <v>217</v>
      </c>
      <c r="B521" s="4" t="s">
        <v>218</v>
      </c>
      <c r="C521" s="1" t="s">
        <v>55</v>
      </c>
      <c r="D521" s="4" t="s">
        <v>56</v>
      </c>
      <c r="E521" s="14">
        <f>E522</f>
        <v>792.96199999999999</v>
      </c>
      <c r="F521" s="14">
        <f>F522</f>
        <v>613.74199999999996</v>
      </c>
      <c r="G521" s="5">
        <f t="shared" si="19"/>
        <v>0.77398664753165969</v>
      </c>
    </row>
    <row r="522" spans="1:7" s="28" customFormat="1" ht="31.5" outlineLevel="2" x14ac:dyDescent="0.25">
      <c r="A522" s="24" t="s">
        <v>217</v>
      </c>
      <c r="B522" s="25" t="s">
        <v>218</v>
      </c>
      <c r="C522" s="24" t="s">
        <v>207</v>
      </c>
      <c r="D522" s="25" t="s">
        <v>208</v>
      </c>
      <c r="E522" s="26">
        <v>792.96199999999999</v>
      </c>
      <c r="F522" s="26">
        <v>613.74199999999996</v>
      </c>
      <c r="G522" s="27">
        <f t="shared" si="19"/>
        <v>0.77398664753165969</v>
      </c>
    </row>
    <row r="523" spans="1:7" s="15" customFormat="1" ht="31.5" outlineLevel="1" x14ac:dyDescent="0.25">
      <c r="A523" s="1" t="s">
        <v>217</v>
      </c>
      <c r="B523" s="4" t="s">
        <v>218</v>
      </c>
      <c r="C523" s="1" t="s">
        <v>87</v>
      </c>
      <c r="D523" s="4" t="s">
        <v>88</v>
      </c>
      <c r="E523" s="14">
        <f>E524+E527</f>
        <v>399708.93699999998</v>
      </c>
      <c r="F523" s="14">
        <f>F524+F527</f>
        <v>390344.43300000002</v>
      </c>
      <c r="G523" s="5">
        <f t="shared" si="19"/>
        <v>0.97657169221612883</v>
      </c>
    </row>
    <row r="524" spans="1:7" s="28" customFormat="1" ht="31.5" outlineLevel="2" x14ac:dyDescent="0.25">
      <c r="A524" s="24" t="s">
        <v>217</v>
      </c>
      <c r="B524" s="25" t="s">
        <v>218</v>
      </c>
      <c r="C524" s="24" t="s">
        <v>89</v>
      </c>
      <c r="D524" s="25" t="s">
        <v>90</v>
      </c>
      <c r="E524" s="26">
        <v>345638.89999999997</v>
      </c>
      <c r="F524" s="26">
        <v>341909.48100000003</v>
      </c>
      <c r="G524" s="27">
        <f t="shared" si="19"/>
        <v>0.98921007155155294</v>
      </c>
    </row>
    <row r="525" spans="1:7" s="28" customFormat="1" ht="15.75" outlineLevel="2" x14ac:dyDescent="0.25">
      <c r="A525" s="6"/>
      <c r="B525" s="7"/>
      <c r="C525" s="6"/>
      <c r="D525" s="36" t="s">
        <v>255</v>
      </c>
      <c r="E525" s="13"/>
      <c r="F525" s="13"/>
      <c r="G525" s="8"/>
    </row>
    <row r="526" spans="1:7" s="28" customFormat="1" ht="47.25" outlineLevel="2" x14ac:dyDescent="0.25">
      <c r="A526" s="6" t="s">
        <v>217</v>
      </c>
      <c r="B526" s="7" t="s">
        <v>218</v>
      </c>
      <c r="C526" s="6" t="s">
        <v>306</v>
      </c>
      <c r="D526" s="7" t="s">
        <v>307</v>
      </c>
      <c r="E526" s="13">
        <v>1246.2829999999999</v>
      </c>
      <c r="F526" s="13">
        <v>0</v>
      </c>
      <c r="G526" s="8">
        <f t="shared" ref="G526" si="21">F526/E526</f>
        <v>0</v>
      </c>
    </row>
    <row r="527" spans="1:7" s="28" customFormat="1" ht="31.5" outlineLevel="2" x14ac:dyDescent="0.25">
      <c r="A527" s="24" t="s">
        <v>217</v>
      </c>
      <c r="B527" s="25" t="s">
        <v>218</v>
      </c>
      <c r="C527" s="24" t="s">
        <v>119</v>
      </c>
      <c r="D527" s="25" t="s">
        <v>120</v>
      </c>
      <c r="E527" s="26">
        <v>54070.037000000004</v>
      </c>
      <c r="F527" s="26">
        <v>48434.951999999997</v>
      </c>
      <c r="G527" s="27">
        <f t="shared" si="19"/>
        <v>0.89578174322314585</v>
      </c>
    </row>
    <row r="528" spans="1:7" s="15" customFormat="1" ht="31.5" outlineLevel="1" x14ac:dyDescent="0.25">
      <c r="A528" s="1" t="s">
        <v>217</v>
      </c>
      <c r="B528" s="4" t="s">
        <v>218</v>
      </c>
      <c r="C528" s="1" t="s">
        <v>77</v>
      </c>
      <c r="D528" s="4" t="s">
        <v>78</v>
      </c>
      <c r="E528" s="14">
        <f>E529</f>
        <v>738.3</v>
      </c>
      <c r="F528" s="14">
        <f>F529</f>
        <v>736.745</v>
      </c>
      <c r="G528" s="5">
        <f t="shared" si="19"/>
        <v>0.99789381010429368</v>
      </c>
    </row>
    <row r="529" spans="1:7" s="28" customFormat="1" ht="31.5" outlineLevel="2" x14ac:dyDescent="0.25">
      <c r="A529" s="24" t="s">
        <v>217</v>
      </c>
      <c r="B529" s="25" t="s">
        <v>218</v>
      </c>
      <c r="C529" s="24" t="s">
        <v>79</v>
      </c>
      <c r="D529" s="25" t="s">
        <v>80</v>
      </c>
      <c r="E529" s="26">
        <v>738.3</v>
      </c>
      <c r="F529" s="26">
        <v>736.745</v>
      </c>
      <c r="G529" s="27">
        <f t="shared" si="19"/>
        <v>0.99789381010429368</v>
      </c>
    </row>
    <row r="530" spans="1:7" s="15" customFormat="1" ht="22.5" customHeight="1" outlineLevel="2" x14ac:dyDescent="0.25">
      <c r="A530" s="1"/>
      <c r="B530" s="4"/>
      <c r="C530" s="1"/>
      <c r="D530" s="29" t="s">
        <v>252</v>
      </c>
      <c r="E530" s="14">
        <f>E531+E532</f>
        <v>8145.3820000000005</v>
      </c>
      <c r="F530" s="14">
        <f>F531+F532</f>
        <v>7338.26</v>
      </c>
      <c r="G530" s="5">
        <f t="shared" si="19"/>
        <v>0.90091047909109723</v>
      </c>
    </row>
    <row r="531" spans="1:7" ht="31.5" outlineLevel="1" x14ac:dyDescent="0.25">
      <c r="A531" s="6" t="s">
        <v>217</v>
      </c>
      <c r="B531" s="7" t="s">
        <v>218</v>
      </c>
      <c r="C531" s="6" t="s">
        <v>13</v>
      </c>
      <c r="D531" s="7" t="s">
        <v>14</v>
      </c>
      <c r="E531" s="13">
        <v>1783</v>
      </c>
      <c r="F531" s="13">
        <v>1245.58</v>
      </c>
      <c r="G531" s="8">
        <f t="shared" si="19"/>
        <v>0.69858665171060008</v>
      </c>
    </row>
    <row r="532" spans="1:7" ht="31.5" outlineLevel="1" x14ac:dyDescent="0.25">
      <c r="A532" s="6" t="s">
        <v>217</v>
      </c>
      <c r="B532" s="7" t="s">
        <v>218</v>
      </c>
      <c r="C532" s="6" t="s">
        <v>15</v>
      </c>
      <c r="D532" s="7" t="s">
        <v>16</v>
      </c>
      <c r="E532" s="13">
        <v>6362.3820000000005</v>
      </c>
      <c r="F532" s="13">
        <v>6092.68</v>
      </c>
      <c r="G532" s="8">
        <f t="shared" si="19"/>
        <v>0.95760990144885982</v>
      </c>
    </row>
    <row r="533" spans="1:7" ht="36.75" customHeight="1" x14ac:dyDescent="0.25">
      <c r="A533" s="10" t="s">
        <v>219</v>
      </c>
      <c r="B533" s="39" t="s">
        <v>220</v>
      </c>
      <c r="C533" s="40"/>
      <c r="D533" s="41"/>
      <c r="E533" s="12">
        <f>E535+E536</f>
        <v>16723.558000000001</v>
      </c>
      <c r="F533" s="12">
        <f>F535+F536</f>
        <v>16076.15</v>
      </c>
      <c r="G533" s="11">
        <f t="shared" si="19"/>
        <v>0.96128766378542163</v>
      </c>
    </row>
    <row r="534" spans="1:7" s="22" customFormat="1" ht="24" customHeight="1" x14ac:dyDescent="0.25">
      <c r="A534" s="17"/>
      <c r="B534" s="18"/>
      <c r="C534" s="19"/>
      <c r="D534" s="30" t="s">
        <v>250</v>
      </c>
      <c r="E534" s="20"/>
      <c r="F534" s="20"/>
      <c r="G534" s="21"/>
    </row>
    <row r="535" spans="1:7" s="22" customFormat="1" ht="24" customHeight="1" x14ac:dyDescent="0.25">
      <c r="A535" s="17"/>
      <c r="B535" s="18"/>
      <c r="C535" s="19"/>
      <c r="D535" s="30" t="s">
        <v>251</v>
      </c>
      <c r="E535" s="20">
        <v>0</v>
      </c>
      <c r="F535" s="20">
        <v>0</v>
      </c>
      <c r="G535" s="21">
        <v>0</v>
      </c>
    </row>
    <row r="536" spans="1:7" s="22" customFormat="1" ht="24" customHeight="1" x14ac:dyDescent="0.25">
      <c r="A536" s="17"/>
      <c r="B536" s="18"/>
      <c r="C536" s="19"/>
      <c r="D536" s="23" t="s">
        <v>252</v>
      </c>
      <c r="E536" s="20">
        <f>E537</f>
        <v>16723.558000000001</v>
      </c>
      <c r="F536" s="20">
        <f>F537</f>
        <v>16076.15</v>
      </c>
      <c r="G536" s="21">
        <f t="shared" si="19"/>
        <v>0.96128766378542163</v>
      </c>
    </row>
    <row r="537" spans="1:7" ht="31.5" outlineLevel="1" x14ac:dyDescent="0.25">
      <c r="A537" s="6" t="s">
        <v>219</v>
      </c>
      <c r="B537" s="7" t="s">
        <v>220</v>
      </c>
      <c r="C537" s="6" t="s">
        <v>221</v>
      </c>
      <c r="D537" s="7" t="s">
        <v>222</v>
      </c>
      <c r="E537" s="13">
        <v>16723.558000000001</v>
      </c>
      <c r="F537" s="13">
        <v>16076.15</v>
      </c>
      <c r="G537" s="8">
        <f t="shared" si="19"/>
        <v>0.96128766378542163</v>
      </c>
    </row>
    <row r="538" spans="1:7" ht="24" customHeight="1" x14ac:dyDescent="0.25">
      <c r="A538" s="10" t="s">
        <v>223</v>
      </c>
      <c r="B538" s="39" t="s">
        <v>224</v>
      </c>
      <c r="C538" s="40"/>
      <c r="D538" s="41"/>
      <c r="E538" s="12">
        <f>E540+E541</f>
        <v>5664.0700000000015</v>
      </c>
      <c r="F538" s="12">
        <f>F540+F541</f>
        <v>5481.5640000000003</v>
      </c>
      <c r="G538" s="11">
        <f t="shared" si="19"/>
        <v>0.96777829370046609</v>
      </c>
    </row>
    <row r="539" spans="1:7" s="22" customFormat="1" ht="24" customHeight="1" x14ac:dyDescent="0.25">
      <c r="A539" s="17"/>
      <c r="B539" s="18"/>
      <c r="C539" s="19"/>
      <c r="D539" s="30" t="s">
        <v>250</v>
      </c>
      <c r="E539" s="20"/>
      <c r="F539" s="20"/>
      <c r="G539" s="21"/>
    </row>
    <row r="540" spans="1:7" s="22" customFormat="1" ht="24" customHeight="1" x14ac:dyDescent="0.25">
      <c r="A540" s="17"/>
      <c r="B540" s="18"/>
      <c r="C540" s="19"/>
      <c r="D540" s="30" t="s">
        <v>251</v>
      </c>
      <c r="E540" s="20">
        <v>0</v>
      </c>
      <c r="F540" s="20">
        <v>0</v>
      </c>
      <c r="G540" s="21">
        <v>0</v>
      </c>
    </row>
    <row r="541" spans="1:7" s="22" customFormat="1" ht="24" customHeight="1" x14ac:dyDescent="0.25">
      <c r="A541" s="17"/>
      <c r="B541" s="18"/>
      <c r="C541" s="19"/>
      <c r="D541" s="23" t="s">
        <v>252</v>
      </c>
      <c r="E541" s="20">
        <f>E542</f>
        <v>5664.0700000000015</v>
      </c>
      <c r="F541" s="20">
        <f>F542</f>
        <v>5481.5640000000003</v>
      </c>
      <c r="G541" s="21">
        <f t="shared" si="19"/>
        <v>0.96777829370046609</v>
      </c>
    </row>
    <row r="542" spans="1:7" ht="31.5" outlineLevel="1" x14ac:dyDescent="0.25">
      <c r="A542" s="6" t="s">
        <v>223</v>
      </c>
      <c r="B542" s="7" t="s">
        <v>224</v>
      </c>
      <c r="C542" s="6" t="s">
        <v>225</v>
      </c>
      <c r="D542" s="7" t="s">
        <v>226</v>
      </c>
      <c r="E542" s="13">
        <v>5664.0700000000015</v>
      </c>
      <c r="F542" s="13">
        <v>5481.5640000000003</v>
      </c>
      <c r="G542" s="8">
        <f t="shared" si="19"/>
        <v>0.96777829370046609</v>
      </c>
    </row>
    <row r="543" spans="1:7" ht="24" customHeight="1" x14ac:dyDescent="0.25">
      <c r="A543" s="10" t="s">
        <v>227</v>
      </c>
      <c r="B543" s="39" t="s">
        <v>228</v>
      </c>
      <c r="C543" s="40"/>
      <c r="D543" s="41"/>
      <c r="E543" s="12">
        <f>E545+E546</f>
        <v>75971.214000000007</v>
      </c>
      <c r="F543" s="12">
        <f>F545+F546</f>
        <v>65212.803</v>
      </c>
      <c r="G543" s="11">
        <f t="shared" si="19"/>
        <v>0.85838832324043146</v>
      </c>
    </row>
    <row r="544" spans="1:7" s="22" customFormat="1" ht="24" customHeight="1" x14ac:dyDescent="0.25">
      <c r="A544" s="17"/>
      <c r="B544" s="18"/>
      <c r="C544" s="19"/>
      <c r="D544" s="30" t="s">
        <v>250</v>
      </c>
      <c r="E544" s="20"/>
      <c r="F544" s="20"/>
      <c r="G544" s="21"/>
    </row>
    <row r="545" spans="1:7" s="22" customFormat="1" ht="24" customHeight="1" x14ac:dyDescent="0.25">
      <c r="A545" s="17"/>
      <c r="B545" s="18"/>
      <c r="C545" s="19"/>
      <c r="D545" s="30" t="s">
        <v>251</v>
      </c>
      <c r="E545" s="20">
        <v>0</v>
      </c>
      <c r="F545" s="20">
        <v>0</v>
      </c>
      <c r="G545" s="21">
        <v>0</v>
      </c>
    </row>
    <row r="546" spans="1:7" s="22" customFormat="1" ht="24" customHeight="1" x14ac:dyDescent="0.25">
      <c r="A546" s="17"/>
      <c r="B546" s="18"/>
      <c r="C546" s="19"/>
      <c r="D546" s="23" t="s">
        <v>252</v>
      </c>
      <c r="E546" s="20">
        <f>E547+E548</f>
        <v>75971.214000000007</v>
      </c>
      <c r="F546" s="20">
        <f>F547+F548</f>
        <v>65212.803</v>
      </c>
      <c r="G546" s="21">
        <f t="shared" si="19"/>
        <v>0.85838832324043146</v>
      </c>
    </row>
    <row r="547" spans="1:7" ht="31.5" outlineLevel="1" x14ac:dyDescent="0.25">
      <c r="A547" s="6" t="s">
        <v>227</v>
      </c>
      <c r="B547" s="7" t="s">
        <v>228</v>
      </c>
      <c r="C547" s="6" t="s">
        <v>13</v>
      </c>
      <c r="D547" s="7" t="s">
        <v>14</v>
      </c>
      <c r="E547" s="13">
        <v>12000</v>
      </c>
      <c r="F547" s="13">
        <v>10315.929</v>
      </c>
      <c r="G547" s="8">
        <f t="shared" si="19"/>
        <v>0.85966074999999997</v>
      </c>
    </row>
    <row r="548" spans="1:7" ht="31.5" outlineLevel="1" x14ac:dyDescent="0.25">
      <c r="A548" s="6" t="s">
        <v>227</v>
      </c>
      <c r="B548" s="7" t="s">
        <v>228</v>
      </c>
      <c r="C548" s="6" t="s">
        <v>229</v>
      </c>
      <c r="D548" s="7" t="s">
        <v>230</v>
      </c>
      <c r="E548" s="13">
        <v>63971.214000000007</v>
      </c>
      <c r="F548" s="13">
        <v>54896.874000000003</v>
      </c>
      <c r="G548" s="8">
        <f t="shared" si="19"/>
        <v>0.85814963586590676</v>
      </c>
    </row>
    <row r="549" spans="1:7" ht="31.5" customHeight="1" x14ac:dyDescent="0.25">
      <c r="A549" s="10" t="s">
        <v>231</v>
      </c>
      <c r="B549" s="39" t="s">
        <v>232</v>
      </c>
      <c r="C549" s="40"/>
      <c r="D549" s="41"/>
      <c r="E549" s="12">
        <f>E551+E562</f>
        <v>426534.18399999995</v>
      </c>
      <c r="F549" s="12">
        <f>F551+F562</f>
        <v>317011.39899999998</v>
      </c>
      <c r="G549" s="11">
        <f t="shared" si="19"/>
        <v>0.74322624279980343</v>
      </c>
    </row>
    <row r="550" spans="1:7" s="22" customFormat="1" ht="24.75" customHeight="1" x14ac:dyDescent="0.25">
      <c r="A550" s="17"/>
      <c r="B550" s="18"/>
      <c r="C550" s="19"/>
      <c r="D550" s="30" t="s">
        <v>250</v>
      </c>
      <c r="E550" s="20"/>
      <c r="F550" s="20"/>
      <c r="G550" s="21"/>
    </row>
    <row r="551" spans="1:7" s="22" customFormat="1" ht="24.75" customHeight="1" x14ac:dyDescent="0.25">
      <c r="A551" s="17"/>
      <c r="B551" s="18"/>
      <c r="C551" s="19"/>
      <c r="D551" s="30" t="s">
        <v>251</v>
      </c>
      <c r="E551" s="20">
        <f>E552</f>
        <v>403476.65099999995</v>
      </c>
      <c r="F551" s="20">
        <f>F552</f>
        <v>295619.30699999997</v>
      </c>
      <c r="G551" s="21">
        <f t="shared" si="19"/>
        <v>0.73268008512343874</v>
      </c>
    </row>
    <row r="552" spans="1:7" s="15" customFormat="1" ht="31.5" outlineLevel="1" x14ac:dyDescent="0.25">
      <c r="A552" s="1" t="s">
        <v>231</v>
      </c>
      <c r="B552" s="4" t="s">
        <v>232</v>
      </c>
      <c r="C552" s="1" t="s">
        <v>171</v>
      </c>
      <c r="D552" s="4" t="s">
        <v>172</v>
      </c>
      <c r="E552" s="14">
        <f>E553+E557+E558</f>
        <v>403476.65099999995</v>
      </c>
      <c r="F552" s="14">
        <f>F553+F557+F558</f>
        <v>295619.30699999997</v>
      </c>
      <c r="G552" s="5">
        <f t="shared" si="19"/>
        <v>0.73268008512343874</v>
      </c>
    </row>
    <row r="553" spans="1:7" s="28" customFormat="1" ht="31.5" outlineLevel="2" x14ac:dyDescent="0.25">
      <c r="A553" s="24" t="s">
        <v>231</v>
      </c>
      <c r="B553" s="25" t="s">
        <v>232</v>
      </c>
      <c r="C553" s="24" t="s">
        <v>183</v>
      </c>
      <c r="D553" s="25" t="s">
        <v>184</v>
      </c>
      <c r="E553" s="26">
        <v>148678.70000000001</v>
      </c>
      <c r="F553" s="26">
        <v>102967.23699999999</v>
      </c>
      <c r="G553" s="27">
        <f t="shared" si="19"/>
        <v>0.69254867711380297</v>
      </c>
    </row>
    <row r="554" spans="1:7" s="28" customFormat="1" ht="15.75" outlineLevel="2" x14ac:dyDescent="0.25">
      <c r="A554" s="6"/>
      <c r="B554" s="7"/>
      <c r="C554" s="6"/>
      <c r="D554" s="36" t="s">
        <v>255</v>
      </c>
      <c r="E554" s="13"/>
      <c r="F554" s="13"/>
      <c r="G554" s="8"/>
    </row>
    <row r="555" spans="1:7" s="28" customFormat="1" ht="63" outlineLevel="2" x14ac:dyDescent="0.25">
      <c r="A555" s="6" t="s">
        <v>231</v>
      </c>
      <c r="B555" s="7" t="s">
        <v>232</v>
      </c>
      <c r="C555" s="6" t="s">
        <v>308</v>
      </c>
      <c r="D555" s="7" t="s">
        <v>309</v>
      </c>
      <c r="E555" s="13">
        <v>103746.06099999999</v>
      </c>
      <c r="F555" s="13">
        <v>90267.629000000001</v>
      </c>
      <c r="G555" s="8">
        <f t="shared" ref="G555:G556" si="22">F555/E555</f>
        <v>0.87008246992625593</v>
      </c>
    </row>
    <row r="556" spans="1:7" s="28" customFormat="1" ht="47.25" outlineLevel="2" x14ac:dyDescent="0.25">
      <c r="A556" s="6" t="s">
        <v>231</v>
      </c>
      <c r="B556" s="7" t="s">
        <v>232</v>
      </c>
      <c r="C556" s="6" t="s">
        <v>310</v>
      </c>
      <c r="D556" s="7" t="s">
        <v>311</v>
      </c>
      <c r="E556" s="13">
        <v>28796.138999999999</v>
      </c>
      <c r="F556" s="13">
        <v>7499.7259999999997</v>
      </c>
      <c r="G556" s="8">
        <f t="shared" si="22"/>
        <v>0.26044206829255823</v>
      </c>
    </row>
    <row r="557" spans="1:7" s="28" customFormat="1" ht="31.5" outlineLevel="2" x14ac:dyDescent="0.25">
      <c r="A557" s="24" t="s">
        <v>231</v>
      </c>
      <c r="B557" s="25" t="s">
        <v>232</v>
      </c>
      <c r="C557" s="24" t="s">
        <v>233</v>
      </c>
      <c r="D557" s="25" t="s">
        <v>234</v>
      </c>
      <c r="E557" s="26">
        <v>15300.539000000001</v>
      </c>
      <c r="F557" s="26">
        <v>15115.463</v>
      </c>
      <c r="G557" s="27">
        <f t="shared" si="19"/>
        <v>0.98790395554038968</v>
      </c>
    </row>
    <row r="558" spans="1:7" s="28" customFormat="1" ht="31.5" outlineLevel="2" x14ac:dyDescent="0.25">
      <c r="A558" s="24" t="s">
        <v>231</v>
      </c>
      <c r="B558" s="25" t="s">
        <v>232</v>
      </c>
      <c r="C558" s="24" t="s">
        <v>173</v>
      </c>
      <c r="D558" s="25" t="s">
        <v>174</v>
      </c>
      <c r="E558" s="26">
        <v>239497.41199999998</v>
      </c>
      <c r="F558" s="26">
        <v>177536.60699999999</v>
      </c>
      <c r="G558" s="27">
        <f t="shared" si="19"/>
        <v>0.74128820648800997</v>
      </c>
    </row>
    <row r="559" spans="1:7" s="28" customFormat="1" ht="15.75" outlineLevel="2" x14ac:dyDescent="0.25">
      <c r="A559" s="6"/>
      <c r="B559" s="7"/>
      <c r="C559" s="6"/>
      <c r="D559" s="36" t="s">
        <v>255</v>
      </c>
      <c r="E559" s="13"/>
      <c r="F559" s="13"/>
      <c r="G559" s="8"/>
    </row>
    <row r="560" spans="1:7" s="28" customFormat="1" ht="31.5" outlineLevel="2" x14ac:dyDescent="0.25">
      <c r="A560" s="6" t="s">
        <v>231</v>
      </c>
      <c r="B560" s="7" t="s">
        <v>232</v>
      </c>
      <c r="C560" s="6" t="s">
        <v>312</v>
      </c>
      <c r="D560" s="7" t="s">
        <v>313</v>
      </c>
      <c r="E560" s="13">
        <v>111926.005</v>
      </c>
      <c r="F560" s="13">
        <v>81349.919999999998</v>
      </c>
      <c r="G560" s="8">
        <f t="shared" ref="G560:G561" si="23">F560/E560</f>
        <v>0.72681875851818345</v>
      </c>
    </row>
    <row r="561" spans="1:7" s="28" customFormat="1" ht="110.25" outlineLevel="2" x14ac:dyDescent="0.25">
      <c r="A561" s="6" t="s">
        <v>231</v>
      </c>
      <c r="B561" s="7" t="s">
        <v>232</v>
      </c>
      <c r="C561" s="6" t="s">
        <v>314</v>
      </c>
      <c r="D561" s="38" t="s">
        <v>315</v>
      </c>
      <c r="E561" s="13">
        <v>114593.79999999999</v>
      </c>
      <c r="F561" s="13">
        <v>86454.456000000006</v>
      </c>
      <c r="G561" s="8">
        <f t="shared" si="23"/>
        <v>0.75444270108854072</v>
      </c>
    </row>
    <row r="562" spans="1:7" s="28" customFormat="1" ht="24.75" customHeight="1" outlineLevel="2" x14ac:dyDescent="0.25">
      <c r="A562" s="24"/>
      <c r="B562" s="25"/>
      <c r="C562" s="24"/>
      <c r="D562" s="23" t="s">
        <v>252</v>
      </c>
      <c r="E562" s="14">
        <f>E563+E564+E565</f>
        <v>23057.532999999999</v>
      </c>
      <c r="F562" s="14">
        <f>F563+F564+F565</f>
        <v>21392.092000000001</v>
      </c>
      <c r="G562" s="5">
        <f t="shared" si="19"/>
        <v>0.92777019987350773</v>
      </c>
    </row>
    <row r="563" spans="1:7" ht="31.5" outlineLevel="1" x14ac:dyDescent="0.25">
      <c r="A563" s="6" t="s">
        <v>231</v>
      </c>
      <c r="B563" s="7" t="s">
        <v>232</v>
      </c>
      <c r="C563" s="6" t="s">
        <v>13</v>
      </c>
      <c r="D563" s="7" t="s">
        <v>14</v>
      </c>
      <c r="E563" s="13">
        <v>4914.1860000000006</v>
      </c>
      <c r="F563" s="13">
        <v>3605.9780000000001</v>
      </c>
      <c r="G563" s="8">
        <f t="shared" si="19"/>
        <v>0.73378948212379413</v>
      </c>
    </row>
    <row r="564" spans="1:7" ht="31.5" outlineLevel="1" x14ac:dyDescent="0.25">
      <c r="A564" s="6" t="s">
        <v>231</v>
      </c>
      <c r="B564" s="7" t="s">
        <v>232</v>
      </c>
      <c r="C564" s="6" t="s">
        <v>15</v>
      </c>
      <c r="D564" s="7" t="s">
        <v>16</v>
      </c>
      <c r="E564" s="13">
        <v>14125.478000000001</v>
      </c>
      <c r="F564" s="13">
        <v>13768.245000000001</v>
      </c>
      <c r="G564" s="8">
        <f t="shared" si="19"/>
        <v>0.97471002397228612</v>
      </c>
    </row>
    <row r="565" spans="1:7" ht="47.25" outlineLevel="1" x14ac:dyDescent="0.25">
      <c r="A565" s="6" t="s">
        <v>231</v>
      </c>
      <c r="B565" s="7" t="s">
        <v>232</v>
      </c>
      <c r="C565" s="6" t="s">
        <v>17</v>
      </c>
      <c r="D565" s="7" t="s">
        <v>18</v>
      </c>
      <c r="E565" s="13">
        <v>4017.8689999999997</v>
      </c>
      <c r="F565" s="13">
        <v>4017.8690000000001</v>
      </c>
      <c r="G565" s="8">
        <f t="shared" si="19"/>
        <v>1.0000000000000002</v>
      </c>
    </row>
    <row r="566" spans="1:7" ht="31.5" customHeight="1" x14ac:dyDescent="0.25">
      <c r="A566" s="10" t="s">
        <v>235</v>
      </c>
      <c r="B566" s="39" t="s">
        <v>236</v>
      </c>
      <c r="C566" s="40"/>
      <c r="D566" s="41"/>
      <c r="E566" s="12">
        <f>E568+E572</f>
        <v>37496.106</v>
      </c>
      <c r="F566" s="12">
        <f>F568+F572</f>
        <v>37230.097999999998</v>
      </c>
      <c r="G566" s="11">
        <f t="shared" ref="G566:G579" si="24">F566/E566</f>
        <v>0.99290571666295158</v>
      </c>
    </row>
    <row r="567" spans="1:7" s="22" customFormat="1" ht="22.5" customHeight="1" x14ac:dyDescent="0.25">
      <c r="A567" s="17"/>
      <c r="B567" s="18"/>
      <c r="C567" s="19"/>
      <c r="D567" s="30" t="s">
        <v>250</v>
      </c>
      <c r="E567" s="20"/>
      <c r="F567" s="20"/>
      <c r="G567" s="21"/>
    </row>
    <row r="568" spans="1:7" s="22" customFormat="1" ht="22.5" customHeight="1" x14ac:dyDescent="0.25">
      <c r="A568" s="17"/>
      <c r="B568" s="18"/>
      <c r="C568" s="19"/>
      <c r="D568" s="30" t="s">
        <v>251</v>
      </c>
      <c r="E568" s="20">
        <f>E569</f>
        <v>4005.13</v>
      </c>
      <c r="F568" s="20">
        <f>F569</f>
        <v>4005.13</v>
      </c>
      <c r="G568" s="21">
        <f t="shared" si="24"/>
        <v>1</v>
      </c>
    </row>
    <row r="569" spans="1:7" s="15" customFormat="1" ht="31.5" outlineLevel="1" x14ac:dyDescent="0.25">
      <c r="A569" s="1" t="s">
        <v>235</v>
      </c>
      <c r="B569" s="4" t="s">
        <v>236</v>
      </c>
      <c r="C569" s="1" t="s">
        <v>237</v>
      </c>
      <c r="D569" s="4" t="s">
        <v>238</v>
      </c>
      <c r="E569" s="14">
        <v>4005.13</v>
      </c>
      <c r="F569" s="14">
        <v>4005.13</v>
      </c>
      <c r="G569" s="5">
        <f t="shared" si="24"/>
        <v>1</v>
      </c>
    </row>
    <row r="570" spans="1:7" s="28" customFormat="1" ht="47.25" outlineLevel="2" x14ac:dyDescent="0.25">
      <c r="A570" s="24" t="s">
        <v>235</v>
      </c>
      <c r="B570" s="25" t="s">
        <v>236</v>
      </c>
      <c r="C570" s="24" t="s">
        <v>239</v>
      </c>
      <c r="D570" s="25" t="s">
        <v>240</v>
      </c>
      <c r="E570" s="26">
        <v>1699.9860000000001</v>
      </c>
      <c r="F570" s="26">
        <v>1699.9860000000001</v>
      </c>
      <c r="G570" s="27">
        <f t="shared" si="24"/>
        <v>1</v>
      </c>
    </row>
    <row r="571" spans="1:7" s="28" customFormat="1" ht="47.25" outlineLevel="2" x14ac:dyDescent="0.25">
      <c r="A571" s="24" t="s">
        <v>235</v>
      </c>
      <c r="B571" s="25" t="s">
        <v>236</v>
      </c>
      <c r="C571" s="24" t="s">
        <v>241</v>
      </c>
      <c r="D571" s="25" t="s">
        <v>242</v>
      </c>
      <c r="E571" s="26">
        <v>2305.143</v>
      </c>
      <c r="F571" s="26">
        <v>2305.143</v>
      </c>
      <c r="G571" s="27">
        <f t="shared" si="24"/>
        <v>1</v>
      </c>
    </row>
    <row r="572" spans="1:7" s="28" customFormat="1" ht="28.5" customHeight="1" outlineLevel="2" x14ac:dyDescent="0.25">
      <c r="A572" s="24"/>
      <c r="B572" s="25"/>
      <c r="C572" s="24"/>
      <c r="D572" s="23" t="s">
        <v>252</v>
      </c>
      <c r="E572" s="14">
        <f>E573+E574</f>
        <v>33490.976000000002</v>
      </c>
      <c r="F572" s="14">
        <f>F573+F574</f>
        <v>33224.968000000001</v>
      </c>
      <c r="G572" s="5">
        <f t="shared" si="24"/>
        <v>0.99205732314280715</v>
      </c>
    </row>
    <row r="573" spans="1:7" ht="31.5" outlineLevel="1" x14ac:dyDescent="0.25">
      <c r="A573" s="6" t="s">
        <v>235</v>
      </c>
      <c r="B573" s="7" t="s">
        <v>236</v>
      </c>
      <c r="C573" s="6" t="s">
        <v>15</v>
      </c>
      <c r="D573" s="7" t="s">
        <v>16</v>
      </c>
      <c r="E573" s="13">
        <v>31953.649000000001</v>
      </c>
      <c r="F573" s="13">
        <v>31687.642</v>
      </c>
      <c r="G573" s="8">
        <f t="shared" si="24"/>
        <v>0.99167522307076728</v>
      </c>
    </row>
    <row r="574" spans="1:7" ht="47.25" outlineLevel="1" x14ac:dyDescent="0.25">
      <c r="A574" s="6" t="s">
        <v>235</v>
      </c>
      <c r="B574" s="7" t="s">
        <v>236</v>
      </c>
      <c r="C574" s="6" t="s">
        <v>17</v>
      </c>
      <c r="D574" s="7" t="s">
        <v>18</v>
      </c>
      <c r="E574" s="13">
        <v>1537.327</v>
      </c>
      <c r="F574" s="13">
        <v>1537.326</v>
      </c>
      <c r="G574" s="8">
        <f t="shared" si="24"/>
        <v>0.99999934952030378</v>
      </c>
    </row>
    <row r="575" spans="1:7" ht="22.5" customHeight="1" x14ac:dyDescent="0.25">
      <c r="A575" s="31"/>
      <c r="B575" s="31"/>
      <c r="C575" s="31"/>
      <c r="D575" s="33" t="s">
        <v>243</v>
      </c>
      <c r="E575" s="35">
        <f>E577+E578</f>
        <v>11107291.508999998</v>
      </c>
      <c r="F575" s="35">
        <f>F577+F578</f>
        <v>10766955.421999998</v>
      </c>
      <c r="G575" s="11">
        <f t="shared" si="24"/>
        <v>0.96935921896672717</v>
      </c>
    </row>
    <row r="576" spans="1:7" ht="22.5" customHeight="1" x14ac:dyDescent="0.25">
      <c r="A576" s="31"/>
      <c r="B576" s="31"/>
      <c r="C576" s="31"/>
      <c r="D576" s="32" t="s">
        <v>250</v>
      </c>
      <c r="E576" s="34"/>
      <c r="F576" s="34"/>
      <c r="G576" s="11"/>
    </row>
    <row r="577" spans="1:7" ht="22.5" customHeight="1" x14ac:dyDescent="0.25">
      <c r="A577" s="31"/>
      <c r="B577" s="31"/>
      <c r="C577" s="31"/>
      <c r="D577" s="32" t="s">
        <v>251</v>
      </c>
      <c r="E577" s="35">
        <f>E6+E16+E23+E35+E40+E50+E74+E105+E140+E176+E208+E242+E278+E308+E343+E374+E395+E425+E446+E456+E470+E486+E500+E520+E535+E540+E545+E551+E568</f>
        <v>10085420.451999998</v>
      </c>
      <c r="F577" s="35">
        <f>F6+F16+F23+F35+F40+F50+F74+F105+F140+F176+F208+F242+F278+F308+F343+F374+F395+F425+F446+F456+F470+F486+F500+F520+F535+F540+F545+F551+F568</f>
        <v>9798951.9209999982</v>
      </c>
      <c r="G577" s="11">
        <f t="shared" si="24"/>
        <v>0.97159577705625633</v>
      </c>
    </row>
    <row r="578" spans="1:7" ht="22.5" customHeight="1" x14ac:dyDescent="0.25">
      <c r="A578" s="31"/>
      <c r="B578" s="31"/>
      <c r="C578" s="31"/>
      <c r="D578" s="32" t="s">
        <v>252</v>
      </c>
      <c r="E578" s="35">
        <f>E10+E17+E30+E36+E45+E69+E100+E134+E170+E203+E236+E272+E303+E338+E369+E389+E420+E442+E450+E464+E480+E495+E515+E530+E536+E541+E546+E562+E572</f>
        <v>1021871.057</v>
      </c>
      <c r="F578" s="35">
        <f>F10+F17+F30+F36+F45+F69+F100+F134+F170+F203+F236+F272+F303+F338+F369+F389+F420+F442+F450+F464+F480+F495+F515+F530+F536+F541+F546+F562+F572</f>
        <v>968003.50100000005</v>
      </c>
      <c r="G578" s="11">
        <f t="shared" si="24"/>
        <v>0.94728536870577007</v>
      </c>
    </row>
    <row r="579" spans="1:7" ht="22.5" customHeight="1" x14ac:dyDescent="0.25">
      <c r="A579" s="31"/>
      <c r="B579" s="31"/>
      <c r="C579" s="31"/>
      <c r="D579" s="32" t="s">
        <v>254</v>
      </c>
      <c r="E579" s="35">
        <f>E97+E98+E99+E380+E381+E382+E383+E384+E385+E399+E400+E406+E410+E413+E414+E415+E416+E417+E418+E419+E430+E431+E436+E437+E438+E441+E492+E493+E526+E555+E556+E560+E561</f>
        <v>760785.94699999993</v>
      </c>
      <c r="F579" s="35">
        <f>F97+F98+F99+F380+F381+F382+F383+F384+F385+F399+F400+F406+F410+F413+F414+F415+F416+F417+F418+F419+F430+F431+F436+F437+F438+F441+F492+F493+F526+F555+F556+F560+F561</f>
        <v>623681.78800000006</v>
      </c>
      <c r="G579" s="11">
        <f t="shared" si="24"/>
        <v>0.81978615727506354</v>
      </c>
    </row>
  </sheetData>
  <autoFilter ref="A3:G579"/>
  <mergeCells count="30">
    <mergeCell ref="B138:D138"/>
    <mergeCell ref="A1:G1"/>
    <mergeCell ref="B4:D4"/>
    <mergeCell ref="B14:D14"/>
    <mergeCell ref="B21:D21"/>
    <mergeCell ref="B33:D33"/>
    <mergeCell ref="B38:D38"/>
    <mergeCell ref="B48:D48"/>
    <mergeCell ref="B72:D72"/>
    <mergeCell ref="B103:D103"/>
    <mergeCell ref="B468:D468"/>
    <mergeCell ref="B174:D174"/>
    <mergeCell ref="B206:D206"/>
    <mergeCell ref="B240:D240"/>
    <mergeCell ref="B276:D276"/>
    <mergeCell ref="B306:D306"/>
    <mergeCell ref="B341:D341"/>
    <mergeCell ref="B372:D372"/>
    <mergeCell ref="B393:D393"/>
    <mergeCell ref="B423:D423"/>
    <mergeCell ref="B444:D444"/>
    <mergeCell ref="B454:D454"/>
    <mergeCell ref="B549:D549"/>
    <mergeCell ref="B566:D566"/>
    <mergeCell ref="B484:D484"/>
    <mergeCell ref="B498:D498"/>
    <mergeCell ref="B518:D518"/>
    <mergeCell ref="B533:D533"/>
    <mergeCell ref="B538:D538"/>
    <mergeCell ref="B543:D543"/>
  </mergeCells>
  <pageMargins left="0.35433070866141736" right="0" top="0.27559055118110237" bottom="0.11811023622047245" header="0" footer="0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Бюджет!SIGN</vt:lpstr>
      <vt:lpstr>Бюджет!Заголовки_для_печати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Негодаева Татьяна Сергеевна</dc:creator>
  <dc:description>POI HSSF rep:2.45.0.188</dc:description>
  <cp:lastModifiedBy>Негодаева Татьяна Сергеевна</cp:lastModifiedBy>
  <cp:lastPrinted>2018-07-25T11:33:20Z</cp:lastPrinted>
  <dcterms:created xsi:type="dcterms:W3CDTF">2018-07-10T11:39:43Z</dcterms:created>
  <dcterms:modified xsi:type="dcterms:W3CDTF">2018-07-25T11:38:57Z</dcterms:modified>
</cp:coreProperties>
</file>