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_xlnm._FilterDatabase" localSheetId="0" hidden="1">Бюджет!$A$3:$J$458</definedName>
    <definedName name="APPT" localSheetId="0">Бюджет!$A$11</definedName>
    <definedName name="FIO" localSheetId="0">Бюджет!$E$11</definedName>
    <definedName name="LAST_CELL" localSheetId="0">Бюджет!$I$463</definedName>
    <definedName name="SIGN" localSheetId="0">Бюджет!$A$11:$G$11</definedName>
    <definedName name="_xlnm.Print_Titles" localSheetId="0">Бюджет!$3:$3</definedName>
  </definedNames>
  <calcPr calcId="145621"/>
</workbook>
</file>

<file path=xl/calcChain.xml><?xml version="1.0" encoding="utf-8"?>
<calcChain xmlns="http://schemas.openxmlformats.org/spreadsheetml/2006/main">
  <c r="I458" i="1" l="1"/>
  <c r="H458" i="1"/>
  <c r="I457" i="1"/>
  <c r="I456" i="1"/>
  <c r="H457" i="1"/>
  <c r="H456" i="1"/>
  <c r="I250" i="1"/>
  <c r="H250" i="1"/>
  <c r="I252" i="1"/>
  <c r="H252" i="1"/>
  <c r="J252" i="1" s="1"/>
  <c r="I272" i="1"/>
  <c r="H272" i="1"/>
  <c r="J272" i="1" s="1"/>
  <c r="I270" i="1"/>
  <c r="I268" i="1"/>
  <c r="I266" i="1"/>
  <c r="I263" i="1"/>
  <c r="I261" i="1"/>
  <c r="I258" i="1"/>
  <c r="I255" i="1"/>
  <c r="I253" i="1"/>
  <c r="H441" i="1"/>
  <c r="J441" i="1" s="1"/>
  <c r="H437" i="1"/>
  <c r="J437" i="1" s="1"/>
  <c r="H340" i="1"/>
  <c r="J340" i="1" s="1"/>
  <c r="H329" i="1"/>
  <c r="J329" i="1" s="1"/>
  <c r="H328" i="1"/>
  <c r="J328" i="1" s="1"/>
  <c r="H327" i="1"/>
  <c r="J327" i="1" s="1"/>
  <c r="H326" i="1"/>
  <c r="J326" i="1" s="1"/>
  <c r="J320" i="1"/>
  <c r="H320" i="1"/>
  <c r="H82" i="1"/>
  <c r="J82" i="1" s="1"/>
  <c r="J458" i="1" l="1"/>
  <c r="I449" i="1"/>
  <c r="I448" i="1" s="1"/>
  <c r="I446" i="1" s="1"/>
  <c r="I451" i="1"/>
  <c r="I434" i="1"/>
  <c r="I433" i="1"/>
  <c r="I442" i="1"/>
  <c r="I428" i="1"/>
  <c r="I425" i="1" s="1"/>
  <c r="I423" i="1"/>
  <c r="I420" i="1" s="1"/>
  <c r="I418" i="1"/>
  <c r="I415" i="1" s="1"/>
  <c r="I412" i="1"/>
  <c r="I409" i="1"/>
  <c r="I408" i="1" s="1"/>
  <c r="I406" i="1" s="1"/>
  <c r="I403" i="1"/>
  <c r="I401" i="1"/>
  <c r="I399" i="1"/>
  <c r="I393" i="1"/>
  <c r="I390" i="1"/>
  <c r="I387" i="1" s="1"/>
  <c r="I385" i="1" s="1"/>
  <c r="I388" i="1"/>
  <c r="I381" i="1"/>
  <c r="I375" i="1"/>
  <c r="I372" i="1"/>
  <c r="I371" i="1" s="1"/>
  <c r="I365" i="1"/>
  <c r="I363" i="1"/>
  <c r="I367" i="1"/>
  <c r="I360" i="1"/>
  <c r="I350" i="1"/>
  <c r="I349" i="1" s="1"/>
  <c r="I353" i="1"/>
  <c r="I342" i="1"/>
  <c r="I336" i="1"/>
  <c r="I335" i="1" s="1"/>
  <c r="I333" i="1" s="1"/>
  <c r="I345" i="1"/>
  <c r="I323" i="1"/>
  <c r="I321" i="1"/>
  <c r="I317" i="1"/>
  <c r="I316" i="1" s="1"/>
  <c r="I314" i="1" s="1"/>
  <c r="I330" i="1"/>
  <c r="I311" i="1"/>
  <c r="I306" i="1"/>
  <c r="I304" i="1"/>
  <c r="I298" i="1"/>
  <c r="I296" i="1"/>
  <c r="I294" i="1"/>
  <c r="I291" i="1"/>
  <c r="I289" i="1"/>
  <c r="I286" i="1"/>
  <c r="I284" i="1"/>
  <c r="I282" i="1"/>
  <c r="I280" i="1"/>
  <c r="I278" i="1"/>
  <c r="I247" i="1"/>
  <c r="I245" i="1"/>
  <c r="I243" i="1"/>
  <c r="I241" i="1"/>
  <c r="I238" i="1"/>
  <c r="I236" i="1"/>
  <c r="I233" i="1"/>
  <c r="I231" i="1"/>
  <c r="I229" i="1"/>
  <c r="I227" i="1"/>
  <c r="I431" i="1" l="1"/>
  <c r="I347" i="1"/>
  <c r="I398" i="1"/>
  <c r="I396" i="1" s="1"/>
  <c r="I226" i="1"/>
  <c r="I224" i="1" s="1"/>
  <c r="I303" i="1"/>
  <c r="I277" i="1"/>
  <c r="I275" i="1" s="1"/>
  <c r="I359" i="1"/>
  <c r="I357" i="1" s="1"/>
  <c r="I369" i="1"/>
  <c r="I221" i="1" l="1"/>
  <c r="I219" i="1"/>
  <c r="I217" i="1"/>
  <c r="I215" i="1"/>
  <c r="I212" i="1"/>
  <c r="I210" i="1"/>
  <c r="I207" i="1"/>
  <c r="I205" i="1"/>
  <c r="I203" i="1"/>
  <c r="I201" i="1"/>
  <c r="I198" i="1"/>
  <c r="I189" i="1"/>
  <c r="I191" i="1"/>
  <c r="I187" i="1"/>
  <c r="I185" i="1"/>
  <c r="I182" i="1"/>
  <c r="I180" i="1"/>
  <c r="I178" i="1"/>
  <c r="I173" i="1"/>
  <c r="I171" i="1"/>
  <c r="I169" i="1"/>
  <c r="I163" i="1"/>
  <c r="I161" i="1"/>
  <c r="I159" i="1"/>
  <c r="I157" i="1"/>
  <c r="I154" i="1"/>
  <c r="I152" i="1"/>
  <c r="I149" i="1"/>
  <c r="I147" i="1"/>
  <c r="I145" i="1"/>
  <c r="I143" i="1"/>
  <c r="I141" i="1"/>
  <c r="I135" i="1"/>
  <c r="I133" i="1"/>
  <c r="I131" i="1"/>
  <c r="I129" i="1"/>
  <c r="I127" i="1"/>
  <c r="I124" i="1"/>
  <c r="I122" i="1"/>
  <c r="I120" i="1"/>
  <c r="I117" i="1"/>
  <c r="I115" i="1"/>
  <c r="I113" i="1"/>
  <c r="I105" i="1"/>
  <c r="I103" i="1"/>
  <c r="I101" i="1"/>
  <c r="I98" i="1"/>
  <c r="I96" i="1"/>
  <c r="I94" i="1"/>
  <c r="I91" i="1"/>
  <c r="I89" i="1"/>
  <c r="I107" i="1"/>
  <c r="I79" i="1"/>
  <c r="I77" i="1"/>
  <c r="I71" i="1"/>
  <c r="I68" i="1"/>
  <c r="I66" i="1"/>
  <c r="I58" i="1"/>
  <c r="I55" i="1"/>
  <c r="I49" i="1"/>
  <c r="I47" i="1"/>
  <c r="I83" i="1"/>
  <c r="I60" i="1"/>
  <c r="I37" i="1"/>
  <c r="I36" i="1" s="1"/>
  <c r="I41" i="1"/>
  <c r="I32" i="1"/>
  <c r="I29" i="1" s="1"/>
  <c r="I23" i="1"/>
  <c r="I22" i="1" s="1"/>
  <c r="I26" i="1"/>
  <c r="I88" i="1" l="1"/>
  <c r="I86" i="1" s="1"/>
  <c r="I112" i="1"/>
  <c r="I110" i="1" s="1"/>
  <c r="I140" i="1"/>
  <c r="I138" i="1" s="1"/>
  <c r="I168" i="1"/>
  <c r="I166" i="1" s="1"/>
  <c r="I197" i="1"/>
  <c r="I195" i="1" s="1"/>
  <c r="I65" i="1"/>
  <c r="I63" i="1" s="1"/>
  <c r="I20" i="1"/>
  <c r="I46" i="1"/>
  <c r="I44" i="1" s="1"/>
  <c r="I16" i="1"/>
  <c r="I13" i="1" s="1"/>
  <c r="I7" i="1"/>
  <c r="I6" i="1"/>
  <c r="I10" i="1"/>
  <c r="I4" i="1" l="1"/>
  <c r="H40" i="1"/>
  <c r="J40" i="1" s="1"/>
  <c r="H8" i="1" l="1"/>
  <c r="H9" i="1"/>
  <c r="J9" i="1" s="1"/>
  <c r="H11" i="1"/>
  <c r="H12" i="1"/>
  <c r="J12" i="1" s="1"/>
  <c r="H17" i="1"/>
  <c r="H18" i="1"/>
  <c r="J18" i="1" s="1"/>
  <c r="H19" i="1"/>
  <c r="J19" i="1" s="1"/>
  <c r="H24" i="1"/>
  <c r="H25" i="1"/>
  <c r="J25" i="1" s="1"/>
  <c r="H27" i="1"/>
  <c r="H28" i="1"/>
  <c r="J28" i="1" s="1"/>
  <c r="H33" i="1"/>
  <c r="H38" i="1"/>
  <c r="H39" i="1"/>
  <c r="J39" i="1" s="1"/>
  <c r="J42" i="1"/>
  <c r="H43" i="1"/>
  <c r="H48" i="1"/>
  <c r="H50" i="1"/>
  <c r="H51" i="1"/>
  <c r="J51" i="1" s="1"/>
  <c r="H52" i="1"/>
  <c r="J52" i="1" s="1"/>
  <c r="H53" i="1"/>
  <c r="J53" i="1" s="1"/>
  <c r="H54" i="1"/>
  <c r="J54" i="1" s="1"/>
  <c r="H56" i="1"/>
  <c r="H57" i="1"/>
  <c r="J57" i="1" s="1"/>
  <c r="H59" i="1"/>
  <c r="H61" i="1"/>
  <c r="H62" i="1"/>
  <c r="J62" i="1" s="1"/>
  <c r="H67" i="1"/>
  <c r="H69" i="1"/>
  <c r="H70" i="1"/>
  <c r="J70" i="1" s="1"/>
  <c r="H72" i="1"/>
  <c r="H73" i="1"/>
  <c r="J73" i="1" s="1"/>
  <c r="H74" i="1"/>
  <c r="J74" i="1" s="1"/>
  <c r="H75" i="1"/>
  <c r="J75" i="1" s="1"/>
  <c r="H76" i="1"/>
  <c r="J76" i="1" s="1"/>
  <c r="H78" i="1"/>
  <c r="H80" i="1"/>
  <c r="H84" i="1"/>
  <c r="H85" i="1"/>
  <c r="J85" i="1" s="1"/>
  <c r="H90" i="1"/>
  <c r="H92" i="1"/>
  <c r="H93" i="1"/>
  <c r="J93" i="1" s="1"/>
  <c r="H95" i="1"/>
  <c r="H97" i="1"/>
  <c r="H99" i="1"/>
  <c r="H100" i="1"/>
  <c r="J100" i="1" s="1"/>
  <c r="H102" i="1"/>
  <c r="H104" i="1"/>
  <c r="H106" i="1"/>
  <c r="H108" i="1"/>
  <c r="H109" i="1"/>
  <c r="J109" i="1" s="1"/>
  <c r="H114" i="1"/>
  <c r="H116" i="1"/>
  <c r="H118" i="1"/>
  <c r="H119" i="1"/>
  <c r="J119" i="1" s="1"/>
  <c r="H121" i="1"/>
  <c r="H123" i="1"/>
  <c r="H125" i="1"/>
  <c r="H126" i="1"/>
  <c r="J126" i="1" s="1"/>
  <c r="H128" i="1"/>
  <c r="H130" i="1"/>
  <c r="H132" i="1"/>
  <c r="H134" i="1"/>
  <c r="H136" i="1"/>
  <c r="H137" i="1"/>
  <c r="J137" i="1" s="1"/>
  <c r="H142" i="1"/>
  <c r="H144" i="1"/>
  <c r="H146" i="1"/>
  <c r="H148" i="1"/>
  <c r="H150" i="1"/>
  <c r="H151" i="1"/>
  <c r="J151" i="1" s="1"/>
  <c r="H153" i="1"/>
  <c r="H155" i="1"/>
  <c r="H156" i="1"/>
  <c r="J156" i="1" s="1"/>
  <c r="H158" i="1"/>
  <c r="H160" i="1"/>
  <c r="H162" i="1"/>
  <c r="H164" i="1"/>
  <c r="H165" i="1"/>
  <c r="J165" i="1" s="1"/>
  <c r="H170" i="1"/>
  <c r="H172" i="1"/>
  <c r="H174" i="1"/>
  <c r="H176" i="1"/>
  <c r="H177" i="1"/>
  <c r="J177" i="1" s="1"/>
  <c r="H179" i="1"/>
  <c r="H181" i="1"/>
  <c r="H183" i="1"/>
  <c r="H184" i="1"/>
  <c r="J184" i="1" s="1"/>
  <c r="H186" i="1"/>
  <c r="H188" i="1"/>
  <c r="H190" i="1"/>
  <c r="H189" i="1" s="1"/>
  <c r="H192" i="1"/>
  <c r="H193" i="1"/>
  <c r="J193" i="1" s="1"/>
  <c r="H194" i="1"/>
  <c r="J194" i="1" s="1"/>
  <c r="H199" i="1"/>
  <c r="H200" i="1"/>
  <c r="J200" i="1" s="1"/>
  <c r="H202" i="1"/>
  <c r="H204" i="1"/>
  <c r="H206" i="1"/>
  <c r="H208" i="1"/>
  <c r="H209" i="1"/>
  <c r="J209" i="1" s="1"/>
  <c r="H211" i="1"/>
  <c r="H213" i="1"/>
  <c r="H214" i="1"/>
  <c r="J214" i="1" s="1"/>
  <c r="H216" i="1"/>
  <c r="H218" i="1"/>
  <c r="H220" i="1"/>
  <c r="H222" i="1"/>
  <c r="H223" i="1"/>
  <c r="J223" i="1" s="1"/>
  <c r="H228" i="1"/>
  <c r="H230" i="1"/>
  <c r="H232" i="1"/>
  <c r="H234" i="1"/>
  <c r="H235" i="1"/>
  <c r="J235" i="1" s="1"/>
  <c r="H237" i="1"/>
  <c r="H239" i="1"/>
  <c r="H240" i="1"/>
  <c r="J240" i="1" s="1"/>
  <c r="H242" i="1"/>
  <c r="H244" i="1"/>
  <c r="H246" i="1"/>
  <c r="H248" i="1"/>
  <c r="H249" i="1"/>
  <c r="J249" i="1" s="1"/>
  <c r="J250" i="1"/>
  <c r="H254" i="1"/>
  <c r="H256" i="1"/>
  <c r="H257" i="1"/>
  <c r="J257" i="1" s="1"/>
  <c r="H259" i="1"/>
  <c r="H260" i="1"/>
  <c r="J260" i="1" s="1"/>
  <c r="H262" i="1"/>
  <c r="H264" i="1"/>
  <c r="H265" i="1"/>
  <c r="J265" i="1" s="1"/>
  <c r="H267" i="1"/>
  <c r="H269" i="1"/>
  <c r="H271" i="1"/>
  <c r="H273" i="1"/>
  <c r="J273" i="1" s="1"/>
  <c r="H274" i="1"/>
  <c r="J274" i="1" s="1"/>
  <c r="H279" i="1"/>
  <c r="H281" i="1"/>
  <c r="H283" i="1"/>
  <c r="H285" i="1"/>
  <c r="H287" i="1"/>
  <c r="H288" i="1"/>
  <c r="J288" i="1" s="1"/>
  <c r="H290" i="1"/>
  <c r="H292" i="1"/>
  <c r="H293" i="1"/>
  <c r="J293" i="1" s="1"/>
  <c r="H295" i="1"/>
  <c r="H297" i="1"/>
  <c r="H299" i="1"/>
  <c r="H300" i="1"/>
  <c r="J300" i="1" s="1"/>
  <c r="H301" i="1"/>
  <c r="J301" i="1" s="1"/>
  <c r="H305" i="1"/>
  <c r="H307" i="1"/>
  <c r="H308" i="1"/>
  <c r="J308" i="1" s="1"/>
  <c r="H309" i="1"/>
  <c r="J309" i="1" s="1"/>
  <c r="H310" i="1"/>
  <c r="J310" i="1" s="1"/>
  <c r="H312" i="1"/>
  <c r="H313" i="1"/>
  <c r="J313" i="1" s="1"/>
  <c r="H318" i="1"/>
  <c r="H322" i="1"/>
  <c r="H324" i="1"/>
  <c r="H331" i="1"/>
  <c r="H332" i="1"/>
  <c r="J332" i="1" s="1"/>
  <c r="H337" i="1"/>
  <c r="H338" i="1"/>
  <c r="J338" i="1" s="1"/>
  <c r="H341" i="1"/>
  <c r="J341" i="1" s="1"/>
  <c r="H343" i="1"/>
  <c r="H344" i="1"/>
  <c r="J344" i="1" s="1"/>
  <c r="H346" i="1"/>
  <c r="H351" i="1"/>
  <c r="H352" i="1"/>
  <c r="J352" i="1" s="1"/>
  <c r="H354" i="1"/>
  <c r="H355" i="1"/>
  <c r="J355" i="1" s="1"/>
  <c r="H356" i="1"/>
  <c r="J356" i="1" s="1"/>
  <c r="H361" i="1"/>
  <c r="H362" i="1"/>
  <c r="J362" i="1" s="1"/>
  <c r="H364" i="1"/>
  <c r="H366" i="1"/>
  <c r="H365" i="1" s="1"/>
  <c r="H368" i="1"/>
  <c r="H373" i="1"/>
  <c r="H374" i="1"/>
  <c r="J374" i="1" s="1"/>
  <c r="H376" i="1"/>
  <c r="H377" i="1"/>
  <c r="J377" i="1" s="1"/>
  <c r="H378" i="1"/>
  <c r="J378" i="1" s="1"/>
  <c r="H379" i="1"/>
  <c r="J379" i="1" s="1"/>
  <c r="H380" i="1"/>
  <c r="J380" i="1" s="1"/>
  <c r="H382" i="1"/>
  <c r="H383" i="1"/>
  <c r="J383" i="1" s="1"/>
  <c r="H384" i="1"/>
  <c r="J384" i="1" s="1"/>
  <c r="H389" i="1"/>
  <c r="H391" i="1"/>
  <c r="H392" i="1"/>
  <c r="J392" i="1" s="1"/>
  <c r="H394" i="1"/>
  <c r="H395" i="1"/>
  <c r="J395" i="1" s="1"/>
  <c r="H400" i="1"/>
  <c r="H402" i="1"/>
  <c r="H404" i="1"/>
  <c r="H405" i="1"/>
  <c r="J405" i="1" s="1"/>
  <c r="H410" i="1"/>
  <c r="H411" i="1"/>
  <c r="J411" i="1" s="1"/>
  <c r="H413" i="1"/>
  <c r="H414" i="1"/>
  <c r="J414" i="1" s="1"/>
  <c r="H419" i="1"/>
  <c r="H424" i="1"/>
  <c r="H429" i="1"/>
  <c r="H430" i="1"/>
  <c r="J430" i="1" s="1"/>
  <c r="H435" i="1"/>
  <c r="H438" i="1"/>
  <c r="J438" i="1" s="1"/>
  <c r="H439" i="1"/>
  <c r="J439" i="1" s="1"/>
  <c r="H443" i="1"/>
  <c r="H444" i="1"/>
  <c r="J444" i="1" s="1"/>
  <c r="H445" i="1"/>
  <c r="J445" i="1" s="1"/>
  <c r="H450" i="1"/>
  <c r="H452" i="1"/>
  <c r="H453" i="1"/>
  <c r="J453" i="1" s="1"/>
  <c r="H454" i="1"/>
  <c r="J454" i="1" s="1"/>
  <c r="J269" i="1" l="1"/>
  <c r="H268" i="1"/>
  <c r="J268" i="1" s="1"/>
  <c r="J264" i="1"/>
  <c r="H263" i="1"/>
  <c r="J263" i="1" s="1"/>
  <c r="J256" i="1"/>
  <c r="H255" i="1"/>
  <c r="J255" i="1" s="1"/>
  <c r="J271" i="1"/>
  <c r="H270" i="1"/>
  <c r="J270" i="1" s="1"/>
  <c r="J267" i="1"/>
  <c r="H266" i="1"/>
  <c r="J266" i="1" s="1"/>
  <c r="J259" i="1"/>
  <c r="H258" i="1"/>
  <c r="J258" i="1" s="1"/>
  <c r="J262" i="1"/>
  <c r="H261" i="1"/>
  <c r="J261" i="1" s="1"/>
  <c r="J254" i="1"/>
  <c r="H253" i="1"/>
  <c r="J253" i="1" s="1"/>
  <c r="J452" i="1"/>
  <c r="H451" i="1"/>
  <c r="J451" i="1" s="1"/>
  <c r="J450" i="1"/>
  <c r="H449" i="1"/>
  <c r="J435" i="1"/>
  <c r="H434" i="1"/>
  <c r="J443" i="1"/>
  <c r="H442" i="1"/>
  <c r="J442" i="1" s="1"/>
  <c r="J429" i="1"/>
  <c r="H428" i="1"/>
  <c r="J424" i="1"/>
  <c r="H423" i="1"/>
  <c r="J419" i="1"/>
  <c r="H418" i="1"/>
  <c r="J413" i="1"/>
  <c r="H412" i="1"/>
  <c r="J412" i="1" s="1"/>
  <c r="J410" i="1"/>
  <c r="H409" i="1"/>
  <c r="J404" i="1"/>
  <c r="H403" i="1"/>
  <c r="J403" i="1" s="1"/>
  <c r="J400" i="1"/>
  <c r="H399" i="1"/>
  <c r="J402" i="1"/>
  <c r="H401" i="1"/>
  <c r="J401" i="1" s="1"/>
  <c r="H390" i="1"/>
  <c r="J390" i="1" s="1"/>
  <c r="J394" i="1"/>
  <c r="H393" i="1"/>
  <c r="J393" i="1" s="1"/>
  <c r="J389" i="1"/>
  <c r="H388" i="1"/>
  <c r="J391" i="1"/>
  <c r="J382" i="1"/>
  <c r="H381" i="1"/>
  <c r="J381" i="1" s="1"/>
  <c r="J376" i="1"/>
  <c r="H375" i="1"/>
  <c r="J375" i="1" s="1"/>
  <c r="J373" i="1"/>
  <c r="H372" i="1"/>
  <c r="J364" i="1"/>
  <c r="H363" i="1"/>
  <c r="J363" i="1" s="1"/>
  <c r="J368" i="1"/>
  <c r="H367" i="1"/>
  <c r="J367" i="1" s="1"/>
  <c r="J361" i="1"/>
  <c r="H360" i="1"/>
  <c r="J366" i="1"/>
  <c r="J365" i="1"/>
  <c r="J351" i="1"/>
  <c r="H350" i="1"/>
  <c r="J346" i="1"/>
  <c r="H345" i="1"/>
  <c r="J345" i="1" s="1"/>
  <c r="J354" i="1"/>
  <c r="H353" i="1"/>
  <c r="J353" i="1" s="1"/>
  <c r="J343" i="1"/>
  <c r="H342" i="1"/>
  <c r="J342" i="1" s="1"/>
  <c r="J337" i="1"/>
  <c r="H336" i="1"/>
  <c r="J324" i="1"/>
  <c r="H323" i="1"/>
  <c r="J323" i="1" s="1"/>
  <c r="J322" i="1"/>
  <c r="H321" i="1"/>
  <c r="J321" i="1" s="1"/>
  <c r="J318" i="1"/>
  <c r="H317" i="1"/>
  <c r="J331" i="1"/>
  <c r="H330" i="1"/>
  <c r="J330" i="1" s="1"/>
  <c r="J312" i="1"/>
  <c r="H311" i="1"/>
  <c r="J311" i="1" s="1"/>
  <c r="J305" i="1"/>
  <c r="H304" i="1"/>
  <c r="J307" i="1"/>
  <c r="H306" i="1"/>
  <c r="J306" i="1" s="1"/>
  <c r="J299" i="1"/>
  <c r="H298" i="1"/>
  <c r="J298" i="1" s="1"/>
  <c r="J292" i="1"/>
  <c r="H291" i="1"/>
  <c r="J291" i="1" s="1"/>
  <c r="J295" i="1"/>
  <c r="H294" i="1"/>
  <c r="J294" i="1" s="1"/>
  <c r="J283" i="1"/>
  <c r="H282" i="1"/>
  <c r="J282" i="1" s="1"/>
  <c r="J279" i="1"/>
  <c r="H278" i="1"/>
  <c r="J290" i="1"/>
  <c r="H289" i="1"/>
  <c r="J289" i="1" s="1"/>
  <c r="J287" i="1"/>
  <c r="H286" i="1"/>
  <c r="J286" i="1" s="1"/>
  <c r="J297" i="1"/>
  <c r="H296" i="1"/>
  <c r="J296" i="1" s="1"/>
  <c r="J285" i="1"/>
  <c r="H284" i="1"/>
  <c r="J284" i="1" s="1"/>
  <c r="J281" i="1"/>
  <c r="H280" i="1"/>
  <c r="J280" i="1" s="1"/>
  <c r="J248" i="1"/>
  <c r="H247" i="1"/>
  <c r="J247" i="1" s="1"/>
  <c r="J242" i="1"/>
  <c r="H241" i="1"/>
  <c r="J241" i="1" s="1"/>
  <c r="J234" i="1"/>
  <c r="H233" i="1"/>
  <c r="J233" i="1" s="1"/>
  <c r="J237" i="1"/>
  <c r="H236" i="1"/>
  <c r="J236" i="1" s="1"/>
  <c r="J239" i="1"/>
  <c r="H238" i="1"/>
  <c r="J238" i="1" s="1"/>
  <c r="J246" i="1"/>
  <c r="H245" i="1"/>
  <c r="J245" i="1" s="1"/>
  <c r="J230" i="1"/>
  <c r="H229" i="1"/>
  <c r="J229" i="1" s="1"/>
  <c r="J244" i="1"/>
  <c r="H243" i="1"/>
  <c r="J243" i="1" s="1"/>
  <c r="J232" i="1"/>
  <c r="H231" i="1"/>
  <c r="J231" i="1" s="1"/>
  <c r="J228" i="1"/>
  <c r="H227" i="1"/>
  <c r="J222" i="1"/>
  <c r="H221" i="1"/>
  <c r="J221" i="1" s="1"/>
  <c r="J206" i="1"/>
  <c r="H205" i="1"/>
  <c r="J220" i="1"/>
  <c r="H219" i="1"/>
  <c r="J219" i="1" s="1"/>
  <c r="J216" i="1"/>
  <c r="H215" i="1"/>
  <c r="J215" i="1" s="1"/>
  <c r="J208" i="1"/>
  <c r="H207" i="1"/>
  <c r="J207" i="1" s="1"/>
  <c r="J204" i="1"/>
  <c r="H203" i="1"/>
  <c r="J203" i="1" s="1"/>
  <c r="J218" i="1"/>
  <c r="H217" i="1"/>
  <c r="J217" i="1" s="1"/>
  <c r="J202" i="1"/>
  <c r="H201" i="1"/>
  <c r="J201" i="1" s="1"/>
  <c r="J213" i="1"/>
  <c r="H212" i="1"/>
  <c r="J212" i="1" s="1"/>
  <c r="J211" i="1"/>
  <c r="H210" i="1"/>
  <c r="J210" i="1" s="1"/>
  <c r="J199" i="1"/>
  <c r="H198" i="1"/>
  <c r="J198" i="1" s="1"/>
  <c r="J192" i="1"/>
  <c r="H191" i="1"/>
  <c r="J191" i="1" s="1"/>
  <c r="J188" i="1"/>
  <c r="H187" i="1"/>
  <c r="J187" i="1" s="1"/>
  <c r="J172" i="1"/>
  <c r="H171" i="1"/>
  <c r="J171" i="1" s="1"/>
  <c r="J179" i="1"/>
  <c r="H178" i="1"/>
  <c r="J178" i="1" s="1"/>
  <c r="J190" i="1"/>
  <c r="J189" i="1"/>
  <c r="J186" i="1"/>
  <c r="H185" i="1"/>
  <c r="J185" i="1" s="1"/>
  <c r="J174" i="1"/>
  <c r="H173" i="1"/>
  <c r="J173" i="1" s="1"/>
  <c r="J170" i="1"/>
  <c r="H169" i="1"/>
  <c r="J176" i="1"/>
  <c r="H175" i="1"/>
  <c r="J175" i="1" s="1"/>
  <c r="J183" i="1"/>
  <c r="H182" i="1"/>
  <c r="J182" i="1" s="1"/>
  <c r="J181" i="1"/>
  <c r="H180" i="1"/>
  <c r="J180" i="1" s="1"/>
  <c r="J164" i="1"/>
  <c r="H163" i="1"/>
  <c r="J163" i="1" s="1"/>
  <c r="J162" i="1"/>
  <c r="H161" i="1"/>
  <c r="J161" i="1" s="1"/>
  <c r="J158" i="1"/>
  <c r="H157" i="1"/>
  <c r="J157" i="1" s="1"/>
  <c r="J150" i="1"/>
  <c r="H149" i="1"/>
  <c r="J149" i="1" s="1"/>
  <c r="J146" i="1"/>
  <c r="H145" i="1"/>
  <c r="J145" i="1" s="1"/>
  <c r="J153" i="1"/>
  <c r="H152" i="1"/>
  <c r="J152" i="1" s="1"/>
  <c r="J160" i="1"/>
  <c r="H159" i="1"/>
  <c r="J159" i="1" s="1"/>
  <c r="J148" i="1"/>
  <c r="H147" i="1"/>
  <c r="J147" i="1" s="1"/>
  <c r="J144" i="1"/>
  <c r="H143" i="1"/>
  <c r="J143" i="1" s="1"/>
  <c r="J142" i="1"/>
  <c r="H141" i="1"/>
  <c r="J155" i="1"/>
  <c r="H154" i="1"/>
  <c r="J154" i="1" s="1"/>
  <c r="J136" i="1"/>
  <c r="H135" i="1"/>
  <c r="J135" i="1" s="1"/>
  <c r="J128" i="1"/>
  <c r="H127" i="1"/>
  <c r="J127" i="1" s="1"/>
  <c r="J116" i="1"/>
  <c r="H115" i="1"/>
  <c r="J115" i="1" s="1"/>
  <c r="J123" i="1"/>
  <c r="H122" i="1"/>
  <c r="J122" i="1" s="1"/>
  <c r="J134" i="1"/>
  <c r="H133" i="1"/>
  <c r="J133" i="1" s="1"/>
  <c r="J130" i="1"/>
  <c r="H129" i="1"/>
  <c r="J129" i="1" s="1"/>
  <c r="J118" i="1"/>
  <c r="H117" i="1"/>
  <c r="J117" i="1" s="1"/>
  <c r="J114" i="1"/>
  <c r="H113" i="1"/>
  <c r="J132" i="1"/>
  <c r="H131" i="1"/>
  <c r="J131" i="1" s="1"/>
  <c r="J125" i="1"/>
  <c r="H124" i="1"/>
  <c r="J124" i="1" s="1"/>
  <c r="J121" i="1"/>
  <c r="H120" i="1"/>
  <c r="J120" i="1" s="1"/>
  <c r="J104" i="1"/>
  <c r="H103" i="1"/>
  <c r="J103" i="1" s="1"/>
  <c r="J92" i="1"/>
  <c r="H91" i="1"/>
  <c r="J91" i="1" s="1"/>
  <c r="J108" i="1"/>
  <c r="H107" i="1"/>
  <c r="J107" i="1" s="1"/>
  <c r="J99" i="1"/>
  <c r="H98" i="1"/>
  <c r="J98" i="1" s="1"/>
  <c r="J95" i="1"/>
  <c r="H94" i="1"/>
  <c r="J94" i="1" s="1"/>
  <c r="J106" i="1"/>
  <c r="H105" i="1"/>
  <c r="J105" i="1" s="1"/>
  <c r="J102" i="1"/>
  <c r="H101" i="1"/>
  <c r="J101" i="1" s="1"/>
  <c r="J90" i="1"/>
  <c r="H89" i="1"/>
  <c r="J97" i="1"/>
  <c r="H96" i="1"/>
  <c r="J96" i="1" s="1"/>
  <c r="J80" i="1"/>
  <c r="H79" i="1"/>
  <c r="J79" i="1" s="1"/>
  <c r="J72" i="1"/>
  <c r="H71" i="1"/>
  <c r="J71" i="1" s="1"/>
  <c r="J78" i="1"/>
  <c r="H77" i="1"/>
  <c r="J77" i="1" s="1"/>
  <c r="J59" i="1"/>
  <c r="H58" i="1"/>
  <c r="J58" i="1" s="1"/>
  <c r="J84" i="1"/>
  <c r="H83" i="1"/>
  <c r="J83" i="1" s="1"/>
  <c r="J69" i="1"/>
  <c r="H68" i="1"/>
  <c r="J68" i="1" s="1"/>
  <c r="J50" i="1"/>
  <c r="H49" i="1"/>
  <c r="J49" i="1" s="1"/>
  <c r="J67" i="1"/>
  <c r="H66" i="1"/>
  <c r="J56" i="1"/>
  <c r="H55" i="1"/>
  <c r="J55" i="1" s="1"/>
  <c r="J48" i="1"/>
  <c r="H47" i="1"/>
  <c r="J47" i="1" s="1"/>
  <c r="J61" i="1"/>
  <c r="H60" i="1"/>
  <c r="J60" i="1" s="1"/>
  <c r="J43" i="1"/>
  <c r="H41" i="1"/>
  <c r="J38" i="1"/>
  <c r="H37" i="1"/>
  <c r="J33" i="1"/>
  <c r="H32" i="1"/>
  <c r="J24" i="1"/>
  <c r="H23" i="1"/>
  <c r="J27" i="1"/>
  <c r="H26" i="1"/>
  <c r="J26" i="1" s="1"/>
  <c r="J17" i="1"/>
  <c r="H16" i="1"/>
  <c r="H13" i="1" s="1"/>
  <c r="J8" i="1"/>
  <c r="H7" i="1"/>
  <c r="J11" i="1"/>
  <c r="H10" i="1"/>
  <c r="J10" i="1" l="1"/>
  <c r="J457" i="1"/>
  <c r="H448" i="1"/>
  <c r="J449" i="1"/>
  <c r="H433" i="1"/>
  <c r="J434" i="1"/>
  <c r="J428" i="1"/>
  <c r="H425" i="1"/>
  <c r="J425" i="1" s="1"/>
  <c r="J423" i="1"/>
  <c r="H420" i="1"/>
  <c r="J420" i="1" s="1"/>
  <c r="J418" i="1"/>
  <c r="H415" i="1"/>
  <c r="J415" i="1" s="1"/>
  <c r="H408" i="1"/>
  <c r="J409" i="1"/>
  <c r="J399" i="1"/>
  <c r="H398" i="1"/>
  <c r="J388" i="1"/>
  <c r="H387" i="1"/>
  <c r="J372" i="1"/>
  <c r="H371" i="1"/>
  <c r="J360" i="1"/>
  <c r="H359" i="1"/>
  <c r="H349" i="1"/>
  <c r="J350" i="1"/>
  <c r="H335" i="1"/>
  <c r="J336" i="1"/>
  <c r="H316" i="1"/>
  <c r="J317" i="1"/>
  <c r="H303" i="1"/>
  <c r="J303" i="1" s="1"/>
  <c r="J304" i="1"/>
  <c r="J278" i="1"/>
  <c r="H277" i="1"/>
  <c r="J227" i="1"/>
  <c r="H226" i="1"/>
  <c r="J205" i="1"/>
  <c r="H197" i="1"/>
  <c r="J169" i="1"/>
  <c r="H168" i="1"/>
  <c r="J141" i="1"/>
  <c r="H140" i="1"/>
  <c r="J113" i="1"/>
  <c r="H112" i="1"/>
  <c r="H88" i="1"/>
  <c r="J89" i="1"/>
  <c r="H46" i="1"/>
  <c r="H44" i="1" s="1"/>
  <c r="J44" i="1" s="1"/>
  <c r="H65" i="1"/>
  <c r="J66" i="1"/>
  <c r="J41" i="1"/>
  <c r="H36" i="1"/>
  <c r="J36" i="1" s="1"/>
  <c r="J37" i="1"/>
  <c r="J32" i="1"/>
  <c r="H29" i="1"/>
  <c r="J29" i="1" s="1"/>
  <c r="H22" i="1"/>
  <c r="J23" i="1"/>
  <c r="J16" i="1"/>
  <c r="J13" i="1"/>
  <c r="H6" i="1"/>
  <c r="J7" i="1"/>
  <c r="J456" i="1" l="1"/>
  <c r="J46" i="1"/>
  <c r="H446" i="1"/>
  <c r="J446" i="1" s="1"/>
  <c r="J448" i="1"/>
  <c r="H431" i="1"/>
  <c r="J431" i="1" s="1"/>
  <c r="J433" i="1"/>
  <c r="H406" i="1"/>
  <c r="J406" i="1" s="1"/>
  <c r="J408" i="1"/>
  <c r="H396" i="1"/>
  <c r="J396" i="1" s="1"/>
  <c r="J398" i="1"/>
  <c r="H385" i="1"/>
  <c r="J385" i="1" s="1"/>
  <c r="J387" i="1"/>
  <c r="J371" i="1"/>
  <c r="H369" i="1"/>
  <c r="J369" i="1" s="1"/>
  <c r="H357" i="1"/>
  <c r="J357" i="1" s="1"/>
  <c r="J359" i="1"/>
  <c r="H347" i="1"/>
  <c r="J347" i="1" s="1"/>
  <c r="J349" i="1"/>
  <c r="H333" i="1"/>
  <c r="J333" i="1" s="1"/>
  <c r="J335" i="1"/>
  <c r="H314" i="1"/>
  <c r="J314" i="1" s="1"/>
  <c r="J316" i="1"/>
  <c r="J277" i="1"/>
  <c r="H275" i="1"/>
  <c r="J275" i="1" s="1"/>
  <c r="J226" i="1"/>
  <c r="H224" i="1"/>
  <c r="J224" i="1" s="1"/>
  <c r="H195" i="1"/>
  <c r="J195" i="1" s="1"/>
  <c r="J197" i="1"/>
  <c r="H166" i="1"/>
  <c r="J166" i="1" s="1"/>
  <c r="J168" i="1"/>
  <c r="H138" i="1"/>
  <c r="J138" i="1" s="1"/>
  <c r="J140" i="1"/>
  <c r="J112" i="1"/>
  <c r="H110" i="1"/>
  <c r="J110" i="1" s="1"/>
  <c r="H86" i="1"/>
  <c r="J86" i="1" s="1"/>
  <c r="J88" i="1"/>
  <c r="H63" i="1"/>
  <c r="J63" i="1" s="1"/>
  <c r="J65" i="1"/>
  <c r="H34" i="1"/>
  <c r="J34" i="1" s="1"/>
  <c r="J22" i="1"/>
  <c r="H20" i="1"/>
  <c r="J20" i="1" s="1"/>
  <c r="H4" i="1"/>
  <c r="J4" i="1" s="1"/>
  <c r="J6" i="1"/>
</calcChain>
</file>

<file path=xl/sharedStrings.xml><?xml version="1.0" encoding="utf-8"?>
<sst xmlns="http://schemas.openxmlformats.org/spreadsheetml/2006/main" count="1480" uniqueCount="271">
  <si>
    <t>тыс. руб.</t>
  </si>
  <si>
    <t>КВСР</t>
  </si>
  <si>
    <t>Наименование КВСР</t>
  </si>
  <si>
    <t>КЦСР</t>
  </si>
  <si>
    <t>Наименование КЦСР</t>
  </si>
  <si>
    <t>КП - расходы Январь</t>
  </si>
  <si>
    <t>КП - расходы Февраль</t>
  </si>
  <si>
    <t>КП - расходы Март</t>
  </si>
  <si>
    <t>163</t>
  </si>
  <si>
    <t>Департамент имущественных отношений администрации города Перми</t>
  </si>
  <si>
    <t>2000000000</t>
  </si>
  <si>
    <t>Муниципальная программа "Управление муниципальным имуществом города Перми"</t>
  </si>
  <si>
    <t>2010000000</t>
  </si>
  <si>
    <t>Подпрограмма "Распоряжение муниципальным имуществом"</t>
  </si>
  <si>
    <t>2020000000</t>
  </si>
  <si>
    <t>Подпрограмма "Содержание муниципального имущества"</t>
  </si>
  <si>
    <t>9500000000</t>
  </si>
  <si>
    <t>Непрограммные расходы по обеспечению деятельности администрации города Перми</t>
  </si>
  <si>
    <t>9600000000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</si>
  <si>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</si>
  <si>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902</t>
  </si>
  <si>
    <t>Департамент финансов администрации города Перми</t>
  </si>
  <si>
    <t>9100000000</t>
  </si>
  <si>
    <t>Непрограммные расходы бюджета города Перми по реализации иных мероприятий</t>
  </si>
  <si>
    <t>903</t>
  </si>
  <si>
    <t>Департамент градостроительства и архитектуры администрации города Перми</t>
  </si>
  <si>
    <t>1800000000</t>
  </si>
  <si>
    <t>Муниципальная программа "Градостроительная деятельность на территории города Перми"</t>
  </si>
  <si>
    <t>1810000000</t>
  </si>
  <si>
    <t>Подпрограмма "Реализация Генерального плана города Перми и градостроительной политики города Перми, развитие центра и локальных центров"</t>
  </si>
  <si>
    <t>1840000000</t>
  </si>
  <si>
    <t>Подпрограмма "Повышение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деятельности"</t>
  </si>
  <si>
    <t>910</t>
  </si>
  <si>
    <t>Управление записи актов гражданского состояния администрации города Перми</t>
  </si>
  <si>
    <t>915</t>
  </si>
  <si>
    <t>Управление по экологии и природопользованию администрации города Перми</t>
  </si>
  <si>
    <t>2100000000</t>
  </si>
  <si>
    <t>Муниципальная программа "Охрана природы и лесное хозяйство города Перми"</t>
  </si>
  <si>
    <t>2110000000</t>
  </si>
  <si>
    <t>Подпрограмма "Реализация природоохранных мероприятий"</t>
  </si>
  <si>
    <t>2120000000</t>
  </si>
  <si>
    <t>Подпрограмма "Охрана, защита и воспроизводство городских лесов"</t>
  </si>
  <si>
    <t>9150000000</t>
  </si>
  <si>
    <t>Реализация мероприятий ведомственной целевой программы "Регулирование численности безнадзорных собак на территории города Перми"</t>
  </si>
  <si>
    <t>924</t>
  </si>
  <si>
    <t>Департамент культуры и молодежной политики администрации города Перми</t>
  </si>
  <si>
    <t>0100000000</t>
  </si>
  <si>
    <t>Муниципальная программа "Укрепление межнационального и межконфессионального согласия в городе Перми"</t>
  </si>
  <si>
    <t>0110000000</t>
  </si>
  <si>
    <t>Подпрограмма "Содействие формированию гармоничной межнациональной ситуации в городе Перми"</t>
  </si>
  <si>
    <t>0300000000</t>
  </si>
  <si>
    <t>Муниципальная программа "Культура города Перми"</t>
  </si>
  <si>
    <t>0310000000</t>
  </si>
  <si>
    <t>Подпрограмма "Городские культурно-зрелищные мероприятия"</t>
  </si>
  <si>
    <t>0320000000</t>
  </si>
  <si>
    <t>Подпрограмма "Создание условий для творческой и профессиональной самореализации населения"</t>
  </si>
  <si>
    <t>0330000000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</si>
  <si>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</si>
  <si>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>0340000000</t>
  </si>
  <si>
    <t>Подпрограмма "Одаренные дети города Перми"</t>
  </si>
  <si>
    <t>0350000000</t>
  </si>
  <si>
    <t>Подпрограмма "Определение и развитие культурной идентичности города Перми"</t>
  </si>
  <si>
    <t>0400000000</t>
  </si>
  <si>
    <t>Муниципальная программа "Молодежь города Перми"</t>
  </si>
  <si>
    <t>0410000000</t>
  </si>
  <si>
    <t>Подпрограмма "Системное развитие механизмов, способствующих самореализации молодежи"</t>
  </si>
  <si>
    <t>0420000000</t>
  </si>
  <si>
    <t>Подпрограмма "Создание условий для социальной интеграции молодежи в общественно-полезную деятельность"</t>
  </si>
  <si>
    <t>1300000000</t>
  </si>
  <si>
    <t>Муниципальная программа "Профилактика правонарушений в городе Перми"</t>
  </si>
  <si>
    <t>1320000000</t>
  </si>
  <si>
    <t>Подпрограмма "Совершенствование системы первичной профилактики употребления психоактивных веществ среди детей и молодежи"</t>
  </si>
  <si>
    <t>930</t>
  </si>
  <si>
    <t>Департамент образования администрации города Перми</t>
  </si>
  <si>
    <t>0500000000</t>
  </si>
  <si>
    <t>Муниципальная программа "Развитие физической культуры и спорта в городе Перми"</t>
  </si>
  <si>
    <t>0510000000</t>
  </si>
  <si>
    <t>Подпрограмма "Обеспечение населения физкультурно-оздоровительными и спортивными услугами"</t>
  </si>
  <si>
    <t>0700000000</t>
  </si>
  <si>
    <t>Муниципальная программа "Семья и дети города Перми"</t>
  </si>
  <si>
    <t>0710000000</t>
  </si>
  <si>
    <t>Подпрограмма "Обеспечение социальной безопасности семей с детьми"</t>
  </si>
  <si>
    <t>0720000000</t>
  </si>
  <si>
    <t>Подпрограмма "Пропаганда приоритета института семьи, семейных ценностей, здорового образа жизни"</t>
  </si>
  <si>
    <t>2200000000</t>
  </si>
  <si>
    <t>Муниципальная программа "Обеспечение доступности качественного предоставления услуг в сфере образования в городе Перми"</t>
  </si>
  <si>
    <t>2210000000</t>
  </si>
  <si>
    <t>Подпрограмма "Обеспечение доступного и качественного дошкольного образования"</t>
  </si>
  <si>
    <t>2220000000</t>
  </si>
  <si>
    <t>Подпрограмма "Обеспечение доступного и качественного общего образования"</t>
  </si>
  <si>
    <t>2230000000</t>
  </si>
  <si>
    <t>Подпрограмма "Обеспечение доступного и качественного дополнительного образования"</t>
  </si>
  <si>
    <t>2240000000</t>
  </si>
  <si>
    <t>Подпрограмма "Ресурсное обеспечение качественного функционирования системы образования города Перми"</t>
  </si>
  <si>
    <t>2250000000</t>
  </si>
  <si>
    <t>Подпрограмма "Развитие негосударственного сектора в сфере образования"</t>
  </si>
  <si>
    <t>2300000000</t>
  </si>
  <si>
    <t>Муниципальная программа "Приведение в нормативное состояние образовательных организаций города Перми"</t>
  </si>
  <si>
    <t>2310000000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</si>
  <si>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</si>
  <si>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>2400000000</t>
  </si>
  <si>
    <t>Муниципальная программа "Развитие сети образовательных организаций города Перми"</t>
  </si>
  <si>
    <t>2420000000</t>
  </si>
  <si>
    <t>Подпрограмма "Развитие сети муниципальных организаций города Перми общего и дополнительного образования"</t>
  </si>
  <si>
    <t>931</t>
  </si>
  <si>
    <t>Администрация Ленинского района города Перми</t>
  </si>
  <si>
    <t>0600000000</t>
  </si>
  <si>
    <t>Муниципальная программа "Общественное участие"</t>
  </si>
  <si>
    <t>0610000000</t>
  </si>
  <si>
    <t>Подпрограмма "Поддержка общественно полезной деятельности социально ориентированных некоммерческих организаций"</t>
  </si>
  <si>
    <t>0620000000</t>
  </si>
  <si>
    <t>Подпрограмма "Вовлечение граждан в местное самоуправление"</t>
  </si>
  <si>
    <t>0900000000</t>
  </si>
  <si>
    <t>Муниципальная программа "Потребительский рынок города Перми"</t>
  </si>
  <si>
    <t>0910000000</t>
  </si>
  <si>
    <t>Подпрограмма "Создание условий для обеспечения жителей города Перми услугами торговли, общественного питания, бытового обслуживания"</t>
  </si>
  <si>
    <t>1000000000</t>
  </si>
  <si>
    <t>Муниципальная программа "Организация дорожной деятельности в городе Перми"</t>
  </si>
  <si>
    <t>1010000000</t>
  </si>
  <si>
    <t>Подпрограмма "Приведение в нормативное состояние автомобильных дорог и дорожных сооружений"</t>
  </si>
  <si>
    <t>1030000000</t>
  </si>
  <si>
    <t>Подпрограмма "Обеспечение деятельности заказчиков работ"</t>
  </si>
  <si>
    <t>1100000000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</si>
  <si>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</si>
  <si>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>1110000000</t>
  </si>
  <si>
    <t>Подпрограмма "Озеленение территории города Перми, в том числе путем создания парков и скверов"</t>
  </si>
  <si>
    <t>1200000000</t>
  </si>
  <si>
    <t>Муниципальная программа "Организация дорожного движения и развитие регулярных перевозок автомобильным и городским наземным электрическим транспортом в городе Перми"</t>
  </si>
  <si>
    <t>1220000000</t>
  </si>
  <si>
    <t>Подпрограмма "Приоритетное развитие регулярных перевозок автомобильным и городским наземным электрическим транспортом в городе Перми"</t>
  </si>
  <si>
    <t>1400000000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</si>
  <si>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</si>
  <si>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1420000000</t>
  </si>
  <si>
    <t>Подпрограмма "Обеспечение первичных мер пожарной безопасности на территории города Перми"</t>
  </si>
  <si>
    <t>932</t>
  </si>
  <si>
    <t>Администрация Свердловского района города Перми</t>
  </si>
  <si>
    <t>0520000000</t>
  </si>
  <si>
    <t>Подпрограмма "Создание условий для поддержания здорового образа жизни"</t>
  </si>
  <si>
    <t>1820000000</t>
  </si>
  <si>
    <t>Подпрограмма "Улучшение архитектурного облика города Перми"</t>
  </si>
  <si>
    <t>933</t>
  </si>
  <si>
    <t>Администрация Мотовилихинского района города Перми</t>
  </si>
  <si>
    <t>0120000000</t>
  </si>
  <si>
    <t>Подпрограмма "Содействие формированию гармоничной межконфессиональной ситуации в городе Перми"</t>
  </si>
  <si>
    <t>934</t>
  </si>
  <si>
    <t>администрация Дзержинского района города Перми</t>
  </si>
  <si>
    <t>935</t>
  </si>
  <si>
    <t>Администрация Индустриального района города Перми</t>
  </si>
  <si>
    <t>936</t>
  </si>
  <si>
    <t>Администрация Кировского района города Перми</t>
  </si>
  <si>
    <t>937</t>
  </si>
  <si>
    <t>Администрация Орджоникидзевского района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</si>
  <si>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</si>
  <si>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</si>
  <si>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</si>
  <si>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</si>
  <si>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1500000000</t>
  </si>
  <si>
    <t>Муниципальная программа "Обеспечение жильем жителей города Перми"</t>
  </si>
  <si>
    <t>1530000000</t>
  </si>
  <si>
    <t>Подпрограмма "Повышение доступности жилья"</t>
  </si>
  <si>
    <t>1700000000</t>
  </si>
  <si>
    <t>Муниципальная программа "Развитие системы жилищно-коммунального хозяйства в городе Перми"</t>
  </si>
  <si>
    <t>1710000000</t>
  </si>
  <si>
    <t>Подпрограмма "Модернизация и комплексное развитие систем коммунальной инфраструктуры"</t>
  </si>
  <si>
    <t>1730000000</t>
  </si>
  <si>
    <t>Подпрограмма "Обеспечение эффективного управления многоквартирными домами в городе Перми"</t>
  </si>
  <si>
    <t>1740000000</t>
  </si>
  <si>
    <t>Подпрограмма "Содержание объектов инженерной инфраструктуры"</t>
  </si>
  <si>
    <t>1750000000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</si>
  <si>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</si>
  <si>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>942</t>
  </si>
  <si>
    <t>управление капитального строительства администрации города Перми</t>
  </si>
  <si>
    <t>9700000000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</si>
  <si>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</si>
  <si>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944</t>
  </si>
  <si>
    <t>Управление внешнего благоустройства администрации города Перми</t>
  </si>
  <si>
    <t>1020000000</t>
  </si>
  <si>
    <t>Подпрограмма "Развитие автомобильных дорог и дорожных сооружений, в том числе обеспечение территории города ливневой канализацией и наружным освещением"</t>
  </si>
  <si>
    <t>1120000000</t>
  </si>
  <si>
    <t>Подпрограмма "Восстановление нормативного состояния и развитие объектов ритуального назначения"</t>
  </si>
  <si>
    <t>945</t>
  </si>
  <si>
    <t>Департамент дорог и транспорта администрации города Перми</t>
  </si>
  <si>
    <t>1210000000</t>
  </si>
  <si>
    <t>Подпрограмма "Совершенствование организации дорожного движения на улично-дорожной сети города Перми"</t>
  </si>
  <si>
    <t>951</t>
  </si>
  <si>
    <t>департамент экономики и промышленной политики администрации города Перми</t>
  </si>
  <si>
    <t>0800000000</t>
  </si>
  <si>
    <t>Муниципальная программа "Экономическое развитие города Перми"</t>
  </si>
  <si>
    <t>0820000000</t>
  </si>
  <si>
    <t>Подпрограмма "Инвестиционная привлекательность"</t>
  </si>
  <si>
    <t>0830000000</t>
  </si>
  <si>
    <t>Подпрограмма "Развитие малого и среднего предпринимательства"</t>
  </si>
  <si>
    <t>1410000000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</si>
  <si>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</si>
  <si>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955</t>
  </si>
  <si>
    <t>департамент социальной политики администрации города Перми</t>
  </si>
  <si>
    <t>0200000000</t>
  </si>
  <si>
    <t>Муниципальная программа "Социальная поддержка населения города Перми"</t>
  </si>
  <si>
    <t>0210000000</t>
  </si>
  <si>
    <t>Подпрограмма "Оказание дополнительных мер социальной помощи и поддержки, организация проведения мероприятий социальной направленности для отдельных категорий граждан"</t>
  </si>
  <si>
    <t>0220000000</t>
  </si>
  <si>
    <t>Подпрограмма "Создание безбарьерной среды для маломобильных граждан"</t>
  </si>
  <si>
    <t>0730000000</t>
  </si>
  <si>
    <t>Подпрограмма "Организация оздоровления и отдыха детей города Перми"</t>
  </si>
  <si>
    <t>964</t>
  </si>
  <si>
    <t>Департамент общественной безопасности администрации города Перми</t>
  </si>
  <si>
    <t>1310000000</t>
  </si>
  <si>
    <t>Подпрограмма "Снижение количества грабежей и разбоев, совершенных в общественных местах, правонарушений среди несовершеннолетних"</t>
  </si>
  <si>
    <t>975</t>
  </si>
  <si>
    <t>Администрация города Перми</t>
  </si>
  <si>
    <t>2500000000</t>
  </si>
  <si>
    <t>Муниципальная программа "Развитие муниципальной службы в администрации города Перми"</t>
  </si>
  <si>
    <t>2510000000</t>
  </si>
  <si>
    <t>Подпрограмма "Совершенствование механизмов кадровой работы в администрации города Перми"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</si>
  <si>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</si>
  <si>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</si>
  <si>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</si>
  <si>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</si>
  <si>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9300000000</t>
  </si>
  <si>
    <t>Непрограммные расходы по обеспечению деятельности контрольно-счетной палаты города Перми</t>
  </si>
  <si>
    <t>978</t>
  </si>
  <si>
    <t>Избирательная комиссия города Перми</t>
  </si>
  <si>
    <t>9400000000</t>
  </si>
  <si>
    <t>Непрограммные расходы по обеспечению деятельности избирательной комиссии города Перми</t>
  </si>
  <si>
    <t>985</t>
  </si>
  <si>
    <t>Пермская городская Дума</t>
  </si>
  <si>
    <t>9200000000</t>
  </si>
  <si>
    <t>Непрограммные расходы по обеспечению деятельности Пермской городской Думы</t>
  </si>
  <si>
    <t>991</t>
  </si>
  <si>
    <t>Управление жилищных отношений администрации города Перми</t>
  </si>
  <si>
    <t>1510000000</t>
  </si>
  <si>
    <t>Подпрограмма "Ликвидация аварийного и непригодного для проживания жилищного фонда"</t>
  </si>
  <si>
    <t>1520000000</t>
  </si>
  <si>
    <t>Подпрограмма "Управление муниципальным жилищным фондом города Перми"</t>
  </si>
  <si>
    <t>992</t>
  </si>
  <si>
    <t>Департамент земельных отношений администрации города Перми</t>
  </si>
  <si>
    <t>1900000000</t>
  </si>
  <si>
    <t>Муниципальная программа "Управление земельными ресурсами города Перми"</t>
  </si>
  <si>
    <t>1910000000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</si>
  <si>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</si>
  <si>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>Итого</t>
  </si>
  <si>
    <t>КП  1 квартала 2018 года</t>
  </si>
  <si>
    <t>Кассовый расход на 31.03.2018</t>
  </si>
  <si>
    <t>% исполнения</t>
  </si>
  <si>
    <t>Администрация Дзержинского района города Перми</t>
  </si>
  <si>
    <t>Администрация поселка Новые Ляды города Перми</t>
  </si>
  <si>
    <t>Управление капитального строительства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</si>
  <si>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</si>
  <si>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</si>
  <si>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Сведения об использовании администрацией города Перми выделяемых бюджетных средств за 1 квартал 2018 года</t>
  </si>
  <si>
    <t>в том числе:</t>
  </si>
  <si>
    <t>программные расходы</t>
  </si>
  <si>
    <t>непрограммные расходы</t>
  </si>
  <si>
    <t>бюджетные инвестиции</t>
  </si>
  <si>
    <t>в том числе расходы на бюджетные инвестиции</t>
  </si>
  <si>
    <t>24201SР042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</si>
  <si>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«СОШ № 59» г. Перми</t>
  </si>
  <si>
    <t>0510141420</t>
  </si>
  <si>
    <t>Строительство плавательного бассейна по адресу: ул. Сысольская, 10/5</t>
  </si>
  <si>
    <t>2420141170</t>
  </si>
  <si>
    <t>Строительство нового корпуса МАОУ "СОШ № 59" г. Перми</t>
  </si>
  <si>
    <t>2420141180</t>
  </si>
  <si>
    <t>Строительство нового корпуса МАОУ "СОШ № 42" г. Перми</t>
  </si>
  <si>
    <t>2420141590</t>
  </si>
  <si>
    <t>Реконструкция здания МАОУ "СОШ № 93" г. Перми (пристройка нового корпуса)</t>
  </si>
  <si>
    <t>10201SТ041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</si>
  <si>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пересечения ул. Героев Хасана и Транссибирской магистрали (включая тоннель))</t>
  </si>
  <si>
    <t>1510121480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</si>
  <si>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</si>
  <si>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1530100000</t>
  </si>
  <si>
    <t>Основное мероприятие "Исполнение судебных решений о предоставлении благоустроенного жилья"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</si>
</sst>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%"/>
    <numFmt numFmtId="166" formatCode="#,##0.0"/>
    <numFmt numFmtId="167" formatCode="?"/>
  </numFmts>
  <fonts count="6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5FFE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6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right"/>
    </xf>
    <xf numFmtId="166" fontId="2" fillId="2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6" fontId="2" fillId="3" borderId="1" xfId="0" applyNumberFormat="1" applyFont="1" applyFill="1" applyBorder="1" applyAlignment="1" applyProtection="1">
      <alignment horizontal="center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/>
    <xf numFmtId="49" fontId="2" fillId="3" borderId="1" xfId="0" applyNumberFormat="1" applyFont="1" applyFill="1" applyBorder="1" applyAlignment="1">
      <alignment horizontal="left" vertical="center" wrapText="1" shrinkToFit="1"/>
    </xf>
    <xf numFmtId="0" fontId="2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center" vertical="center" wrapText="1"/>
    </xf>
    <xf numFmtId="0" fontId="5" fillId="0" borderId="0" xfId="0" applyFont="1"/>
    <xf numFmtId="4" fontId="2" fillId="3" borderId="1" xfId="0" applyNumberFormat="1" applyFont="1" applyFill="1" applyBorder="1" applyAlignment="1" applyProtection="1">
      <alignment horizontal="left" vertical="center" wrapText="1" shrinkToFi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/>
    <xf numFmtId="49" fontId="2" fillId="3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 shrinkToFi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/>
    <xf numFmtId="0" fontId="2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167" fontId="3" fillId="0" borderId="1" xfId="0" applyNumberFormat="1" applyFont="1" applyBorder="1" applyAlignment="1" applyProtection="1">
      <alignment horizontal="left" vertical="center" wrapText="1"/>
    </xf>
    <xf numFmtId="166" fontId="3" fillId="0" borderId="0" xfId="0" applyNumberFormat="1" applyFont="1"/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5FFE2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458"/>
  <sheetViews>
    <sheetView showGridLines="0" tabSelected="1" workbookViewId="0">
      <selection activeCell="C461" sqref="C461"/>
    </sheetView>
  </sheetViews>
  <sheetFormatPr defaultRowHeight="12.75" customHeight="1" outlineLevelRow="2" x14ac:dyDescent="0.25"/>
  <cols>
    <col min="1" max="1" width="10.28515625" style="3" customWidth="1"/>
    <col min="2" max="2" width="47.5703125" style="3" hidden="1" customWidth="1"/>
    <col min="3" max="3" width="17.140625" style="3" customWidth="1"/>
    <col min="4" max="4" width="41.85546875" style="3" customWidth="1"/>
    <col min="5" max="7" width="15.42578125" style="3" hidden="1" customWidth="1"/>
    <col min="8" max="8" width="17.140625" style="3" customWidth="1"/>
    <col min="9" max="9" width="19" style="3" customWidth="1"/>
    <col min="10" max="10" width="15" style="3" customWidth="1"/>
    <col min="11" max="16384" width="9.140625" style="3"/>
  </cols>
  <sheetData>
    <row r="1" spans="1:10" ht="50.25" customHeight="1" x14ac:dyDescent="0.25">
      <c r="A1" s="47" t="s">
        <v>249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 x14ac:dyDescent="0.25">
      <c r="B2" s="4"/>
      <c r="C2" s="4"/>
      <c r="D2" s="4"/>
      <c r="E2" s="4"/>
      <c r="F2" s="4"/>
      <c r="G2" s="4"/>
      <c r="H2" s="2"/>
      <c r="I2" s="2"/>
      <c r="J2" s="20" t="s">
        <v>0</v>
      </c>
    </row>
    <row r="3" spans="1:10" ht="37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241</v>
      </c>
      <c r="I3" s="1" t="s">
        <v>242</v>
      </c>
      <c r="J3" s="1" t="s">
        <v>243</v>
      </c>
    </row>
    <row r="4" spans="1:10" ht="31.5" customHeight="1" x14ac:dyDescent="0.25">
      <c r="A4" s="5" t="s">
        <v>8</v>
      </c>
      <c r="B4" s="46" t="s">
        <v>9</v>
      </c>
      <c r="C4" s="46"/>
      <c r="D4" s="46"/>
      <c r="E4" s="6">
        <v>3788.74</v>
      </c>
      <c r="F4" s="6">
        <v>8484.4549999999999</v>
      </c>
      <c r="G4" s="6">
        <v>10308.675999999999</v>
      </c>
      <c r="H4" s="7">
        <f>H6+H10</f>
        <v>22581.870999999999</v>
      </c>
      <c r="I4" s="7">
        <f>I6+I10</f>
        <v>20591.488000000001</v>
      </c>
      <c r="J4" s="8">
        <f>I4/H4</f>
        <v>0.91185925205223262</v>
      </c>
    </row>
    <row r="5" spans="1:10" s="25" customFormat="1" ht="31.5" customHeight="1" x14ac:dyDescent="0.25">
      <c r="A5" s="21"/>
      <c r="B5" s="21"/>
      <c r="C5" s="21"/>
      <c r="D5" s="26" t="s">
        <v>250</v>
      </c>
      <c r="E5" s="22"/>
      <c r="F5" s="22"/>
      <c r="G5" s="22"/>
      <c r="H5" s="23"/>
      <c r="I5" s="23"/>
      <c r="J5" s="24"/>
    </row>
    <row r="6" spans="1:10" s="25" customFormat="1" ht="31.5" customHeight="1" x14ac:dyDescent="0.25">
      <c r="A6" s="21"/>
      <c r="B6" s="21"/>
      <c r="C6" s="21"/>
      <c r="D6" s="26" t="s">
        <v>251</v>
      </c>
      <c r="E6" s="22"/>
      <c r="F6" s="22"/>
      <c r="G6" s="22"/>
      <c r="H6" s="23">
        <f>H7</f>
        <v>12562.375</v>
      </c>
      <c r="I6" s="23">
        <f>I7</f>
        <v>10622.347</v>
      </c>
      <c r="J6" s="24">
        <f t="shared" ref="J6" si="0">I6/H6</f>
        <v>0.84556837381466476</v>
      </c>
    </row>
    <row r="7" spans="1:10" s="27" customFormat="1" ht="47.25" outlineLevel="1" x14ac:dyDescent="0.25">
      <c r="A7" s="1" t="s">
        <v>8</v>
      </c>
      <c r="B7" s="16" t="s">
        <v>9</v>
      </c>
      <c r="C7" s="1" t="s">
        <v>10</v>
      </c>
      <c r="D7" s="16" t="s">
        <v>11</v>
      </c>
      <c r="E7" s="17">
        <v>1908.22</v>
      </c>
      <c r="F7" s="17">
        <v>4249.817</v>
      </c>
      <c r="G7" s="17">
        <v>6404.3379999999997</v>
      </c>
      <c r="H7" s="18">
        <f>H8+H9</f>
        <v>12562.375</v>
      </c>
      <c r="I7" s="18">
        <f>I8+I9</f>
        <v>10622.347</v>
      </c>
      <c r="J7" s="19">
        <f t="shared" ref="J7:J75" si="1">I7/H7</f>
        <v>0.84556837381466476</v>
      </c>
    </row>
    <row r="8" spans="1:10" s="33" customFormat="1" ht="31.5" outlineLevel="2" x14ac:dyDescent="0.25">
      <c r="A8" s="28" t="s">
        <v>8</v>
      </c>
      <c r="B8" s="29" t="s">
        <v>9</v>
      </c>
      <c r="C8" s="28" t="s">
        <v>12</v>
      </c>
      <c r="D8" s="29" t="s">
        <v>13</v>
      </c>
      <c r="E8" s="30">
        <v>218.8</v>
      </c>
      <c r="F8" s="30">
        <v>149.80000000000001</v>
      </c>
      <c r="G8" s="30">
        <v>448.19</v>
      </c>
      <c r="H8" s="31">
        <f t="shared" ref="H8:H75" si="2">E8+F8+G8</f>
        <v>816.79</v>
      </c>
      <c r="I8" s="31">
        <v>279.14</v>
      </c>
      <c r="J8" s="32">
        <f t="shared" si="1"/>
        <v>0.34175247003513753</v>
      </c>
    </row>
    <row r="9" spans="1:10" s="33" customFormat="1" ht="31.5" outlineLevel="2" x14ac:dyDescent="0.25">
      <c r="A9" s="28" t="s">
        <v>8</v>
      </c>
      <c r="B9" s="29" t="s">
        <v>9</v>
      </c>
      <c r="C9" s="28" t="s">
        <v>14</v>
      </c>
      <c r="D9" s="29" t="s">
        <v>15</v>
      </c>
      <c r="E9" s="30">
        <v>1689.42</v>
      </c>
      <c r="F9" s="30">
        <v>4100.0169999999998</v>
      </c>
      <c r="G9" s="30">
        <v>5956.1480000000001</v>
      </c>
      <c r="H9" s="31">
        <f t="shared" si="2"/>
        <v>11745.584999999999</v>
      </c>
      <c r="I9" s="31">
        <v>10343.207</v>
      </c>
      <c r="J9" s="32">
        <f t="shared" si="1"/>
        <v>0.88060381837090285</v>
      </c>
    </row>
    <row r="10" spans="1:10" s="27" customFormat="1" ht="27" customHeight="1" outlineLevel="2" x14ac:dyDescent="0.25">
      <c r="A10" s="1"/>
      <c r="B10" s="16"/>
      <c r="C10" s="1"/>
      <c r="D10" s="34" t="s">
        <v>252</v>
      </c>
      <c r="E10" s="17"/>
      <c r="F10" s="17"/>
      <c r="G10" s="17"/>
      <c r="H10" s="18">
        <f>H11+H12</f>
        <v>10019.496000000001</v>
      </c>
      <c r="I10" s="18">
        <f>I11+I12</f>
        <v>9969.1410000000014</v>
      </c>
      <c r="J10" s="19">
        <f t="shared" si="1"/>
        <v>0.99497429810840787</v>
      </c>
    </row>
    <row r="11" spans="1:10" ht="47.25" outlineLevel="1" x14ac:dyDescent="0.25">
      <c r="A11" s="9" t="s">
        <v>8</v>
      </c>
      <c r="B11" s="10" t="s">
        <v>9</v>
      </c>
      <c r="C11" s="9" t="s">
        <v>16</v>
      </c>
      <c r="D11" s="10" t="s">
        <v>17</v>
      </c>
      <c r="E11" s="6">
        <v>1880.52</v>
      </c>
      <c r="F11" s="6">
        <v>4060.9760000000001</v>
      </c>
      <c r="G11" s="6">
        <v>3667.1750000000002</v>
      </c>
      <c r="H11" s="11">
        <f t="shared" si="2"/>
        <v>9608.6710000000003</v>
      </c>
      <c r="I11" s="11">
        <v>9558.3160000000007</v>
      </c>
      <c r="J11" s="12">
        <f t="shared" si="1"/>
        <v>0.99475942094385383</v>
      </c>
    </row>
    <row r="12" spans="1:10" ht="63" outlineLevel="1" x14ac:dyDescent="0.25">
      <c r="A12" s="9" t="s">
        <v>8</v>
      </c>
      <c r="B12" s="10" t="s">
        <v>9</v>
      </c>
      <c r="C12" s="9" t="s">
        <v>18</v>
      </c>
      <c r="D12" s="10" t="s">
        <v>19</v>
      </c>
      <c r="E12" s="6">
        <v>0</v>
      </c>
      <c r="F12" s="6">
        <v>173.66200000000001</v>
      </c>
      <c r="G12" s="6">
        <v>237.16300000000001</v>
      </c>
      <c r="H12" s="11">
        <f t="shared" si="2"/>
        <v>410.82500000000005</v>
      </c>
      <c r="I12" s="11">
        <v>410.82499999999999</v>
      </c>
      <c r="J12" s="12">
        <f t="shared" si="1"/>
        <v>0.99999999999999989</v>
      </c>
    </row>
    <row r="13" spans="1:10" ht="31.5" customHeight="1" x14ac:dyDescent="0.25">
      <c r="A13" s="5" t="s">
        <v>20</v>
      </c>
      <c r="B13" s="46" t="s">
        <v>21</v>
      </c>
      <c r="C13" s="46"/>
      <c r="D13" s="46"/>
      <c r="E13" s="6">
        <v>12346.94</v>
      </c>
      <c r="F13" s="6">
        <v>13959.014999999999</v>
      </c>
      <c r="G13" s="6">
        <v>-2808.7139999999999</v>
      </c>
      <c r="H13" s="7">
        <f>H15+H16</f>
        <v>23497.241000000002</v>
      </c>
      <c r="I13" s="7">
        <f>I15+I16</f>
        <v>23224.490999999998</v>
      </c>
      <c r="J13" s="8">
        <f t="shared" si="1"/>
        <v>0.98839225422252752</v>
      </c>
    </row>
    <row r="14" spans="1:10" s="25" customFormat="1" ht="31.5" customHeight="1" x14ac:dyDescent="0.25">
      <c r="A14" s="21"/>
      <c r="B14" s="21"/>
      <c r="C14" s="21"/>
      <c r="D14" s="26" t="s">
        <v>250</v>
      </c>
      <c r="E14" s="22"/>
      <c r="F14" s="22"/>
      <c r="G14" s="22"/>
      <c r="H14" s="23"/>
      <c r="I14" s="23"/>
      <c r="J14" s="24"/>
    </row>
    <row r="15" spans="1:10" s="25" customFormat="1" ht="31.5" customHeight="1" x14ac:dyDescent="0.25">
      <c r="A15" s="21"/>
      <c r="B15" s="21"/>
      <c r="C15" s="21"/>
      <c r="D15" s="26" t="s">
        <v>251</v>
      </c>
      <c r="E15" s="22"/>
      <c r="F15" s="22"/>
      <c r="G15" s="22"/>
      <c r="H15" s="23">
        <v>0</v>
      </c>
      <c r="I15" s="23">
        <v>0</v>
      </c>
      <c r="J15" s="24">
        <v>0</v>
      </c>
    </row>
    <row r="16" spans="1:10" ht="31.5" customHeight="1" x14ac:dyDescent="0.25">
      <c r="A16" s="1"/>
      <c r="B16" s="16"/>
      <c r="C16" s="1"/>
      <c r="D16" s="34" t="s">
        <v>252</v>
      </c>
      <c r="E16" s="17"/>
      <c r="F16" s="17"/>
      <c r="G16" s="17"/>
      <c r="H16" s="18">
        <f>H17+H18+H19</f>
        <v>23497.241000000002</v>
      </c>
      <c r="I16" s="18">
        <f>I17+I18+I19</f>
        <v>23224.490999999998</v>
      </c>
      <c r="J16" s="19">
        <f t="shared" ref="J16" si="3">I16/H16</f>
        <v>0.98839225422252752</v>
      </c>
    </row>
    <row r="17" spans="1:10" ht="47.25" outlineLevel="1" x14ac:dyDescent="0.25">
      <c r="A17" s="9" t="s">
        <v>20</v>
      </c>
      <c r="B17" s="10" t="s">
        <v>21</v>
      </c>
      <c r="C17" s="9" t="s">
        <v>22</v>
      </c>
      <c r="D17" s="10" t="s">
        <v>23</v>
      </c>
      <c r="E17" s="6">
        <v>441.43599999999998</v>
      </c>
      <c r="F17" s="6">
        <v>0</v>
      </c>
      <c r="G17" s="6">
        <v>0</v>
      </c>
      <c r="H17" s="11">
        <f t="shared" si="2"/>
        <v>441.43599999999998</v>
      </c>
      <c r="I17" s="11">
        <v>441.43599999999998</v>
      </c>
      <c r="J17" s="12">
        <f t="shared" si="1"/>
        <v>1</v>
      </c>
    </row>
    <row r="18" spans="1:10" ht="47.25" outlineLevel="1" x14ac:dyDescent="0.25">
      <c r="A18" s="9" t="s">
        <v>20</v>
      </c>
      <c r="B18" s="10" t="s">
        <v>21</v>
      </c>
      <c r="C18" s="9" t="s">
        <v>16</v>
      </c>
      <c r="D18" s="10" t="s">
        <v>17</v>
      </c>
      <c r="E18" s="6">
        <v>6855.5039999999999</v>
      </c>
      <c r="F18" s="6">
        <v>7290.433</v>
      </c>
      <c r="G18" s="6">
        <v>8766.0010000000002</v>
      </c>
      <c r="H18" s="11">
        <f t="shared" si="2"/>
        <v>22911.938000000002</v>
      </c>
      <c r="I18" s="11">
        <v>22639.187999999998</v>
      </c>
      <c r="J18" s="12">
        <f t="shared" si="1"/>
        <v>0.98809572546853075</v>
      </c>
    </row>
    <row r="19" spans="1:10" ht="63" outlineLevel="1" x14ac:dyDescent="0.25">
      <c r="A19" s="9" t="s">
        <v>20</v>
      </c>
      <c r="B19" s="10" t="s">
        <v>21</v>
      </c>
      <c r="C19" s="9" t="s">
        <v>18</v>
      </c>
      <c r="D19" s="10" t="s">
        <v>19</v>
      </c>
      <c r="E19" s="6">
        <v>5050</v>
      </c>
      <c r="F19" s="6">
        <v>6668.5820000000003</v>
      </c>
      <c r="G19" s="6">
        <v>-11574.715</v>
      </c>
      <c r="H19" s="11">
        <f t="shared" si="2"/>
        <v>143.86700000000019</v>
      </c>
      <c r="I19" s="11">
        <v>143.86699999999999</v>
      </c>
      <c r="J19" s="12">
        <f t="shared" si="1"/>
        <v>0.99999999999999867</v>
      </c>
    </row>
    <row r="20" spans="1:10" ht="31.5" customHeight="1" x14ac:dyDescent="0.25">
      <c r="A20" s="5" t="s">
        <v>24</v>
      </c>
      <c r="B20" s="46" t="s">
        <v>25</v>
      </c>
      <c r="C20" s="46"/>
      <c r="D20" s="46"/>
      <c r="E20" s="6">
        <v>3152.7089999999998</v>
      </c>
      <c r="F20" s="6">
        <v>6774.72</v>
      </c>
      <c r="G20" s="6">
        <v>11425.678</v>
      </c>
      <c r="H20" s="7">
        <f>H22+H26</f>
        <v>21353.106</v>
      </c>
      <c r="I20" s="7">
        <f>I22+I26</f>
        <v>20847.519</v>
      </c>
      <c r="J20" s="8">
        <f t="shared" si="1"/>
        <v>0.97632255466722262</v>
      </c>
    </row>
    <row r="21" spans="1:10" s="25" customFormat="1" ht="31.5" customHeight="1" x14ac:dyDescent="0.25">
      <c r="A21" s="21"/>
      <c r="B21" s="21"/>
      <c r="C21" s="21"/>
      <c r="D21" s="26" t="s">
        <v>250</v>
      </c>
      <c r="E21" s="22"/>
      <c r="F21" s="22"/>
      <c r="G21" s="22"/>
      <c r="H21" s="23"/>
      <c r="I21" s="23"/>
      <c r="J21" s="24"/>
    </row>
    <row r="22" spans="1:10" s="25" customFormat="1" ht="31.5" customHeight="1" x14ac:dyDescent="0.25">
      <c r="A22" s="21"/>
      <c r="B22" s="21"/>
      <c r="C22" s="21"/>
      <c r="D22" s="26" t="s">
        <v>251</v>
      </c>
      <c r="E22" s="22"/>
      <c r="F22" s="22"/>
      <c r="G22" s="22"/>
      <c r="H22" s="23">
        <f>H23</f>
        <v>8353.1610000000001</v>
      </c>
      <c r="I22" s="23">
        <f>I23</f>
        <v>8067.68</v>
      </c>
      <c r="J22" s="24">
        <f t="shared" si="1"/>
        <v>0.96582359660013739</v>
      </c>
    </row>
    <row r="23" spans="1:10" s="27" customFormat="1" ht="47.25" outlineLevel="1" x14ac:dyDescent="0.25">
      <c r="A23" s="1" t="s">
        <v>24</v>
      </c>
      <c r="B23" s="16" t="s">
        <v>25</v>
      </c>
      <c r="C23" s="1" t="s">
        <v>26</v>
      </c>
      <c r="D23" s="16" t="s">
        <v>27</v>
      </c>
      <c r="E23" s="17">
        <v>804.45299999999997</v>
      </c>
      <c r="F23" s="17">
        <v>1648.463</v>
      </c>
      <c r="G23" s="17">
        <v>5900.2460000000001</v>
      </c>
      <c r="H23" s="18">
        <f>H24+H25</f>
        <v>8353.1610000000001</v>
      </c>
      <c r="I23" s="18">
        <f>I24+I25</f>
        <v>8067.68</v>
      </c>
      <c r="J23" s="19">
        <f t="shared" si="1"/>
        <v>0.96582359660013739</v>
      </c>
    </row>
    <row r="24" spans="1:10" s="33" customFormat="1" ht="78.75" outlineLevel="2" x14ac:dyDescent="0.25">
      <c r="A24" s="28" t="s">
        <v>24</v>
      </c>
      <c r="B24" s="29" t="s">
        <v>25</v>
      </c>
      <c r="C24" s="28" t="s">
        <v>28</v>
      </c>
      <c r="D24" s="29" t="s">
        <v>29</v>
      </c>
      <c r="E24" s="30">
        <v>804.45299999999997</v>
      </c>
      <c r="F24" s="30">
        <v>1648.463</v>
      </c>
      <c r="G24" s="30">
        <v>1363.9490000000001</v>
      </c>
      <c r="H24" s="31">
        <f t="shared" si="2"/>
        <v>3816.8650000000002</v>
      </c>
      <c r="I24" s="31">
        <v>3531.384</v>
      </c>
      <c r="J24" s="32">
        <f t="shared" si="1"/>
        <v>0.92520537142393033</v>
      </c>
    </row>
    <row r="25" spans="1:10" s="33" customFormat="1" ht="94.5" outlineLevel="2" x14ac:dyDescent="0.25">
      <c r="A25" s="28" t="s">
        <v>24</v>
      </c>
      <c r="B25" s="29" t="s">
        <v>25</v>
      </c>
      <c r="C25" s="28" t="s">
        <v>30</v>
      </c>
      <c r="D25" s="29" t="s">
        <v>31</v>
      </c>
      <c r="E25" s="30">
        <v>0</v>
      </c>
      <c r="F25" s="30">
        <v>0</v>
      </c>
      <c r="G25" s="30">
        <v>4536.2960000000003</v>
      </c>
      <c r="H25" s="31">
        <f t="shared" si="2"/>
        <v>4536.2960000000003</v>
      </c>
      <c r="I25" s="31">
        <v>4536.2960000000003</v>
      </c>
      <c r="J25" s="32">
        <f t="shared" si="1"/>
        <v>1</v>
      </c>
    </row>
    <row r="26" spans="1:10" s="27" customFormat="1" ht="27.75" customHeight="1" outlineLevel="2" x14ac:dyDescent="0.25">
      <c r="A26" s="1"/>
      <c r="B26" s="16"/>
      <c r="C26" s="1"/>
      <c r="D26" s="16" t="s">
        <v>252</v>
      </c>
      <c r="E26" s="17"/>
      <c r="F26" s="17"/>
      <c r="G26" s="17"/>
      <c r="H26" s="18">
        <f>H27+H28</f>
        <v>12999.945</v>
      </c>
      <c r="I26" s="18">
        <f>I27+I28</f>
        <v>12779.839</v>
      </c>
      <c r="J26" s="19">
        <f t="shared" si="1"/>
        <v>0.98306869759833604</v>
      </c>
    </row>
    <row r="27" spans="1:10" ht="47.25" outlineLevel="1" x14ac:dyDescent="0.25">
      <c r="A27" s="9" t="s">
        <v>24</v>
      </c>
      <c r="B27" s="10" t="s">
        <v>25</v>
      </c>
      <c r="C27" s="9" t="s">
        <v>16</v>
      </c>
      <c r="D27" s="10" t="s">
        <v>17</v>
      </c>
      <c r="E27" s="6">
        <v>2348.2559999999999</v>
      </c>
      <c r="F27" s="6">
        <v>5126.2569999999996</v>
      </c>
      <c r="G27" s="6">
        <v>5480.4319999999998</v>
      </c>
      <c r="H27" s="11">
        <f t="shared" si="2"/>
        <v>12954.945</v>
      </c>
      <c r="I27" s="11">
        <v>12734.839</v>
      </c>
      <c r="J27" s="12">
        <f t="shared" si="1"/>
        <v>0.98300988541441126</v>
      </c>
    </row>
    <row r="28" spans="1:10" ht="63" outlineLevel="1" x14ac:dyDescent="0.25">
      <c r="A28" s="9" t="s">
        <v>24</v>
      </c>
      <c r="B28" s="10" t="s">
        <v>25</v>
      </c>
      <c r="C28" s="9" t="s">
        <v>18</v>
      </c>
      <c r="D28" s="10" t="s">
        <v>19</v>
      </c>
      <c r="E28" s="6">
        <v>0</v>
      </c>
      <c r="F28" s="6">
        <v>0</v>
      </c>
      <c r="G28" s="6">
        <v>45</v>
      </c>
      <c r="H28" s="11">
        <f t="shared" si="2"/>
        <v>45</v>
      </c>
      <c r="I28" s="11">
        <v>45</v>
      </c>
      <c r="J28" s="12">
        <f t="shared" si="1"/>
        <v>1</v>
      </c>
    </row>
    <row r="29" spans="1:10" ht="31.5" customHeight="1" x14ac:dyDescent="0.25">
      <c r="A29" s="5" t="s">
        <v>32</v>
      </c>
      <c r="B29" s="46" t="s">
        <v>33</v>
      </c>
      <c r="C29" s="46"/>
      <c r="D29" s="46"/>
      <c r="E29" s="6">
        <v>0</v>
      </c>
      <c r="F29" s="6">
        <v>4496.0600000000004</v>
      </c>
      <c r="G29" s="6">
        <v>2404.94</v>
      </c>
      <c r="H29" s="7">
        <f>H31+H32</f>
        <v>6901</v>
      </c>
      <c r="I29" s="7">
        <f>I31+I32</f>
        <v>6723.4660000000003</v>
      </c>
      <c r="J29" s="8">
        <f t="shared" si="1"/>
        <v>0.97427416316475879</v>
      </c>
    </row>
    <row r="30" spans="1:10" s="25" customFormat="1" ht="21" customHeight="1" x14ac:dyDescent="0.25">
      <c r="A30" s="21"/>
      <c r="B30" s="21"/>
      <c r="C30" s="21"/>
      <c r="D30" s="26" t="s">
        <v>250</v>
      </c>
      <c r="E30" s="22"/>
      <c r="F30" s="22"/>
      <c r="G30" s="22"/>
      <c r="H30" s="23"/>
      <c r="I30" s="23"/>
      <c r="J30" s="24"/>
    </row>
    <row r="31" spans="1:10" s="25" customFormat="1" ht="21" customHeight="1" x14ac:dyDescent="0.25">
      <c r="A31" s="21"/>
      <c r="B31" s="21"/>
      <c r="C31" s="21"/>
      <c r="D31" s="26" t="s">
        <v>251</v>
      </c>
      <c r="E31" s="22"/>
      <c r="F31" s="22"/>
      <c r="G31" s="22"/>
      <c r="H31" s="23">
        <v>0</v>
      </c>
      <c r="I31" s="23">
        <v>0</v>
      </c>
      <c r="J31" s="24">
        <v>0</v>
      </c>
    </row>
    <row r="32" spans="1:10" s="25" customFormat="1" ht="21" customHeight="1" x14ac:dyDescent="0.25">
      <c r="A32" s="21"/>
      <c r="B32" s="21"/>
      <c r="C32" s="21"/>
      <c r="D32" s="34" t="s">
        <v>252</v>
      </c>
      <c r="E32" s="22"/>
      <c r="F32" s="22"/>
      <c r="G32" s="22"/>
      <c r="H32" s="23">
        <f>H33</f>
        <v>6901</v>
      </c>
      <c r="I32" s="23">
        <f>I33</f>
        <v>6723.4660000000003</v>
      </c>
      <c r="J32" s="24">
        <f t="shared" si="1"/>
        <v>0.97427416316475879</v>
      </c>
    </row>
    <row r="33" spans="1:10" ht="47.25" outlineLevel="1" x14ac:dyDescent="0.25">
      <c r="A33" s="9" t="s">
        <v>32</v>
      </c>
      <c r="B33" s="10" t="s">
        <v>33</v>
      </c>
      <c r="C33" s="9" t="s">
        <v>22</v>
      </c>
      <c r="D33" s="10" t="s">
        <v>23</v>
      </c>
      <c r="E33" s="6">
        <v>0</v>
      </c>
      <c r="F33" s="6">
        <v>4496.0600000000004</v>
      </c>
      <c r="G33" s="6">
        <v>2404.94</v>
      </c>
      <c r="H33" s="11">
        <f t="shared" si="2"/>
        <v>6901</v>
      </c>
      <c r="I33" s="11">
        <v>6723.4660000000003</v>
      </c>
      <c r="J33" s="12">
        <f t="shared" si="1"/>
        <v>0.97427416316475879</v>
      </c>
    </row>
    <row r="34" spans="1:10" ht="47.25" customHeight="1" x14ac:dyDescent="0.25">
      <c r="A34" s="5" t="s">
        <v>34</v>
      </c>
      <c r="B34" s="46" t="s">
        <v>35</v>
      </c>
      <c r="C34" s="46"/>
      <c r="D34" s="46"/>
      <c r="E34" s="6">
        <v>3423.6439999999998</v>
      </c>
      <c r="F34" s="6">
        <v>5445.0590000000002</v>
      </c>
      <c r="G34" s="6">
        <v>4906.3959999999997</v>
      </c>
      <c r="H34" s="7">
        <f>H36+H41</f>
        <v>13775.098999999998</v>
      </c>
      <c r="I34" s="7">
        <v>13461.398999999999</v>
      </c>
      <c r="J34" s="8">
        <f t="shared" si="1"/>
        <v>0.97722702392193339</v>
      </c>
    </row>
    <row r="35" spans="1:10" s="25" customFormat="1" ht="31.5" customHeight="1" x14ac:dyDescent="0.25">
      <c r="A35" s="21"/>
      <c r="B35" s="21"/>
      <c r="C35" s="21"/>
      <c r="D35" s="26" t="s">
        <v>250</v>
      </c>
      <c r="E35" s="22"/>
      <c r="F35" s="22"/>
      <c r="G35" s="22"/>
      <c r="H35" s="23"/>
      <c r="I35" s="23"/>
      <c r="J35" s="24"/>
    </row>
    <row r="36" spans="1:10" s="25" customFormat="1" ht="28.5" customHeight="1" x14ac:dyDescent="0.25">
      <c r="A36" s="21"/>
      <c r="B36" s="21"/>
      <c r="C36" s="21"/>
      <c r="D36" s="26" t="s">
        <v>251</v>
      </c>
      <c r="E36" s="22"/>
      <c r="F36" s="22"/>
      <c r="G36" s="22"/>
      <c r="H36" s="23">
        <f>H37+H40</f>
        <v>10728.398999999999</v>
      </c>
      <c r="I36" s="23">
        <f>I37+I40</f>
        <v>10455.226000000001</v>
      </c>
      <c r="J36" s="24">
        <f t="shared" si="1"/>
        <v>0.97453739369686021</v>
      </c>
    </row>
    <row r="37" spans="1:10" s="27" customFormat="1" ht="47.25" outlineLevel="1" x14ac:dyDescent="0.25">
      <c r="A37" s="1" t="s">
        <v>34</v>
      </c>
      <c r="B37" s="16" t="s">
        <v>35</v>
      </c>
      <c r="C37" s="1" t="s">
        <v>36</v>
      </c>
      <c r="D37" s="16" t="s">
        <v>37</v>
      </c>
      <c r="E37" s="17">
        <v>2000.519</v>
      </c>
      <c r="F37" s="17">
        <v>2791.299</v>
      </c>
      <c r="G37" s="17">
        <v>2441.79</v>
      </c>
      <c r="H37" s="18">
        <f>H38+H39</f>
        <v>7233.6080000000002</v>
      </c>
      <c r="I37" s="18">
        <f>I38+I39</f>
        <v>7172.06</v>
      </c>
      <c r="J37" s="19">
        <f t="shared" si="1"/>
        <v>0.99149138300001882</v>
      </c>
    </row>
    <row r="38" spans="1:10" s="33" customFormat="1" ht="47.25" outlineLevel="2" x14ac:dyDescent="0.25">
      <c r="A38" s="28" t="s">
        <v>34</v>
      </c>
      <c r="B38" s="29" t="s">
        <v>35</v>
      </c>
      <c r="C38" s="28" t="s">
        <v>38</v>
      </c>
      <c r="D38" s="29" t="s">
        <v>39</v>
      </c>
      <c r="E38" s="30">
        <v>33</v>
      </c>
      <c r="F38" s="30">
        <v>143</v>
      </c>
      <c r="G38" s="30">
        <v>104.5</v>
      </c>
      <c r="H38" s="31">
        <f t="shared" si="2"/>
        <v>280.5</v>
      </c>
      <c r="I38" s="31">
        <v>251.786</v>
      </c>
      <c r="J38" s="32">
        <f t="shared" si="1"/>
        <v>0.89763279857397504</v>
      </c>
    </row>
    <row r="39" spans="1:10" s="33" customFormat="1" ht="47.25" outlineLevel="2" x14ac:dyDescent="0.25">
      <c r="A39" s="28" t="s">
        <v>34</v>
      </c>
      <c r="B39" s="29" t="s">
        <v>35</v>
      </c>
      <c r="C39" s="28" t="s">
        <v>40</v>
      </c>
      <c r="D39" s="29" t="s">
        <v>41</v>
      </c>
      <c r="E39" s="30">
        <v>1967.519</v>
      </c>
      <c r="F39" s="30">
        <v>2648.299</v>
      </c>
      <c r="G39" s="30">
        <v>2337.29</v>
      </c>
      <c r="H39" s="31">
        <f t="shared" si="2"/>
        <v>6953.1080000000002</v>
      </c>
      <c r="I39" s="31">
        <v>6920.2740000000003</v>
      </c>
      <c r="J39" s="32">
        <f t="shared" si="1"/>
        <v>0.99527779519604764</v>
      </c>
    </row>
    <row r="40" spans="1:10" ht="78.75" outlineLevel="2" x14ac:dyDescent="0.25">
      <c r="A40" s="1" t="s">
        <v>34</v>
      </c>
      <c r="B40" s="16" t="s">
        <v>35</v>
      </c>
      <c r="C40" s="1" t="s">
        <v>42</v>
      </c>
      <c r="D40" s="16" t="s">
        <v>43</v>
      </c>
      <c r="E40" s="17">
        <v>432.02499999999998</v>
      </c>
      <c r="F40" s="17">
        <v>1607.36</v>
      </c>
      <c r="G40" s="17">
        <v>1455.4059999999999</v>
      </c>
      <c r="H40" s="18">
        <f t="shared" ref="H40" si="4">E40+F40+G40</f>
        <v>3494.7909999999997</v>
      </c>
      <c r="I40" s="18">
        <v>3283.1660000000002</v>
      </c>
      <c r="J40" s="19">
        <f t="shared" ref="J40:J41" si="5">I40/H40</f>
        <v>0.9394455920253888</v>
      </c>
    </row>
    <row r="41" spans="1:10" ht="24" customHeight="1" outlineLevel="2" x14ac:dyDescent="0.25">
      <c r="A41" s="1"/>
      <c r="B41" s="16"/>
      <c r="C41" s="1"/>
      <c r="D41" s="16" t="s">
        <v>252</v>
      </c>
      <c r="E41" s="17"/>
      <c r="F41" s="17"/>
      <c r="G41" s="17"/>
      <c r="H41" s="18">
        <f>H42+H43</f>
        <v>3046.7</v>
      </c>
      <c r="I41" s="18">
        <f>I42+I43</f>
        <v>3006.174</v>
      </c>
      <c r="J41" s="19">
        <f t="shared" si="5"/>
        <v>0.98669839498473766</v>
      </c>
    </row>
    <row r="42" spans="1:10" ht="47.25" outlineLevel="1" x14ac:dyDescent="0.25">
      <c r="A42" s="9" t="s">
        <v>34</v>
      </c>
      <c r="B42" s="10" t="s">
        <v>35</v>
      </c>
      <c r="C42" s="9" t="s">
        <v>22</v>
      </c>
      <c r="D42" s="10" t="s">
        <v>23</v>
      </c>
      <c r="E42" s="6">
        <v>432.02499999999998</v>
      </c>
      <c r="F42" s="6">
        <v>1647.76</v>
      </c>
      <c r="G42" s="6">
        <v>1475.606</v>
      </c>
      <c r="H42" s="11">
        <v>60.6</v>
      </c>
      <c r="I42" s="11">
        <v>60.6</v>
      </c>
      <c r="J42" s="12">
        <f t="shared" si="1"/>
        <v>1</v>
      </c>
    </row>
    <row r="43" spans="1:10" ht="47.25" outlineLevel="1" x14ac:dyDescent="0.25">
      <c r="A43" s="9" t="s">
        <v>34</v>
      </c>
      <c r="B43" s="10" t="s">
        <v>35</v>
      </c>
      <c r="C43" s="9" t="s">
        <v>16</v>
      </c>
      <c r="D43" s="10" t="s">
        <v>17</v>
      </c>
      <c r="E43" s="6">
        <v>991.1</v>
      </c>
      <c r="F43" s="6">
        <v>1006</v>
      </c>
      <c r="G43" s="6">
        <v>989</v>
      </c>
      <c r="H43" s="11">
        <f t="shared" si="2"/>
        <v>2986.1</v>
      </c>
      <c r="I43" s="11">
        <v>2945.5740000000001</v>
      </c>
      <c r="J43" s="12">
        <f t="shared" si="1"/>
        <v>0.9864284518267975</v>
      </c>
    </row>
    <row r="44" spans="1:10" ht="31.5" customHeight="1" x14ac:dyDescent="0.25">
      <c r="A44" s="5" t="s">
        <v>44</v>
      </c>
      <c r="B44" s="46" t="s">
        <v>45</v>
      </c>
      <c r="C44" s="46"/>
      <c r="D44" s="46"/>
      <c r="E44" s="6">
        <v>64874.072999999997</v>
      </c>
      <c r="F44" s="6">
        <v>85588.192999999999</v>
      </c>
      <c r="G44" s="6">
        <v>102122.77499999999</v>
      </c>
      <c r="H44" s="7">
        <f>H46+H60</f>
        <v>252585.04200000002</v>
      </c>
      <c r="I44" s="7">
        <f>I46+I60</f>
        <v>252584.45300000004</v>
      </c>
      <c r="J44" s="8">
        <f t="shared" si="1"/>
        <v>0.99999766811211255</v>
      </c>
    </row>
    <row r="45" spans="1:10" s="36" customFormat="1" ht="31.5" customHeight="1" x14ac:dyDescent="0.25">
      <c r="A45" s="21"/>
      <c r="B45" s="21"/>
      <c r="C45" s="21"/>
      <c r="D45" s="37" t="s">
        <v>250</v>
      </c>
      <c r="E45" s="35"/>
      <c r="F45" s="35"/>
      <c r="G45" s="35"/>
      <c r="H45" s="23"/>
      <c r="I45" s="23"/>
      <c r="J45" s="24"/>
    </row>
    <row r="46" spans="1:10" s="36" customFormat="1" ht="31.5" customHeight="1" x14ac:dyDescent="0.25">
      <c r="A46" s="21"/>
      <c r="B46" s="21"/>
      <c r="C46" s="21"/>
      <c r="D46" s="37" t="s">
        <v>251</v>
      </c>
      <c r="E46" s="35"/>
      <c r="F46" s="35"/>
      <c r="G46" s="35"/>
      <c r="H46" s="23">
        <f>H47+H49+H55+H58</f>
        <v>245656.92300000001</v>
      </c>
      <c r="I46" s="23">
        <f>I47+I49+I55+I58</f>
        <v>245656.92300000004</v>
      </c>
      <c r="J46" s="24">
        <f t="shared" si="1"/>
        <v>1.0000000000000002</v>
      </c>
    </row>
    <row r="47" spans="1:10" s="27" customFormat="1" ht="63" outlineLevel="1" x14ac:dyDescent="0.25">
      <c r="A47" s="1" t="s">
        <v>44</v>
      </c>
      <c r="B47" s="16" t="s">
        <v>45</v>
      </c>
      <c r="C47" s="1" t="s">
        <v>46</v>
      </c>
      <c r="D47" s="16" t="s">
        <v>47</v>
      </c>
      <c r="E47" s="17">
        <v>0</v>
      </c>
      <c r="F47" s="17">
        <v>0</v>
      </c>
      <c r="G47" s="17">
        <v>30.2</v>
      </c>
      <c r="H47" s="18">
        <f>H48</f>
        <v>30.2</v>
      </c>
      <c r="I47" s="18">
        <f>I48</f>
        <v>30.2</v>
      </c>
      <c r="J47" s="19">
        <f t="shared" si="1"/>
        <v>1</v>
      </c>
    </row>
    <row r="48" spans="1:10" s="33" customFormat="1" ht="63" outlineLevel="2" x14ac:dyDescent="0.25">
      <c r="A48" s="28" t="s">
        <v>44</v>
      </c>
      <c r="B48" s="29" t="s">
        <v>45</v>
      </c>
      <c r="C48" s="28" t="s">
        <v>48</v>
      </c>
      <c r="D48" s="29" t="s">
        <v>49</v>
      </c>
      <c r="E48" s="30">
        <v>0</v>
      </c>
      <c r="F48" s="30">
        <v>0</v>
      </c>
      <c r="G48" s="30">
        <v>30.2</v>
      </c>
      <c r="H48" s="31">
        <f t="shared" si="2"/>
        <v>30.2</v>
      </c>
      <c r="I48" s="31">
        <v>30.2</v>
      </c>
      <c r="J48" s="32">
        <f t="shared" si="1"/>
        <v>1</v>
      </c>
    </row>
    <row r="49" spans="1:10" s="27" customFormat="1" ht="31.5" outlineLevel="1" x14ac:dyDescent="0.25">
      <c r="A49" s="1" t="s">
        <v>44</v>
      </c>
      <c r="B49" s="16" t="s">
        <v>45</v>
      </c>
      <c r="C49" s="1" t="s">
        <v>50</v>
      </c>
      <c r="D49" s="16" t="s">
        <v>51</v>
      </c>
      <c r="E49" s="17">
        <v>63172.5</v>
      </c>
      <c r="F49" s="17">
        <v>81955.210000000006</v>
      </c>
      <c r="G49" s="17">
        <v>96937.712</v>
      </c>
      <c r="H49" s="18">
        <f>H50+H51+H52+H53+H54</f>
        <v>242065.42199999999</v>
      </c>
      <c r="I49" s="18">
        <f>I50+I51+I52+I53+I54</f>
        <v>242065.42200000002</v>
      </c>
      <c r="J49" s="19">
        <f t="shared" si="1"/>
        <v>1.0000000000000002</v>
      </c>
    </row>
    <row r="50" spans="1:10" s="33" customFormat="1" ht="31.5" outlineLevel="2" x14ac:dyDescent="0.25">
      <c r="A50" s="28" t="s">
        <v>44</v>
      </c>
      <c r="B50" s="29" t="s">
        <v>45</v>
      </c>
      <c r="C50" s="28" t="s">
        <v>52</v>
      </c>
      <c r="D50" s="29" t="s">
        <v>53</v>
      </c>
      <c r="E50" s="30">
        <v>18825</v>
      </c>
      <c r="F50" s="30">
        <v>7755.71</v>
      </c>
      <c r="G50" s="30">
        <v>11482.98</v>
      </c>
      <c r="H50" s="31">
        <f t="shared" si="2"/>
        <v>38063.69</v>
      </c>
      <c r="I50" s="31">
        <v>38063.69</v>
      </c>
      <c r="J50" s="32">
        <f t="shared" si="1"/>
        <v>1</v>
      </c>
    </row>
    <row r="51" spans="1:10" s="33" customFormat="1" ht="47.25" outlineLevel="2" x14ac:dyDescent="0.25">
      <c r="A51" s="28" t="s">
        <v>44</v>
      </c>
      <c r="B51" s="29" t="s">
        <v>45</v>
      </c>
      <c r="C51" s="28" t="s">
        <v>54</v>
      </c>
      <c r="D51" s="29" t="s">
        <v>55</v>
      </c>
      <c r="E51" s="30">
        <v>30928.799999999999</v>
      </c>
      <c r="F51" s="30">
        <v>45144.9</v>
      </c>
      <c r="G51" s="30">
        <v>50658.8</v>
      </c>
      <c r="H51" s="31">
        <f t="shared" si="2"/>
        <v>126732.5</v>
      </c>
      <c r="I51" s="31">
        <v>126732.5</v>
      </c>
      <c r="J51" s="32">
        <f t="shared" si="1"/>
        <v>1</v>
      </c>
    </row>
    <row r="52" spans="1:10" s="33" customFormat="1" ht="94.5" outlineLevel="2" x14ac:dyDescent="0.25">
      <c r="A52" s="28" t="s">
        <v>44</v>
      </c>
      <c r="B52" s="29" t="s">
        <v>45</v>
      </c>
      <c r="C52" s="28" t="s">
        <v>56</v>
      </c>
      <c r="D52" s="29" t="s">
        <v>57</v>
      </c>
      <c r="E52" s="30">
        <v>0</v>
      </c>
      <c r="F52" s="30">
        <v>932</v>
      </c>
      <c r="G52" s="30">
        <v>280</v>
      </c>
      <c r="H52" s="31">
        <f t="shared" si="2"/>
        <v>1212</v>
      </c>
      <c r="I52" s="31">
        <v>1212</v>
      </c>
      <c r="J52" s="32">
        <f t="shared" si="1"/>
        <v>1</v>
      </c>
    </row>
    <row r="53" spans="1:10" s="33" customFormat="1" ht="31.5" outlineLevel="2" x14ac:dyDescent="0.25">
      <c r="A53" s="28" t="s">
        <v>44</v>
      </c>
      <c r="B53" s="29" t="s">
        <v>45</v>
      </c>
      <c r="C53" s="28" t="s">
        <v>58</v>
      </c>
      <c r="D53" s="29" t="s">
        <v>59</v>
      </c>
      <c r="E53" s="30">
        <v>12910.5</v>
      </c>
      <c r="F53" s="30">
        <v>27614.7</v>
      </c>
      <c r="G53" s="30">
        <v>34098.531999999999</v>
      </c>
      <c r="H53" s="31">
        <f t="shared" si="2"/>
        <v>74623.731999999989</v>
      </c>
      <c r="I53" s="31">
        <v>74623.732000000004</v>
      </c>
      <c r="J53" s="32">
        <f t="shared" si="1"/>
        <v>1.0000000000000002</v>
      </c>
    </row>
    <row r="54" spans="1:10" s="33" customFormat="1" ht="47.25" outlineLevel="2" x14ac:dyDescent="0.25">
      <c r="A54" s="28" t="s">
        <v>44</v>
      </c>
      <c r="B54" s="29" t="s">
        <v>45</v>
      </c>
      <c r="C54" s="28" t="s">
        <v>60</v>
      </c>
      <c r="D54" s="29" t="s">
        <v>61</v>
      </c>
      <c r="E54" s="30">
        <v>508.2</v>
      </c>
      <c r="F54" s="30">
        <v>507.9</v>
      </c>
      <c r="G54" s="30">
        <v>417.4</v>
      </c>
      <c r="H54" s="31">
        <f t="shared" si="2"/>
        <v>1433.5</v>
      </c>
      <c r="I54" s="31">
        <v>1433.5</v>
      </c>
      <c r="J54" s="32">
        <f t="shared" si="1"/>
        <v>1</v>
      </c>
    </row>
    <row r="55" spans="1:10" s="27" customFormat="1" ht="31.5" outlineLevel="1" x14ac:dyDescent="0.25">
      <c r="A55" s="1" t="s">
        <v>44</v>
      </c>
      <c r="B55" s="16" t="s">
        <v>45</v>
      </c>
      <c r="C55" s="1" t="s">
        <v>62</v>
      </c>
      <c r="D55" s="16" t="s">
        <v>63</v>
      </c>
      <c r="E55" s="17">
        <v>1100</v>
      </c>
      <c r="F55" s="17">
        <v>1166.0219999999999</v>
      </c>
      <c r="G55" s="17">
        <v>1200</v>
      </c>
      <c r="H55" s="18">
        <f>H56+H57</f>
        <v>3466.0219999999999</v>
      </c>
      <c r="I55" s="18">
        <f>I56+I57</f>
        <v>3466.0220000000004</v>
      </c>
      <c r="J55" s="19">
        <f t="shared" si="1"/>
        <v>1.0000000000000002</v>
      </c>
    </row>
    <row r="56" spans="1:10" s="33" customFormat="1" ht="47.25" outlineLevel="2" x14ac:dyDescent="0.25">
      <c r="A56" s="28" t="s">
        <v>44</v>
      </c>
      <c r="B56" s="29" t="s">
        <v>45</v>
      </c>
      <c r="C56" s="28" t="s">
        <v>64</v>
      </c>
      <c r="D56" s="29" t="s">
        <v>65</v>
      </c>
      <c r="E56" s="30">
        <v>1100</v>
      </c>
      <c r="F56" s="30">
        <v>1004.722</v>
      </c>
      <c r="G56" s="30">
        <v>1100</v>
      </c>
      <c r="H56" s="31">
        <f t="shared" si="2"/>
        <v>3204.7219999999998</v>
      </c>
      <c r="I56" s="31">
        <v>3204.7220000000002</v>
      </c>
      <c r="J56" s="32">
        <f t="shared" si="1"/>
        <v>1.0000000000000002</v>
      </c>
    </row>
    <row r="57" spans="1:10" s="33" customFormat="1" ht="47.25" outlineLevel="2" x14ac:dyDescent="0.25">
      <c r="A57" s="28" t="s">
        <v>44</v>
      </c>
      <c r="B57" s="29" t="s">
        <v>45</v>
      </c>
      <c r="C57" s="28" t="s">
        <v>66</v>
      </c>
      <c r="D57" s="29" t="s">
        <v>67</v>
      </c>
      <c r="E57" s="30">
        <v>0</v>
      </c>
      <c r="F57" s="30">
        <v>161.30000000000001</v>
      </c>
      <c r="G57" s="30">
        <v>100</v>
      </c>
      <c r="H57" s="31">
        <f t="shared" si="2"/>
        <v>261.3</v>
      </c>
      <c r="I57" s="31">
        <v>261.3</v>
      </c>
      <c r="J57" s="32">
        <f t="shared" si="1"/>
        <v>1</v>
      </c>
    </row>
    <row r="58" spans="1:10" s="27" customFormat="1" ht="47.25" outlineLevel="1" x14ac:dyDescent="0.25">
      <c r="A58" s="1" t="s">
        <v>44</v>
      </c>
      <c r="B58" s="16" t="s">
        <v>45</v>
      </c>
      <c r="C58" s="1" t="s">
        <v>68</v>
      </c>
      <c r="D58" s="16" t="s">
        <v>69</v>
      </c>
      <c r="E58" s="17">
        <v>0</v>
      </c>
      <c r="F58" s="17">
        <v>95.278999999999996</v>
      </c>
      <c r="G58" s="17">
        <v>0</v>
      </c>
      <c r="H58" s="18">
        <f>H59</f>
        <v>95.278999999999996</v>
      </c>
      <c r="I58" s="18">
        <f>I59</f>
        <v>95.278999999999996</v>
      </c>
      <c r="J58" s="19">
        <f t="shared" si="1"/>
        <v>1</v>
      </c>
    </row>
    <row r="59" spans="1:10" s="33" customFormat="1" ht="72.75" customHeight="1" outlineLevel="2" x14ac:dyDescent="0.25">
      <c r="A59" s="28" t="s">
        <v>44</v>
      </c>
      <c r="B59" s="29" t="s">
        <v>45</v>
      </c>
      <c r="C59" s="28" t="s">
        <v>70</v>
      </c>
      <c r="D59" s="29" t="s">
        <v>71</v>
      </c>
      <c r="E59" s="30">
        <v>0</v>
      </c>
      <c r="F59" s="30">
        <v>95.278999999999996</v>
      </c>
      <c r="G59" s="30">
        <v>0</v>
      </c>
      <c r="H59" s="31">
        <f t="shared" si="2"/>
        <v>95.278999999999996</v>
      </c>
      <c r="I59" s="31">
        <v>95.278999999999996</v>
      </c>
      <c r="J59" s="32">
        <f t="shared" si="1"/>
        <v>1</v>
      </c>
    </row>
    <row r="60" spans="1:10" s="27" customFormat="1" ht="32.25" customHeight="1" outlineLevel="2" x14ac:dyDescent="0.25">
      <c r="A60" s="1"/>
      <c r="B60" s="16"/>
      <c r="C60" s="1"/>
      <c r="D60" s="34" t="s">
        <v>252</v>
      </c>
      <c r="E60" s="17"/>
      <c r="F60" s="17"/>
      <c r="G60" s="17"/>
      <c r="H60" s="18">
        <f>H61+H62</f>
        <v>6928.1189999999997</v>
      </c>
      <c r="I60" s="18">
        <f>I61+I62</f>
        <v>6927.5300000000007</v>
      </c>
      <c r="J60" s="19">
        <f t="shared" si="1"/>
        <v>0.99991498413927371</v>
      </c>
    </row>
    <row r="61" spans="1:10" ht="47.25" outlineLevel="1" x14ac:dyDescent="0.25">
      <c r="A61" s="9" t="s">
        <v>44</v>
      </c>
      <c r="B61" s="10" t="s">
        <v>45</v>
      </c>
      <c r="C61" s="9" t="s">
        <v>22</v>
      </c>
      <c r="D61" s="10" t="s">
        <v>23</v>
      </c>
      <c r="E61" s="6">
        <v>0</v>
      </c>
      <c r="F61" s="6">
        <v>921.31</v>
      </c>
      <c r="G61" s="6">
        <v>1903.09</v>
      </c>
      <c r="H61" s="11">
        <f t="shared" si="2"/>
        <v>2824.3999999999996</v>
      </c>
      <c r="I61" s="11">
        <v>2824.4</v>
      </c>
      <c r="J61" s="12">
        <f t="shared" si="1"/>
        <v>1.0000000000000002</v>
      </c>
    </row>
    <row r="62" spans="1:10" ht="47.25" outlineLevel="1" x14ac:dyDescent="0.25">
      <c r="A62" s="9" t="s">
        <v>44</v>
      </c>
      <c r="B62" s="10" t="s">
        <v>45</v>
      </c>
      <c r="C62" s="9" t="s">
        <v>16</v>
      </c>
      <c r="D62" s="10" t="s">
        <v>17</v>
      </c>
      <c r="E62" s="6">
        <v>601.57299999999998</v>
      </c>
      <c r="F62" s="6">
        <v>1450.373</v>
      </c>
      <c r="G62" s="6">
        <v>2051.7730000000001</v>
      </c>
      <c r="H62" s="11">
        <f t="shared" si="2"/>
        <v>4103.7190000000001</v>
      </c>
      <c r="I62" s="11">
        <v>4103.13</v>
      </c>
      <c r="J62" s="12">
        <f t="shared" si="1"/>
        <v>0.99985647165412639</v>
      </c>
    </row>
    <row r="63" spans="1:10" ht="39" customHeight="1" x14ac:dyDescent="0.25">
      <c r="A63" s="5" t="s">
        <v>72</v>
      </c>
      <c r="B63" s="46" t="s">
        <v>73</v>
      </c>
      <c r="C63" s="46"/>
      <c r="D63" s="46"/>
      <c r="E63" s="6">
        <v>560622.83600000001</v>
      </c>
      <c r="F63" s="6">
        <v>949957.86699999997</v>
      </c>
      <c r="G63" s="6">
        <v>973348.674</v>
      </c>
      <c r="H63" s="7">
        <f>H65+H83</f>
        <v>2483929.3760000002</v>
      </c>
      <c r="I63" s="7">
        <f>I65+I83</f>
        <v>2442018.449</v>
      </c>
      <c r="J63" s="8">
        <f t="shared" si="1"/>
        <v>0.98312716641425146</v>
      </c>
    </row>
    <row r="64" spans="1:10" s="25" customFormat="1" ht="24.75" customHeight="1" x14ac:dyDescent="0.25">
      <c r="A64" s="21"/>
      <c r="B64" s="21"/>
      <c r="C64" s="21"/>
      <c r="D64" s="26" t="s">
        <v>250</v>
      </c>
      <c r="E64" s="22"/>
      <c r="F64" s="22"/>
      <c r="G64" s="22"/>
      <c r="H64" s="23"/>
      <c r="I64" s="23"/>
      <c r="J64" s="24"/>
    </row>
    <row r="65" spans="1:10" s="25" customFormat="1" ht="24.75" customHeight="1" x14ac:dyDescent="0.25">
      <c r="A65" s="21"/>
      <c r="B65" s="21"/>
      <c r="C65" s="21"/>
      <c r="D65" s="26" t="s">
        <v>251</v>
      </c>
      <c r="E65" s="22"/>
      <c r="F65" s="22"/>
      <c r="G65" s="22"/>
      <c r="H65" s="23">
        <f>H66+H68+H71+H77+H79</f>
        <v>2457632.5920000002</v>
      </c>
      <c r="I65" s="23">
        <f>I66+I68+I71+I77+I79</f>
        <v>2417591.2760000001</v>
      </c>
      <c r="J65" s="24">
        <f t="shared" si="1"/>
        <v>0.98370736287826699</v>
      </c>
    </row>
    <row r="66" spans="1:10" s="27" customFormat="1" ht="47.25" outlineLevel="1" x14ac:dyDescent="0.25">
      <c r="A66" s="1" t="s">
        <v>72</v>
      </c>
      <c r="B66" s="16" t="s">
        <v>73</v>
      </c>
      <c r="C66" s="1" t="s">
        <v>74</v>
      </c>
      <c r="D66" s="16" t="s">
        <v>75</v>
      </c>
      <c r="E66" s="17">
        <v>93.575000000000003</v>
      </c>
      <c r="F66" s="17">
        <v>93.575000000000003</v>
      </c>
      <c r="G66" s="17">
        <v>93.575000000000003</v>
      </c>
      <c r="H66" s="18">
        <f>H67</f>
        <v>280.72500000000002</v>
      </c>
      <c r="I66" s="18">
        <f>I67</f>
        <v>280.72500000000002</v>
      </c>
      <c r="J66" s="19">
        <f t="shared" si="1"/>
        <v>1</v>
      </c>
    </row>
    <row r="67" spans="1:10" s="33" customFormat="1" ht="47.25" outlineLevel="2" x14ac:dyDescent="0.25">
      <c r="A67" s="28" t="s">
        <v>72</v>
      </c>
      <c r="B67" s="29" t="s">
        <v>73</v>
      </c>
      <c r="C67" s="28" t="s">
        <v>76</v>
      </c>
      <c r="D67" s="29" t="s">
        <v>77</v>
      </c>
      <c r="E67" s="30">
        <v>93.575000000000003</v>
      </c>
      <c r="F67" s="30">
        <v>93.575000000000003</v>
      </c>
      <c r="G67" s="30">
        <v>93.575000000000003</v>
      </c>
      <c r="H67" s="31">
        <f t="shared" si="2"/>
        <v>280.72500000000002</v>
      </c>
      <c r="I67" s="31">
        <v>280.72500000000002</v>
      </c>
      <c r="J67" s="32">
        <f t="shared" si="1"/>
        <v>1</v>
      </c>
    </row>
    <row r="68" spans="1:10" s="27" customFormat="1" ht="31.5" outlineLevel="1" x14ac:dyDescent="0.25">
      <c r="A68" s="1" t="s">
        <v>72</v>
      </c>
      <c r="B68" s="16" t="s">
        <v>73</v>
      </c>
      <c r="C68" s="1" t="s">
        <v>78</v>
      </c>
      <c r="D68" s="16" t="s">
        <v>79</v>
      </c>
      <c r="E68" s="17">
        <v>382.78300000000002</v>
      </c>
      <c r="F68" s="17">
        <v>40.783000000000001</v>
      </c>
      <c r="G68" s="17">
        <v>40.783000000000001</v>
      </c>
      <c r="H68" s="18">
        <f>H69+H70</f>
        <v>464.34899999999999</v>
      </c>
      <c r="I68" s="18">
        <f>I69+I70</f>
        <v>464.35</v>
      </c>
      <c r="J68" s="19">
        <f t="shared" si="1"/>
        <v>1.0000021535526082</v>
      </c>
    </row>
    <row r="69" spans="1:10" s="33" customFormat="1" ht="47.25" outlineLevel="2" x14ac:dyDescent="0.25">
      <c r="A69" s="28" t="s">
        <v>72</v>
      </c>
      <c r="B69" s="29" t="s">
        <v>73</v>
      </c>
      <c r="C69" s="28" t="s">
        <v>80</v>
      </c>
      <c r="D69" s="29" t="s">
        <v>81</v>
      </c>
      <c r="E69" s="30">
        <v>40.783000000000001</v>
      </c>
      <c r="F69" s="30">
        <v>40.783000000000001</v>
      </c>
      <c r="G69" s="30">
        <v>40.783000000000001</v>
      </c>
      <c r="H69" s="31">
        <f t="shared" si="2"/>
        <v>122.349</v>
      </c>
      <c r="I69" s="31">
        <v>122.35</v>
      </c>
      <c r="J69" s="32">
        <f t="shared" si="1"/>
        <v>1.0000081733401989</v>
      </c>
    </row>
    <row r="70" spans="1:10" s="33" customFormat="1" ht="63" outlineLevel="2" x14ac:dyDescent="0.25">
      <c r="A70" s="28" t="s">
        <v>72</v>
      </c>
      <c r="B70" s="29" t="s">
        <v>73</v>
      </c>
      <c r="C70" s="28" t="s">
        <v>82</v>
      </c>
      <c r="D70" s="29" t="s">
        <v>83</v>
      </c>
      <c r="E70" s="30">
        <v>342</v>
      </c>
      <c r="F70" s="30">
        <v>0</v>
      </c>
      <c r="G70" s="30">
        <v>0</v>
      </c>
      <c r="H70" s="31">
        <f t="shared" si="2"/>
        <v>342</v>
      </c>
      <c r="I70" s="31">
        <v>342</v>
      </c>
      <c r="J70" s="32">
        <f t="shared" si="1"/>
        <v>1</v>
      </c>
    </row>
    <row r="71" spans="1:10" s="27" customFormat="1" ht="63" outlineLevel="1" x14ac:dyDescent="0.25">
      <c r="A71" s="1" t="s">
        <v>72</v>
      </c>
      <c r="B71" s="16" t="s">
        <v>73</v>
      </c>
      <c r="C71" s="1" t="s">
        <v>84</v>
      </c>
      <c r="D71" s="16" t="s">
        <v>85</v>
      </c>
      <c r="E71" s="17">
        <v>539558.70700000005</v>
      </c>
      <c r="F71" s="17">
        <v>938164.18</v>
      </c>
      <c r="G71" s="17">
        <v>962006.60900000005</v>
      </c>
      <c r="H71" s="18">
        <f>H72+H73+H74+H75+H76</f>
        <v>2439729.4970000004</v>
      </c>
      <c r="I71" s="18">
        <f>I72+I73+I74+I75+I76</f>
        <v>2400867.2689999999</v>
      </c>
      <c r="J71" s="19">
        <f t="shared" si="1"/>
        <v>0.98407109146821925</v>
      </c>
    </row>
    <row r="72" spans="1:10" s="33" customFormat="1" ht="47.25" outlineLevel="2" x14ac:dyDescent="0.25">
      <c r="A72" s="28" t="s">
        <v>72</v>
      </c>
      <c r="B72" s="29" t="s">
        <v>73</v>
      </c>
      <c r="C72" s="28" t="s">
        <v>86</v>
      </c>
      <c r="D72" s="29" t="s">
        <v>87</v>
      </c>
      <c r="E72" s="30">
        <v>240854.85399999999</v>
      </c>
      <c r="F72" s="30">
        <v>437347.57500000001</v>
      </c>
      <c r="G72" s="30">
        <v>402405.842</v>
      </c>
      <c r="H72" s="31">
        <f t="shared" si="2"/>
        <v>1080608.2709999999</v>
      </c>
      <c r="I72" s="31">
        <v>1070831.983</v>
      </c>
      <c r="J72" s="32">
        <f t="shared" si="1"/>
        <v>0.99095297689054984</v>
      </c>
    </row>
    <row r="73" spans="1:10" s="33" customFormat="1" ht="47.25" outlineLevel="2" x14ac:dyDescent="0.25">
      <c r="A73" s="28" t="s">
        <v>72</v>
      </c>
      <c r="B73" s="29" t="s">
        <v>73</v>
      </c>
      <c r="C73" s="28" t="s">
        <v>88</v>
      </c>
      <c r="D73" s="29" t="s">
        <v>89</v>
      </c>
      <c r="E73" s="30">
        <v>260136.01500000001</v>
      </c>
      <c r="F73" s="30">
        <v>432279.72200000001</v>
      </c>
      <c r="G73" s="30">
        <v>497688.54800000001</v>
      </c>
      <c r="H73" s="31">
        <f t="shared" si="2"/>
        <v>1190104.2849999999</v>
      </c>
      <c r="I73" s="31">
        <v>1166034.7009999999</v>
      </c>
      <c r="J73" s="32">
        <f t="shared" si="1"/>
        <v>0.97977523121009513</v>
      </c>
    </row>
    <row r="74" spans="1:10" s="33" customFormat="1" ht="47.25" outlineLevel="2" x14ac:dyDescent="0.25">
      <c r="A74" s="28" t="s">
        <v>72</v>
      </c>
      <c r="B74" s="29" t="s">
        <v>73</v>
      </c>
      <c r="C74" s="28" t="s">
        <v>90</v>
      </c>
      <c r="D74" s="29" t="s">
        <v>91</v>
      </c>
      <c r="E74" s="30">
        <v>29725.894</v>
      </c>
      <c r="F74" s="30">
        <v>53346.368999999999</v>
      </c>
      <c r="G74" s="30">
        <v>49931.042000000001</v>
      </c>
      <c r="H74" s="31">
        <f t="shared" si="2"/>
        <v>133003.30499999999</v>
      </c>
      <c r="I74" s="31">
        <v>131433.41200000001</v>
      </c>
      <c r="J74" s="32">
        <f t="shared" si="1"/>
        <v>0.98819658654346987</v>
      </c>
    </row>
    <row r="75" spans="1:10" s="33" customFormat="1" ht="47.25" outlineLevel="2" x14ac:dyDescent="0.25">
      <c r="A75" s="28" t="s">
        <v>72</v>
      </c>
      <c r="B75" s="29" t="s">
        <v>73</v>
      </c>
      <c r="C75" s="28" t="s">
        <v>92</v>
      </c>
      <c r="D75" s="29" t="s">
        <v>93</v>
      </c>
      <c r="E75" s="30">
        <v>8731.366</v>
      </c>
      <c r="F75" s="30">
        <v>11452.637000000001</v>
      </c>
      <c r="G75" s="30">
        <v>8356.7739999999994</v>
      </c>
      <c r="H75" s="31">
        <f t="shared" si="2"/>
        <v>28540.777000000002</v>
      </c>
      <c r="I75" s="31">
        <v>27199.056</v>
      </c>
      <c r="J75" s="32">
        <f t="shared" si="1"/>
        <v>0.95298933172001588</v>
      </c>
    </row>
    <row r="76" spans="1:10" s="33" customFormat="1" ht="47.25" outlineLevel="2" x14ac:dyDescent="0.25">
      <c r="A76" s="28" t="s">
        <v>72</v>
      </c>
      <c r="B76" s="29" t="s">
        <v>73</v>
      </c>
      <c r="C76" s="28" t="s">
        <v>94</v>
      </c>
      <c r="D76" s="29" t="s">
        <v>95</v>
      </c>
      <c r="E76" s="30">
        <v>110.578</v>
      </c>
      <c r="F76" s="30">
        <v>3737.8780000000002</v>
      </c>
      <c r="G76" s="30">
        <v>3624.4029999999998</v>
      </c>
      <c r="H76" s="31">
        <f t="shared" ref="H76:H142" si="6">E76+F76+G76</f>
        <v>7472.8590000000004</v>
      </c>
      <c r="I76" s="31">
        <v>5368.1170000000002</v>
      </c>
      <c r="J76" s="32">
        <f t="shared" ref="J76:J142" si="7">I76/H76</f>
        <v>0.71834849285929248</v>
      </c>
    </row>
    <row r="77" spans="1:10" s="27" customFormat="1" ht="63" outlineLevel="1" x14ac:dyDescent="0.25">
      <c r="A77" s="1" t="s">
        <v>72</v>
      </c>
      <c r="B77" s="16" t="s">
        <v>73</v>
      </c>
      <c r="C77" s="1" t="s">
        <v>96</v>
      </c>
      <c r="D77" s="16" t="s">
        <v>97</v>
      </c>
      <c r="E77" s="17">
        <v>15065.721</v>
      </c>
      <c r="F77" s="17">
        <v>0</v>
      </c>
      <c r="G77" s="17">
        <v>0</v>
      </c>
      <c r="H77" s="18">
        <f>H78</f>
        <v>15065.721</v>
      </c>
      <c r="I77" s="18">
        <f>I78</f>
        <v>13886.632</v>
      </c>
      <c r="J77" s="19">
        <f t="shared" si="7"/>
        <v>0.921736968313697</v>
      </c>
    </row>
    <row r="78" spans="1:10" s="33" customFormat="1" ht="78.75" outlineLevel="2" x14ac:dyDescent="0.25">
      <c r="A78" s="28" t="s">
        <v>72</v>
      </c>
      <c r="B78" s="29" t="s">
        <v>73</v>
      </c>
      <c r="C78" s="28" t="s">
        <v>98</v>
      </c>
      <c r="D78" s="29" t="s">
        <v>99</v>
      </c>
      <c r="E78" s="30">
        <v>15065.721</v>
      </c>
      <c r="F78" s="30">
        <v>0</v>
      </c>
      <c r="G78" s="30">
        <v>0</v>
      </c>
      <c r="H78" s="31">
        <f t="shared" si="6"/>
        <v>15065.721</v>
      </c>
      <c r="I78" s="31">
        <v>13886.632</v>
      </c>
      <c r="J78" s="32">
        <f t="shared" si="7"/>
        <v>0.921736968313697</v>
      </c>
    </row>
    <row r="79" spans="1:10" s="27" customFormat="1" ht="47.25" outlineLevel="1" x14ac:dyDescent="0.25">
      <c r="A79" s="1" t="s">
        <v>72</v>
      </c>
      <c r="B79" s="16" t="s">
        <v>73</v>
      </c>
      <c r="C79" s="1" t="s">
        <v>100</v>
      </c>
      <c r="D79" s="16" t="s">
        <v>101</v>
      </c>
      <c r="E79" s="17">
        <v>0</v>
      </c>
      <c r="F79" s="17">
        <v>0</v>
      </c>
      <c r="G79" s="17">
        <v>2092.3000000000002</v>
      </c>
      <c r="H79" s="18">
        <f>H80</f>
        <v>2092.3000000000002</v>
      </c>
      <c r="I79" s="18">
        <f>I80</f>
        <v>2092.3000000000002</v>
      </c>
      <c r="J79" s="19">
        <f t="shared" si="7"/>
        <v>1</v>
      </c>
    </row>
    <row r="80" spans="1:10" s="33" customFormat="1" ht="63" outlineLevel="2" x14ac:dyDescent="0.25">
      <c r="A80" s="28" t="s">
        <v>72</v>
      </c>
      <c r="B80" s="29" t="s">
        <v>73</v>
      </c>
      <c r="C80" s="28" t="s">
        <v>102</v>
      </c>
      <c r="D80" s="29" t="s">
        <v>103</v>
      </c>
      <c r="E80" s="30">
        <v>0</v>
      </c>
      <c r="F80" s="30">
        <v>0</v>
      </c>
      <c r="G80" s="30">
        <v>2092.3000000000002</v>
      </c>
      <c r="H80" s="31">
        <f t="shared" si="6"/>
        <v>2092.3000000000002</v>
      </c>
      <c r="I80" s="31">
        <v>2092.3000000000002</v>
      </c>
      <c r="J80" s="32">
        <f t="shared" si="7"/>
        <v>1</v>
      </c>
    </row>
    <row r="81" spans="1:10" s="33" customFormat="1" ht="31.5" outlineLevel="2" x14ac:dyDescent="0.25">
      <c r="A81" s="1"/>
      <c r="B81" s="16"/>
      <c r="C81" s="1"/>
      <c r="D81" s="43" t="s">
        <v>254</v>
      </c>
      <c r="E81" s="17"/>
      <c r="F81" s="17"/>
      <c r="G81" s="17"/>
      <c r="H81" s="11"/>
      <c r="I81" s="11"/>
      <c r="J81" s="12"/>
    </row>
    <row r="82" spans="1:10" s="33" customFormat="1" ht="126" outlineLevel="2" x14ac:dyDescent="0.25">
      <c r="A82" s="9" t="s">
        <v>72</v>
      </c>
      <c r="B82" s="10" t="s">
        <v>73</v>
      </c>
      <c r="C82" s="9" t="s">
        <v>255</v>
      </c>
      <c r="D82" s="10" t="s">
        <v>256</v>
      </c>
      <c r="E82" s="6">
        <v>0</v>
      </c>
      <c r="F82" s="6">
        <v>0</v>
      </c>
      <c r="G82" s="6">
        <v>2092.3000000000002</v>
      </c>
      <c r="H82" s="11">
        <f t="shared" ref="H82" si="8">E82+F82+G82</f>
        <v>2092.3000000000002</v>
      </c>
      <c r="I82" s="11">
        <v>2092.3000000000002</v>
      </c>
      <c r="J82" s="12">
        <f t="shared" ref="J82" si="9">I82/H82</f>
        <v>1</v>
      </c>
    </row>
    <row r="83" spans="1:10" s="27" customFormat="1" ht="23.25" customHeight="1" outlineLevel="2" x14ac:dyDescent="0.25">
      <c r="A83" s="1"/>
      <c r="B83" s="16"/>
      <c r="C83" s="1"/>
      <c r="D83" s="34" t="s">
        <v>252</v>
      </c>
      <c r="E83" s="17"/>
      <c r="F83" s="17"/>
      <c r="G83" s="17"/>
      <c r="H83" s="18">
        <f>H84+H85</f>
        <v>26296.784</v>
      </c>
      <c r="I83" s="18">
        <f>I84+I85</f>
        <v>24427.172999999999</v>
      </c>
      <c r="J83" s="19">
        <f t="shared" si="7"/>
        <v>0.92890343549234</v>
      </c>
    </row>
    <row r="84" spans="1:10" ht="47.25" outlineLevel="1" x14ac:dyDescent="0.25">
      <c r="A84" s="9" t="s">
        <v>72</v>
      </c>
      <c r="B84" s="10" t="s">
        <v>73</v>
      </c>
      <c r="C84" s="9" t="s">
        <v>22</v>
      </c>
      <c r="D84" s="10" t="s">
        <v>23</v>
      </c>
      <c r="E84" s="6">
        <v>60</v>
      </c>
      <c r="F84" s="6">
        <v>4479.5280000000002</v>
      </c>
      <c r="G84" s="6">
        <v>1281.0060000000001</v>
      </c>
      <c r="H84" s="11">
        <f t="shared" si="6"/>
        <v>5820.5340000000006</v>
      </c>
      <c r="I84" s="11">
        <v>5053.8559999999998</v>
      </c>
      <c r="J84" s="12">
        <f t="shared" si="7"/>
        <v>0.86828047048604118</v>
      </c>
    </row>
    <row r="85" spans="1:10" ht="47.25" outlineLevel="1" x14ac:dyDescent="0.25">
      <c r="A85" s="9" t="s">
        <v>72</v>
      </c>
      <c r="B85" s="10" t="s">
        <v>73</v>
      </c>
      <c r="C85" s="9" t="s">
        <v>16</v>
      </c>
      <c r="D85" s="10" t="s">
        <v>17</v>
      </c>
      <c r="E85" s="6">
        <v>5462.05</v>
      </c>
      <c r="F85" s="6">
        <v>7179.8</v>
      </c>
      <c r="G85" s="6">
        <v>7834.4</v>
      </c>
      <c r="H85" s="11">
        <f t="shared" si="6"/>
        <v>20476.25</v>
      </c>
      <c r="I85" s="11">
        <v>19373.316999999999</v>
      </c>
      <c r="J85" s="12">
        <f t="shared" si="7"/>
        <v>0.9461359868139918</v>
      </c>
    </row>
    <row r="86" spans="1:10" ht="31.5" customHeight="1" x14ac:dyDescent="0.25">
      <c r="A86" s="5" t="s">
        <v>104</v>
      </c>
      <c r="B86" s="46" t="s">
        <v>105</v>
      </c>
      <c r="C86" s="46"/>
      <c r="D86" s="46"/>
      <c r="E86" s="6">
        <v>14626.142</v>
      </c>
      <c r="F86" s="6">
        <v>62191.991000000002</v>
      </c>
      <c r="G86" s="6">
        <v>31015.589</v>
      </c>
      <c r="H86" s="7">
        <f>H88+H107</f>
        <v>107833.726</v>
      </c>
      <c r="I86" s="7">
        <f>I88+I107</f>
        <v>106553.56599999999</v>
      </c>
      <c r="J86" s="8">
        <f t="shared" si="7"/>
        <v>0.98812838944283532</v>
      </c>
    </row>
    <row r="87" spans="1:10" s="25" customFormat="1" ht="23.25" customHeight="1" x14ac:dyDescent="0.25">
      <c r="A87" s="21"/>
      <c r="B87" s="21"/>
      <c r="C87" s="21"/>
      <c r="D87" s="26" t="s">
        <v>250</v>
      </c>
      <c r="E87" s="22"/>
      <c r="F87" s="22"/>
      <c r="G87" s="22"/>
      <c r="H87" s="23"/>
      <c r="I87" s="23"/>
      <c r="J87" s="24"/>
    </row>
    <row r="88" spans="1:10" s="25" customFormat="1" ht="23.25" customHeight="1" x14ac:dyDescent="0.25">
      <c r="A88" s="21"/>
      <c r="B88" s="21"/>
      <c r="C88" s="21"/>
      <c r="D88" s="26" t="s">
        <v>251</v>
      </c>
      <c r="E88" s="22"/>
      <c r="F88" s="22"/>
      <c r="G88" s="22"/>
      <c r="H88" s="23">
        <f>H89+H91+H94+H96+H98+H101+H103+H105</f>
        <v>100376.463</v>
      </c>
      <c r="I88" s="23">
        <f>I89+I91+I94+I96+I98+I101+I103+I105</f>
        <v>99518.596999999994</v>
      </c>
      <c r="J88" s="24">
        <f t="shared" si="7"/>
        <v>0.99145351435624895</v>
      </c>
    </row>
    <row r="89" spans="1:10" s="27" customFormat="1" ht="31.5" outlineLevel="1" x14ac:dyDescent="0.25">
      <c r="A89" s="1" t="s">
        <v>104</v>
      </c>
      <c r="B89" s="16" t="s">
        <v>105</v>
      </c>
      <c r="C89" s="1" t="s">
        <v>62</v>
      </c>
      <c r="D89" s="16" t="s">
        <v>63</v>
      </c>
      <c r="E89" s="17">
        <v>0</v>
      </c>
      <c r="F89" s="17">
        <v>0</v>
      </c>
      <c r="G89" s="17">
        <v>753.03399999999999</v>
      </c>
      <c r="H89" s="18">
        <f>H90</f>
        <v>753.03399999999999</v>
      </c>
      <c r="I89" s="18">
        <f>I90</f>
        <v>225.91</v>
      </c>
      <c r="J89" s="19">
        <f t="shared" si="7"/>
        <v>0.29999973440774252</v>
      </c>
    </row>
    <row r="90" spans="1:10" s="33" customFormat="1" ht="47.25" outlineLevel="2" x14ac:dyDescent="0.25">
      <c r="A90" s="28" t="s">
        <v>104</v>
      </c>
      <c r="B90" s="29" t="s">
        <v>105</v>
      </c>
      <c r="C90" s="28" t="s">
        <v>66</v>
      </c>
      <c r="D90" s="29" t="s">
        <v>67</v>
      </c>
      <c r="E90" s="30">
        <v>0</v>
      </c>
      <c r="F90" s="30">
        <v>0</v>
      </c>
      <c r="G90" s="30">
        <v>753.03399999999999</v>
      </c>
      <c r="H90" s="31">
        <f t="shared" si="6"/>
        <v>753.03399999999999</v>
      </c>
      <c r="I90" s="31">
        <v>225.91</v>
      </c>
      <c r="J90" s="32">
        <f t="shared" si="7"/>
        <v>0.29999973440774252</v>
      </c>
    </row>
    <row r="91" spans="1:10" s="27" customFormat="1" ht="31.5" outlineLevel="1" x14ac:dyDescent="0.25">
      <c r="A91" s="1" t="s">
        <v>104</v>
      </c>
      <c r="B91" s="16" t="s">
        <v>105</v>
      </c>
      <c r="C91" s="1" t="s">
        <v>106</v>
      </c>
      <c r="D91" s="16" t="s">
        <v>107</v>
      </c>
      <c r="E91" s="17">
        <v>52.5</v>
      </c>
      <c r="F91" s="17">
        <v>652.17499999999995</v>
      </c>
      <c r="G91" s="17">
        <v>245.77</v>
      </c>
      <c r="H91" s="18">
        <f>H92+H93</f>
        <v>950.44499999999994</v>
      </c>
      <c r="I91" s="18">
        <f>I92+I93</f>
        <v>935.05600000000004</v>
      </c>
      <c r="J91" s="19">
        <f t="shared" si="7"/>
        <v>0.98380863700687582</v>
      </c>
    </row>
    <row r="92" spans="1:10" s="33" customFormat="1" ht="63" outlineLevel="2" x14ac:dyDescent="0.25">
      <c r="A92" s="28" t="s">
        <v>104</v>
      </c>
      <c r="B92" s="29" t="s">
        <v>105</v>
      </c>
      <c r="C92" s="28" t="s">
        <v>108</v>
      </c>
      <c r="D92" s="29" t="s">
        <v>109</v>
      </c>
      <c r="E92" s="30">
        <v>0</v>
      </c>
      <c r="F92" s="30">
        <v>431.60700000000003</v>
      </c>
      <c r="G92" s="30">
        <v>0</v>
      </c>
      <c r="H92" s="31">
        <f t="shared" si="6"/>
        <v>431.60700000000003</v>
      </c>
      <c r="I92" s="31">
        <v>431.60700000000003</v>
      </c>
      <c r="J92" s="32">
        <f t="shared" si="7"/>
        <v>1</v>
      </c>
    </row>
    <row r="93" spans="1:10" s="33" customFormat="1" ht="31.5" outlineLevel="2" x14ac:dyDescent="0.25">
      <c r="A93" s="28" t="s">
        <v>104</v>
      </c>
      <c r="B93" s="29" t="s">
        <v>105</v>
      </c>
      <c r="C93" s="28" t="s">
        <v>110</v>
      </c>
      <c r="D93" s="29" t="s">
        <v>111</v>
      </c>
      <c r="E93" s="30">
        <v>52.5</v>
      </c>
      <c r="F93" s="30">
        <v>220.56800000000001</v>
      </c>
      <c r="G93" s="30">
        <v>245.77</v>
      </c>
      <c r="H93" s="31">
        <f t="shared" si="6"/>
        <v>518.83799999999997</v>
      </c>
      <c r="I93" s="31">
        <v>503.44900000000001</v>
      </c>
      <c r="J93" s="32">
        <f t="shared" si="7"/>
        <v>0.97033948939746129</v>
      </c>
    </row>
    <row r="94" spans="1:10" s="27" customFormat="1" ht="31.5" outlineLevel="1" x14ac:dyDescent="0.25">
      <c r="A94" s="1" t="s">
        <v>104</v>
      </c>
      <c r="B94" s="16" t="s">
        <v>105</v>
      </c>
      <c r="C94" s="1" t="s">
        <v>78</v>
      </c>
      <c r="D94" s="16" t="s">
        <v>79</v>
      </c>
      <c r="E94" s="17">
        <v>106.05</v>
      </c>
      <c r="F94" s="17">
        <v>106.05</v>
      </c>
      <c r="G94" s="17">
        <v>228.01300000000001</v>
      </c>
      <c r="H94" s="18">
        <f>H95</f>
        <v>440.113</v>
      </c>
      <c r="I94" s="18">
        <f>I95</f>
        <v>438.73200000000003</v>
      </c>
      <c r="J94" s="19">
        <f t="shared" si="7"/>
        <v>0.99686216948829054</v>
      </c>
    </row>
    <row r="95" spans="1:10" s="33" customFormat="1" ht="47.25" outlineLevel="2" x14ac:dyDescent="0.25">
      <c r="A95" s="28" t="s">
        <v>104</v>
      </c>
      <c r="B95" s="29" t="s">
        <v>105</v>
      </c>
      <c r="C95" s="28" t="s">
        <v>80</v>
      </c>
      <c r="D95" s="29" t="s">
        <v>81</v>
      </c>
      <c r="E95" s="30">
        <v>106.05</v>
      </c>
      <c r="F95" s="30">
        <v>106.05</v>
      </c>
      <c r="G95" s="30">
        <v>228.01300000000001</v>
      </c>
      <c r="H95" s="31">
        <f t="shared" si="6"/>
        <v>440.113</v>
      </c>
      <c r="I95" s="31">
        <v>438.73200000000003</v>
      </c>
      <c r="J95" s="32">
        <f t="shared" si="7"/>
        <v>0.99686216948829054</v>
      </c>
    </row>
    <row r="96" spans="1:10" s="27" customFormat="1" ht="47.25" outlineLevel="1" x14ac:dyDescent="0.25">
      <c r="A96" s="1" t="s">
        <v>104</v>
      </c>
      <c r="B96" s="16" t="s">
        <v>105</v>
      </c>
      <c r="C96" s="1" t="s">
        <v>112</v>
      </c>
      <c r="D96" s="16" t="s">
        <v>113</v>
      </c>
      <c r="E96" s="17">
        <v>0</v>
      </c>
      <c r="F96" s="17">
        <v>66.834999999999994</v>
      </c>
      <c r="G96" s="17">
        <v>36.694000000000003</v>
      </c>
      <c r="H96" s="18">
        <f>H97</f>
        <v>103.529</v>
      </c>
      <c r="I96" s="18">
        <f>I97</f>
        <v>103.52800000000001</v>
      </c>
      <c r="J96" s="19">
        <f t="shared" si="7"/>
        <v>0.99999034087067395</v>
      </c>
    </row>
    <row r="97" spans="1:10" s="33" customFormat="1" ht="63" outlineLevel="2" x14ac:dyDescent="0.25">
      <c r="A97" s="28" t="s">
        <v>104</v>
      </c>
      <c r="B97" s="29" t="s">
        <v>105</v>
      </c>
      <c r="C97" s="28" t="s">
        <v>114</v>
      </c>
      <c r="D97" s="29" t="s">
        <v>115</v>
      </c>
      <c r="E97" s="30">
        <v>0</v>
      </c>
      <c r="F97" s="30">
        <v>66.834999999999994</v>
      </c>
      <c r="G97" s="30">
        <v>36.694000000000003</v>
      </c>
      <c r="H97" s="31">
        <f t="shared" si="6"/>
        <v>103.529</v>
      </c>
      <c r="I97" s="31">
        <v>103.52800000000001</v>
      </c>
      <c r="J97" s="32">
        <f t="shared" si="7"/>
        <v>0.99999034087067395</v>
      </c>
    </row>
    <row r="98" spans="1:10" s="27" customFormat="1" ht="47.25" outlineLevel="1" x14ac:dyDescent="0.25">
      <c r="A98" s="1" t="s">
        <v>104</v>
      </c>
      <c r="B98" s="16" t="s">
        <v>105</v>
      </c>
      <c r="C98" s="1" t="s">
        <v>116</v>
      </c>
      <c r="D98" s="16" t="s">
        <v>117</v>
      </c>
      <c r="E98" s="17">
        <v>12000.218999999999</v>
      </c>
      <c r="F98" s="17">
        <v>56472.498</v>
      </c>
      <c r="G98" s="17">
        <v>25949.118999999999</v>
      </c>
      <c r="H98" s="18">
        <f>H99+H100</f>
        <v>94421.835999999996</v>
      </c>
      <c r="I98" s="18">
        <f>I99+I100</f>
        <v>94177.432000000001</v>
      </c>
      <c r="J98" s="19">
        <f t="shared" si="7"/>
        <v>0.99741157331446095</v>
      </c>
    </row>
    <row r="99" spans="1:10" s="33" customFormat="1" ht="63" outlineLevel="2" x14ac:dyDescent="0.25">
      <c r="A99" s="28" t="s">
        <v>104</v>
      </c>
      <c r="B99" s="29" t="s">
        <v>105</v>
      </c>
      <c r="C99" s="28" t="s">
        <v>118</v>
      </c>
      <c r="D99" s="29" t="s">
        <v>119</v>
      </c>
      <c r="E99" s="30">
        <v>11414.261</v>
      </c>
      <c r="F99" s="30">
        <v>55310.05</v>
      </c>
      <c r="G99" s="30">
        <v>25090.955999999998</v>
      </c>
      <c r="H99" s="31">
        <f t="shared" si="6"/>
        <v>91815.266999999993</v>
      </c>
      <c r="I99" s="31">
        <v>91779.888999999996</v>
      </c>
      <c r="J99" s="32">
        <f t="shared" si="7"/>
        <v>0.99961468281740118</v>
      </c>
    </row>
    <row r="100" spans="1:10" s="33" customFormat="1" ht="42.75" customHeight="1" outlineLevel="2" x14ac:dyDescent="0.25">
      <c r="A100" s="28" t="s">
        <v>104</v>
      </c>
      <c r="B100" s="29" t="s">
        <v>105</v>
      </c>
      <c r="C100" s="28" t="s">
        <v>120</v>
      </c>
      <c r="D100" s="29" t="s">
        <v>121</v>
      </c>
      <c r="E100" s="30">
        <v>585.95799999999997</v>
      </c>
      <c r="F100" s="30">
        <v>1162.4480000000001</v>
      </c>
      <c r="G100" s="30">
        <v>858.16300000000001</v>
      </c>
      <c r="H100" s="31">
        <f t="shared" si="6"/>
        <v>2606.569</v>
      </c>
      <c r="I100" s="31">
        <v>2397.5430000000001</v>
      </c>
      <c r="J100" s="32">
        <f t="shared" si="7"/>
        <v>0.91980799280586867</v>
      </c>
    </row>
    <row r="101" spans="1:10" s="27" customFormat="1" ht="94.5" outlineLevel="1" x14ac:dyDescent="0.25">
      <c r="A101" s="1" t="s">
        <v>104</v>
      </c>
      <c r="B101" s="16" t="s">
        <v>105</v>
      </c>
      <c r="C101" s="1" t="s">
        <v>122</v>
      </c>
      <c r="D101" s="16" t="s">
        <v>123</v>
      </c>
      <c r="E101" s="17">
        <v>0</v>
      </c>
      <c r="F101" s="17">
        <v>1931.961</v>
      </c>
      <c r="G101" s="17">
        <v>892.75300000000004</v>
      </c>
      <c r="H101" s="18">
        <f>H102</f>
        <v>2824.7139999999999</v>
      </c>
      <c r="I101" s="18">
        <f>I102</f>
        <v>2768.73</v>
      </c>
      <c r="J101" s="19">
        <f t="shared" si="7"/>
        <v>0.98018064837714547</v>
      </c>
    </row>
    <row r="102" spans="1:10" s="33" customFormat="1" ht="47.25" outlineLevel="2" x14ac:dyDescent="0.25">
      <c r="A102" s="28" t="s">
        <v>104</v>
      </c>
      <c r="B102" s="29" t="s">
        <v>105</v>
      </c>
      <c r="C102" s="28" t="s">
        <v>124</v>
      </c>
      <c r="D102" s="29" t="s">
        <v>125</v>
      </c>
      <c r="E102" s="30">
        <v>0</v>
      </c>
      <c r="F102" s="30">
        <v>1931.961</v>
      </c>
      <c r="G102" s="30">
        <v>892.75300000000004</v>
      </c>
      <c r="H102" s="31">
        <f t="shared" si="6"/>
        <v>2824.7139999999999</v>
      </c>
      <c r="I102" s="31">
        <v>2768.73</v>
      </c>
      <c r="J102" s="32">
        <f t="shared" si="7"/>
        <v>0.98018064837714547</v>
      </c>
    </row>
    <row r="103" spans="1:10" s="27" customFormat="1" ht="94.5" outlineLevel="1" x14ac:dyDescent="0.25">
      <c r="A103" s="1" t="s">
        <v>104</v>
      </c>
      <c r="B103" s="16" t="s">
        <v>105</v>
      </c>
      <c r="C103" s="1" t="s">
        <v>126</v>
      </c>
      <c r="D103" s="16" t="s">
        <v>127</v>
      </c>
      <c r="E103" s="17">
        <v>0</v>
      </c>
      <c r="F103" s="17">
        <v>594.39499999999998</v>
      </c>
      <c r="G103" s="17">
        <v>268.43599999999998</v>
      </c>
      <c r="H103" s="18">
        <f>H104</f>
        <v>862.8309999999999</v>
      </c>
      <c r="I103" s="18">
        <f>I104</f>
        <v>862.83</v>
      </c>
      <c r="J103" s="19">
        <f t="shared" si="7"/>
        <v>0.99999884102448811</v>
      </c>
    </row>
    <row r="104" spans="1:10" s="33" customFormat="1" ht="78.75" outlineLevel="2" x14ac:dyDescent="0.25">
      <c r="A104" s="28" t="s">
        <v>104</v>
      </c>
      <c r="B104" s="29" t="s">
        <v>105</v>
      </c>
      <c r="C104" s="28" t="s">
        <v>128</v>
      </c>
      <c r="D104" s="29" t="s">
        <v>129</v>
      </c>
      <c r="E104" s="30">
        <v>0</v>
      </c>
      <c r="F104" s="30">
        <v>594.39499999999998</v>
      </c>
      <c r="G104" s="30">
        <v>268.43599999999998</v>
      </c>
      <c r="H104" s="31">
        <f t="shared" si="6"/>
        <v>862.8309999999999</v>
      </c>
      <c r="I104" s="31">
        <v>862.83</v>
      </c>
      <c r="J104" s="32">
        <f t="shared" si="7"/>
        <v>0.99999884102448811</v>
      </c>
    </row>
    <row r="105" spans="1:10" s="27" customFormat="1" ht="88.5" customHeight="1" outlineLevel="1" x14ac:dyDescent="0.25">
      <c r="A105" s="1" t="s">
        <v>104</v>
      </c>
      <c r="B105" s="16" t="s">
        <v>105</v>
      </c>
      <c r="C105" s="1" t="s">
        <v>130</v>
      </c>
      <c r="D105" s="16" t="s">
        <v>131</v>
      </c>
      <c r="E105" s="17">
        <v>0</v>
      </c>
      <c r="F105" s="17">
        <v>15.702999999999999</v>
      </c>
      <c r="G105" s="17">
        <v>4.258</v>
      </c>
      <c r="H105" s="18">
        <f>H106</f>
        <v>19.960999999999999</v>
      </c>
      <c r="I105" s="18">
        <f>I106</f>
        <v>6.3789999999999996</v>
      </c>
      <c r="J105" s="19">
        <f t="shared" si="7"/>
        <v>0.31957316767697008</v>
      </c>
    </row>
    <row r="106" spans="1:10" s="33" customFormat="1" ht="47.25" outlineLevel="2" x14ac:dyDescent="0.25">
      <c r="A106" s="28" t="s">
        <v>104</v>
      </c>
      <c r="B106" s="29" t="s">
        <v>105</v>
      </c>
      <c r="C106" s="28" t="s">
        <v>132</v>
      </c>
      <c r="D106" s="29" t="s">
        <v>133</v>
      </c>
      <c r="E106" s="30">
        <v>0</v>
      </c>
      <c r="F106" s="30">
        <v>15.702999999999999</v>
      </c>
      <c r="G106" s="30">
        <v>4.258</v>
      </c>
      <c r="H106" s="31">
        <f t="shared" si="6"/>
        <v>19.960999999999999</v>
      </c>
      <c r="I106" s="31">
        <v>6.3789999999999996</v>
      </c>
      <c r="J106" s="32">
        <f t="shared" si="7"/>
        <v>0.31957316767697008</v>
      </c>
    </row>
    <row r="107" spans="1:10" s="27" customFormat="1" ht="21.75" customHeight="1" outlineLevel="2" x14ac:dyDescent="0.25">
      <c r="A107" s="1"/>
      <c r="B107" s="16"/>
      <c r="C107" s="1"/>
      <c r="D107" s="34" t="s">
        <v>252</v>
      </c>
      <c r="E107" s="17"/>
      <c r="F107" s="17"/>
      <c r="G107" s="17"/>
      <c r="H107" s="18">
        <f>H108+H109</f>
        <v>7457.262999999999</v>
      </c>
      <c r="I107" s="18">
        <f>I108+I109</f>
        <v>7034.9690000000001</v>
      </c>
      <c r="J107" s="19">
        <f t="shared" si="7"/>
        <v>0.94337144874734891</v>
      </c>
    </row>
    <row r="108" spans="1:10" ht="47.25" outlineLevel="1" x14ac:dyDescent="0.25">
      <c r="A108" s="9" t="s">
        <v>104</v>
      </c>
      <c r="B108" s="10" t="s">
        <v>105</v>
      </c>
      <c r="C108" s="9" t="s">
        <v>22</v>
      </c>
      <c r="D108" s="10" t="s">
        <v>23</v>
      </c>
      <c r="E108" s="6">
        <v>0</v>
      </c>
      <c r="F108" s="6">
        <v>17.547000000000001</v>
      </c>
      <c r="G108" s="6">
        <v>108.773</v>
      </c>
      <c r="H108" s="11">
        <f t="shared" si="6"/>
        <v>126.32</v>
      </c>
      <c r="I108" s="11">
        <v>119.94799999999999</v>
      </c>
      <c r="J108" s="12">
        <f t="shared" si="7"/>
        <v>0.94955668144395189</v>
      </c>
    </row>
    <row r="109" spans="1:10" ht="47.25" outlineLevel="1" x14ac:dyDescent="0.25">
      <c r="A109" s="9" t="s">
        <v>104</v>
      </c>
      <c r="B109" s="10" t="s">
        <v>105</v>
      </c>
      <c r="C109" s="9" t="s">
        <v>16</v>
      </c>
      <c r="D109" s="10" t="s">
        <v>17</v>
      </c>
      <c r="E109" s="6">
        <v>2467.3739999999998</v>
      </c>
      <c r="F109" s="6">
        <v>2334.8290000000002</v>
      </c>
      <c r="G109" s="6">
        <v>2528.7399999999998</v>
      </c>
      <c r="H109" s="11">
        <f t="shared" si="6"/>
        <v>7330.9429999999993</v>
      </c>
      <c r="I109" s="11">
        <v>6915.0209999999997</v>
      </c>
      <c r="J109" s="12">
        <f t="shared" si="7"/>
        <v>0.94326487056303676</v>
      </c>
    </row>
    <row r="110" spans="1:10" ht="31.5" customHeight="1" x14ac:dyDescent="0.25">
      <c r="A110" s="5" t="s">
        <v>134</v>
      </c>
      <c r="B110" s="46" t="s">
        <v>135</v>
      </c>
      <c r="C110" s="46"/>
      <c r="D110" s="46"/>
      <c r="E110" s="6">
        <v>18074.329000000002</v>
      </c>
      <c r="F110" s="6">
        <v>42642.332999999999</v>
      </c>
      <c r="G110" s="6">
        <v>33674.824999999997</v>
      </c>
      <c r="H110" s="7">
        <f>H112+H135</f>
        <v>94391.488000000012</v>
      </c>
      <c r="I110" s="7">
        <f>I112+I135</f>
        <v>94152.513000000006</v>
      </c>
      <c r="J110" s="8">
        <f t="shared" si="7"/>
        <v>0.99746825688350194</v>
      </c>
    </row>
    <row r="111" spans="1:10" s="25" customFormat="1" ht="24" customHeight="1" x14ac:dyDescent="0.25">
      <c r="A111" s="21"/>
      <c r="B111" s="21"/>
      <c r="C111" s="21"/>
      <c r="D111" s="37" t="s">
        <v>250</v>
      </c>
      <c r="E111" s="22"/>
      <c r="F111" s="22"/>
      <c r="G111" s="22"/>
      <c r="H111" s="23"/>
      <c r="I111" s="23"/>
      <c r="J111" s="24"/>
    </row>
    <row r="112" spans="1:10" s="25" customFormat="1" ht="24" customHeight="1" x14ac:dyDescent="0.25">
      <c r="A112" s="21"/>
      <c r="B112" s="21"/>
      <c r="C112" s="21"/>
      <c r="D112" s="37" t="s">
        <v>251</v>
      </c>
      <c r="E112" s="22"/>
      <c r="F112" s="22"/>
      <c r="G112" s="22"/>
      <c r="H112" s="23">
        <f>H113+H115+H117+H120+H122+H124+H127+H129+H131+H133</f>
        <v>83480.681000000011</v>
      </c>
      <c r="I112" s="23">
        <f>I113+I115+I117+I120+I122+I124+I127+I129+I131+I133</f>
        <v>83268.555000000008</v>
      </c>
      <c r="J112" s="24">
        <f t="shared" si="7"/>
        <v>0.99745898095872021</v>
      </c>
    </row>
    <row r="113" spans="1:10" s="27" customFormat="1" ht="31.5" outlineLevel="1" x14ac:dyDescent="0.25">
      <c r="A113" s="1" t="s">
        <v>134</v>
      </c>
      <c r="B113" s="16" t="s">
        <v>135</v>
      </c>
      <c r="C113" s="1" t="s">
        <v>50</v>
      </c>
      <c r="D113" s="16" t="s">
        <v>51</v>
      </c>
      <c r="E113" s="17">
        <v>0</v>
      </c>
      <c r="F113" s="17">
        <v>98</v>
      </c>
      <c r="G113" s="17">
        <v>120</v>
      </c>
      <c r="H113" s="18">
        <f>H114</f>
        <v>218</v>
      </c>
      <c r="I113" s="18">
        <f>I114</f>
        <v>217.5</v>
      </c>
      <c r="J113" s="19">
        <f t="shared" si="7"/>
        <v>0.99770642201834858</v>
      </c>
    </row>
    <row r="114" spans="1:10" s="33" customFormat="1" ht="31.5" outlineLevel="2" x14ac:dyDescent="0.25">
      <c r="A114" s="28" t="s">
        <v>134</v>
      </c>
      <c r="B114" s="29" t="s">
        <v>135</v>
      </c>
      <c r="C114" s="28" t="s">
        <v>52</v>
      </c>
      <c r="D114" s="29" t="s">
        <v>53</v>
      </c>
      <c r="E114" s="30">
        <v>0</v>
      </c>
      <c r="F114" s="30">
        <v>98</v>
      </c>
      <c r="G114" s="30">
        <v>120</v>
      </c>
      <c r="H114" s="31">
        <f t="shared" si="6"/>
        <v>218</v>
      </c>
      <c r="I114" s="31">
        <v>217.5</v>
      </c>
      <c r="J114" s="32">
        <f t="shared" si="7"/>
        <v>0.99770642201834858</v>
      </c>
    </row>
    <row r="115" spans="1:10" s="27" customFormat="1" ht="47.25" outlineLevel="1" x14ac:dyDescent="0.25">
      <c r="A115" s="1" t="s">
        <v>134</v>
      </c>
      <c r="B115" s="16" t="s">
        <v>135</v>
      </c>
      <c r="C115" s="1" t="s">
        <v>74</v>
      </c>
      <c r="D115" s="16" t="s">
        <v>75</v>
      </c>
      <c r="E115" s="17">
        <v>0</v>
      </c>
      <c r="F115" s="17">
        <v>225</v>
      </c>
      <c r="G115" s="17">
        <v>252.5</v>
      </c>
      <c r="H115" s="18">
        <f>H116</f>
        <v>477.5</v>
      </c>
      <c r="I115" s="18">
        <f>I116</f>
        <v>477.5</v>
      </c>
      <c r="J115" s="19">
        <f t="shared" si="7"/>
        <v>1</v>
      </c>
    </row>
    <row r="116" spans="1:10" s="33" customFormat="1" ht="40.5" customHeight="1" outlineLevel="2" x14ac:dyDescent="0.25">
      <c r="A116" s="28" t="s">
        <v>134</v>
      </c>
      <c r="B116" s="29" t="s">
        <v>135</v>
      </c>
      <c r="C116" s="28" t="s">
        <v>136</v>
      </c>
      <c r="D116" s="29" t="s">
        <v>137</v>
      </c>
      <c r="E116" s="30">
        <v>0</v>
      </c>
      <c r="F116" s="30">
        <v>225</v>
      </c>
      <c r="G116" s="30">
        <v>252.5</v>
      </c>
      <c r="H116" s="31">
        <f t="shared" si="6"/>
        <v>477.5</v>
      </c>
      <c r="I116" s="31">
        <v>477.5</v>
      </c>
      <c r="J116" s="32">
        <f t="shared" si="7"/>
        <v>1</v>
      </c>
    </row>
    <row r="117" spans="1:10" s="27" customFormat="1" ht="31.5" outlineLevel="1" x14ac:dyDescent="0.25">
      <c r="A117" s="1" t="s">
        <v>134</v>
      </c>
      <c r="B117" s="16" t="s">
        <v>135</v>
      </c>
      <c r="C117" s="1" t="s">
        <v>106</v>
      </c>
      <c r="D117" s="16" t="s">
        <v>107</v>
      </c>
      <c r="E117" s="17">
        <v>27</v>
      </c>
      <c r="F117" s="17">
        <v>1867.9849999999999</v>
      </c>
      <c r="G117" s="17">
        <v>395.01400000000001</v>
      </c>
      <c r="H117" s="18">
        <f>H118+H119</f>
        <v>2289.9989999999998</v>
      </c>
      <c r="I117" s="18">
        <f>I118+I119</f>
        <v>2268.0390000000002</v>
      </c>
      <c r="J117" s="19">
        <f t="shared" si="7"/>
        <v>0.99041047616178013</v>
      </c>
    </row>
    <row r="118" spans="1:10" s="33" customFormat="1" ht="63" outlineLevel="2" x14ac:dyDescent="0.25">
      <c r="A118" s="28" t="s">
        <v>134</v>
      </c>
      <c r="B118" s="29" t="s">
        <v>135</v>
      </c>
      <c r="C118" s="28" t="s">
        <v>108</v>
      </c>
      <c r="D118" s="29" t="s">
        <v>109</v>
      </c>
      <c r="E118" s="30">
        <v>0</v>
      </c>
      <c r="F118" s="30">
        <v>1376.008</v>
      </c>
      <c r="G118" s="30">
        <v>0</v>
      </c>
      <c r="H118" s="31">
        <f t="shared" si="6"/>
        <v>1376.008</v>
      </c>
      <c r="I118" s="31">
        <v>1371.9770000000001</v>
      </c>
      <c r="J118" s="32">
        <f t="shared" si="7"/>
        <v>0.99707051121795809</v>
      </c>
    </row>
    <row r="119" spans="1:10" s="33" customFormat="1" ht="31.5" outlineLevel="2" x14ac:dyDescent="0.25">
      <c r="A119" s="28" t="s">
        <v>134</v>
      </c>
      <c r="B119" s="29" t="s">
        <v>135</v>
      </c>
      <c r="C119" s="28" t="s">
        <v>110</v>
      </c>
      <c r="D119" s="29" t="s">
        <v>111</v>
      </c>
      <c r="E119" s="30">
        <v>27</v>
      </c>
      <c r="F119" s="30">
        <v>491.97699999999998</v>
      </c>
      <c r="G119" s="30">
        <v>395.01400000000001</v>
      </c>
      <c r="H119" s="31">
        <f t="shared" si="6"/>
        <v>913.99099999999999</v>
      </c>
      <c r="I119" s="31">
        <v>896.06200000000001</v>
      </c>
      <c r="J119" s="32">
        <f t="shared" si="7"/>
        <v>0.98038383310120125</v>
      </c>
    </row>
    <row r="120" spans="1:10" s="27" customFormat="1" ht="36.75" customHeight="1" outlineLevel="1" x14ac:dyDescent="0.25">
      <c r="A120" s="1" t="s">
        <v>134</v>
      </c>
      <c r="B120" s="16" t="s">
        <v>135</v>
      </c>
      <c r="C120" s="1" t="s">
        <v>78</v>
      </c>
      <c r="D120" s="16" t="s">
        <v>79</v>
      </c>
      <c r="E120" s="17">
        <v>370.38299999999998</v>
      </c>
      <c r="F120" s="17">
        <v>370.38299999999998</v>
      </c>
      <c r="G120" s="17">
        <v>370.38299999999998</v>
      </c>
      <c r="H120" s="18">
        <f>H121</f>
        <v>1111.1489999999999</v>
      </c>
      <c r="I120" s="18">
        <f>I121</f>
        <v>991.87699999999995</v>
      </c>
      <c r="J120" s="19">
        <f t="shared" si="7"/>
        <v>0.89265886033286268</v>
      </c>
    </row>
    <row r="121" spans="1:10" s="33" customFormat="1" ht="47.25" outlineLevel="2" x14ac:dyDescent="0.25">
      <c r="A121" s="28" t="s">
        <v>134</v>
      </c>
      <c r="B121" s="29" t="s">
        <v>135</v>
      </c>
      <c r="C121" s="28" t="s">
        <v>80</v>
      </c>
      <c r="D121" s="29" t="s">
        <v>81</v>
      </c>
      <c r="E121" s="30">
        <v>370.38299999999998</v>
      </c>
      <c r="F121" s="30">
        <v>370.38299999999998</v>
      </c>
      <c r="G121" s="30">
        <v>370.38299999999998</v>
      </c>
      <c r="H121" s="31">
        <f t="shared" si="6"/>
        <v>1111.1489999999999</v>
      </c>
      <c r="I121" s="31">
        <v>991.87699999999995</v>
      </c>
      <c r="J121" s="32">
        <f t="shared" si="7"/>
        <v>0.89265886033286268</v>
      </c>
    </row>
    <row r="122" spans="1:10" s="27" customFormat="1" ht="47.25" outlineLevel="1" x14ac:dyDescent="0.25">
      <c r="A122" s="1" t="s">
        <v>134</v>
      </c>
      <c r="B122" s="16" t="s">
        <v>135</v>
      </c>
      <c r="C122" s="1" t="s">
        <v>112</v>
      </c>
      <c r="D122" s="16" t="s">
        <v>113</v>
      </c>
      <c r="E122" s="17">
        <v>0</v>
      </c>
      <c r="F122" s="17">
        <v>183.452</v>
      </c>
      <c r="G122" s="17">
        <v>23.114999999999998</v>
      </c>
      <c r="H122" s="18">
        <f>H123</f>
        <v>206.56700000000001</v>
      </c>
      <c r="I122" s="18">
        <f>I123</f>
        <v>183.452</v>
      </c>
      <c r="J122" s="19">
        <f t="shared" si="7"/>
        <v>0.88809926077253376</v>
      </c>
    </row>
    <row r="123" spans="1:10" s="33" customFormat="1" ht="63" outlineLevel="2" x14ac:dyDescent="0.25">
      <c r="A123" s="28" t="s">
        <v>134</v>
      </c>
      <c r="B123" s="29" t="s">
        <v>135</v>
      </c>
      <c r="C123" s="28" t="s">
        <v>114</v>
      </c>
      <c r="D123" s="29" t="s">
        <v>115</v>
      </c>
      <c r="E123" s="30">
        <v>0</v>
      </c>
      <c r="F123" s="30">
        <v>183.452</v>
      </c>
      <c r="G123" s="30">
        <v>23.114999999999998</v>
      </c>
      <c r="H123" s="31">
        <f t="shared" si="6"/>
        <v>206.56700000000001</v>
      </c>
      <c r="I123" s="31">
        <v>183.452</v>
      </c>
      <c r="J123" s="32">
        <f t="shared" si="7"/>
        <v>0.88809926077253376</v>
      </c>
    </row>
    <row r="124" spans="1:10" s="27" customFormat="1" ht="47.25" outlineLevel="1" x14ac:dyDescent="0.25">
      <c r="A124" s="1" t="s">
        <v>134</v>
      </c>
      <c r="B124" s="16" t="s">
        <v>135</v>
      </c>
      <c r="C124" s="1" t="s">
        <v>116</v>
      </c>
      <c r="D124" s="16" t="s">
        <v>117</v>
      </c>
      <c r="E124" s="17">
        <v>14067.599</v>
      </c>
      <c r="F124" s="17">
        <v>34721.266000000003</v>
      </c>
      <c r="G124" s="17">
        <v>27031.511999999999</v>
      </c>
      <c r="H124" s="18">
        <f>H125+H126</f>
        <v>75820.376000000004</v>
      </c>
      <c r="I124" s="18">
        <f>I125+I126</f>
        <v>75773.097999999998</v>
      </c>
      <c r="J124" s="19">
        <f t="shared" si="7"/>
        <v>0.99937644730223962</v>
      </c>
    </row>
    <row r="125" spans="1:10" s="33" customFormat="1" ht="63" outlineLevel="2" x14ac:dyDescent="0.25">
      <c r="A125" s="28" t="s">
        <v>134</v>
      </c>
      <c r="B125" s="29" t="s">
        <v>135</v>
      </c>
      <c r="C125" s="28" t="s">
        <v>118</v>
      </c>
      <c r="D125" s="29" t="s">
        <v>119</v>
      </c>
      <c r="E125" s="30">
        <v>13771.647000000001</v>
      </c>
      <c r="F125" s="30">
        <v>33696.078999999998</v>
      </c>
      <c r="G125" s="30">
        <v>25749.713</v>
      </c>
      <c r="H125" s="31">
        <f t="shared" si="6"/>
        <v>73217.438999999998</v>
      </c>
      <c r="I125" s="31">
        <v>73217.440000000002</v>
      </c>
      <c r="J125" s="32">
        <f t="shared" si="7"/>
        <v>1.0000000136579483</v>
      </c>
    </row>
    <row r="126" spans="1:10" s="33" customFormat="1" ht="31.5" outlineLevel="2" x14ac:dyDescent="0.25">
      <c r="A126" s="28" t="s">
        <v>134</v>
      </c>
      <c r="B126" s="29" t="s">
        <v>135</v>
      </c>
      <c r="C126" s="28" t="s">
        <v>120</v>
      </c>
      <c r="D126" s="29" t="s">
        <v>121</v>
      </c>
      <c r="E126" s="30">
        <v>295.952</v>
      </c>
      <c r="F126" s="30">
        <v>1025.1869999999999</v>
      </c>
      <c r="G126" s="30">
        <v>1281.798</v>
      </c>
      <c r="H126" s="31">
        <f t="shared" si="6"/>
        <v>2602.9369999999999</v>
      </c>
      <c r="I126" s="31">
        <v>2555.6579999999999</v>
      </c>
      <c r="J126" s="32">
        <f t="shared" si="7"/>
        <v>0.98183628724014449</v>
      </c>
    </row>
    <row r="127" spans="1:10" s="27" customFormat="1" ht="94.5" outlineLevel="1" x14ac:dyDescent="0.25">
      <c r="A127" s="1" t="s">
        <v>134</v>
      </c>
      <c r="B127" s="16" t="s">
        <v>135</v>
      </c>
      <c r="C127" s="1" t="s">
        <v>122</v>
      </c>
      <c r="D127" s="16" t="s">
        <v>123</v>
      </c>
      <c r="E127" s="17">
        <v>712.64599999999996</v>
      </c>
      <c r="F127" s="17">
        <v>712.64599999999996</v>
      </c>
      <c r="G127" s="17">
        <v>635.39499999999998</v>
      </c>
      <c r="H127" s="18">
        <f>H128</f>
        <v>2060.6869999999999</v>
      </c>
      <c r="I127" s="18">
        <f>I128</f>
        <v>2060.6860000000001</v>
      </c>
      <c r="J127" s="19">
        <f t="shared" si="7"/>
        <v>0.99999951472494375</v>
      </c>
    </row>
    <row r="128" spans="1:10" s="33" customFormat="1" ht="47.25" outlineLevel="2" x14ac:dyDescent="0.25">
      <c r="A128" s="28" t="s">
        <v>134</v>
      </c>
      <c r="B128" s="29" t="s">
        <v>135</v>
      </c>
      <c r="C128" s="28" t="s">
        <v>124</v>
      </c>
      <c r="D128" s="29" t="s">
        <v>125</v>
      </c>
      <c r="E128" s="30">
        <v>712.64599999999996</v>
      </c>
      <c r="F128" s="30">
        <v>712.64599999999996</v>
      </c>
      <c r="G128" s="30">
        <v>635.39499999999998</v>
      </c>
      <c r="H128" s="31">
        <f t="shared" si="6"/>
        <v>2060.6869999999999</v>
      </c>
      <c r="I128" s="31">
        <v>2060.6860000000001</v>
      </c>
      <c r="J128" s="32">
        <f t="shared" si="7"/>
        <v>0.99999951472494375</v>
      </c>
    </row>
    <row r="129" spans="1:10" s="27" customFormat="1" ht="99.75" customHeight="1" outlineLevel="1" x14ac:dyDescent="0.25">
      <c r="A129" s="1" t="s">
        <v>134</v>
      </c>
      <c r="B129" s="16" t="s">
        <v>135</v>
      </c>
      <c r="C129" s="1" t="s">
        <v>126</v>
      </c>
      <c r="D129" s="16" t="s">
        <v>127</v>
      </c>
      <c r="E129" s="17">
        <v>0</v>
      </c>
      <c r="F129" s="17">
        <v>734.16300000000001</v>
      </c>
      <c r="G129" s="17">
        <v>504.10300000000001</v>
      </c>
      <c r="H129" s="18">
        <f>H130</f>
        <v>1238.2660000000001</v>
      </c>
      <c r="I129" s="18">
        <f>I130</f>
        <v>1238.2660000000001</v>
      </c>
      <c r="J129" s="19">
        <f t="shared" si="7"/>
        <v>1</v>
      </c>
    </row>
    <row r="130" spans="1:10" s="33" customFormat="1" ht="78.75" outlineLevel="2" x14ac:dyDescent="0.25">
      <c r="A130" s="28" t="s">
        <v>134</v>
      </c>
      <c r="B130" s="29" t="s">
        <v>135</v>
      </c>
      <c r="C130" s="28" t="s">
        <v>128</v>
      </c>
      <c r="D130" s="29" t="s">
        <v>129</v>
      </c>
      <c r="E130" s="30">
        <v>0</v>
      </c>
      <c r="F130" s="30">
        <v>734.16300000000001</v>
      </c>
      <c r="G130" s="30">
        <v>504.10300000000001</v>
      </c>
      <c r="H130" s="31">
        <f t="shared" si="6"/>
        <v>1238.2660000000001</v>
      </c>
      <c r="I130" s="31">
        <v>1238.2660000000001</v>
      </c>
      <c r="J130" s="32">
        <f t="shared" si="7"/>
        <v>1</v>
      </c>
    </row>
    <row r="131" spans="1:10" s="27" customFormat="1" ht="78.75" outlineLevel="1" x14ac:dyDescent="0.25">
      <c r="A131" s="1" t="s">
        <v>134</v>
      </c>
      <c r="B131" s="16" t="s">
        <v>135</v>
      </c>
      <c r="C131" s="1" t="s">
        <v>130</v>
      </c>
      <c r="D131" s="16" t="s">
        <v>131</v>
      </c>
      <c r="E131" s="17">
        <v>16.513999999999999</v>
      </c>
      <c r="F131" s="17">
        <v>16.05</v>
      </c>
      <c r="G131" s="17">
        <v>-24.427</v>
      </c>
      <c r="H131" s="18">
        <f>H132</f>
        <v>8.1370000000000005</v>
      </c>
      <c r="I131" s="18">
        <f>I132</f>
        <v>8.1370000000000005</v>
      </c>
      <c r="J131" s="19">
        <f t="shared" si="7"/>
        <v>1</v>
      </c>
    </row>
    <row r="132" spans="1:10" s="33" customFormat="1" ht="47.25" outlineLevel="2" x14ac:dyDescent="0.25">
      <c r="A132" s="28" t="s">
        <v>134</v>
      </c>
      <c r="B132" s="29" t="s">
        <v>135</v>
      </c>
      <c r="C132" s="28" t="s">
        <v>132</v>
      </c>
      <c r="D132" s="29" t="s">
        <v>133</v>
      </c>
      <c r="E132" s="30">
        <v>16.513999999999999</v>
      </c>
      <c r="F132" s="30">
        <v>16.05</v>
      </c>
      <c r="G132" s="30">
        <v>-24.427</v>
      </c>
      <c r="H132" s="31">
        <f t="shared" si="6"/>
        <v>8.1370000000000005</v>
      </c>
      <c r="I132" s="31">
        <v>8.1370000000000005</v>
      </c>
      <c r="J132" s="32">
        <f t="shared" si="7"/>
        <v>1</v>
      </c>
    </row>
    <row r="133" spans="1:10" s="27" customFormat="1" ht="47.25" outlineLevel="1" x14ac:dyDescent="0.25">
      <c r="A133" s="1" t="s">
        <v>134</v>
      </c>
      <c r="B133" s="16" t="s">
        <v>135</v>
      </c>
      <c r="C133" s="1" t="s">
        <v>26</v>
      </c>
      <c r="D133" s="16" t="s">
        <v>27</v>
      </c>
      <c r="E133" s="17">
        <v>0</v>
      </c>
      <c r="F133" s="17">
        <v>50.8</v>
      </c>
      <c r="G133" s="17">
        <v>-0.8</v>
      </c>
      <c r="H133" s="18">
        <f>H134</f>
        <v>50</v>
      </c>
      <c r="I133" s="18">
        <f>I134</f>
        <v>50</v>
      </c>
      <c r="J133" s="19">
        <f t="shared" si="7"/>
        <v>1</v>
      </c>
    </row>
    <row r="134" spans="1:10" s="33" customFormat="1" ht="43.5" customHeight="1" outlineLevel="2" x14ac:dyDescent="0.25">
      <c r="A134" s="28" t="s">
        <v>134</v>
      </c>
      <c r="B134" s="29" t="s">
        <v>135</v>
      </c>
      <c r="C134" s="28" t="s">
        <v>138</v>
      </c>
      <c r="D134" s="29" t="s">
        <v>139</v>
      </c>
      <c r="E134" s="30">
        <v>0</v>
      </c>
      <c r="F134" s="30">
        <v>50.8</v>
      </c>
      <c r="G134" s="30">
        <v>-0.8</v>
      </c>
      <c r="H134" s="31">
        <f t="shared" si="6"/>
        <v>50</v>
      </c>
      <c r="I134" s="31">
        <v>50</v>
      </c>
      <c r="J134" s="32">
        <f t="shared" si="7"/>
        <v>1</v>
      </c>
    </row>
    <row r="135" spans="1:10" s="27" customFormat="1" ht="31.5" customHeight="1" outlineLevel="2" x14ac:dyDescent="0.25">
      <c r="A135" s="1"/>
      <c r="B135" s="16"/>
      <c r="C135" s="1"/>
      <c r="D135" s="16" t="s">
        <v>252</v>
      </c>
      <c r="E135" s="17"/>
      <c r="F135" s="17"/>
      <c r="G135" s="17"/>
      <c r="H135" s="18">
        <f>H136+H137</f>
        <v>10910.807000000001</v>
      </c>
      <c r="I135" s="18">
        <f>I136+I137</f>
        <v>10883.957999999999</v>
      </c>
      <c r="J135" s="19">
        <f t="shared" si="7"/>
        <v>0.99753922876648793</v>
      </c>
    </row>
    <row r="136" spans="1:10" ht="47.25" outlineLevel="1" x14ac:dyDescent="0.25">
      <c r="A136" s="9" t="s">
        <v>134</v>
      </c>
      <c r="B136" s="10" t="s">
        <v>135</v>
      </c>
      <c r="C136" s="9" t="s">
        <v>22</v>
      </c>
      <c r="D136" s="10" t="s">
        <v>23</v>
      </c>
      <c r="E136" s="6">
        <v>0</v>
      </c>
      <c r="F136" s="6">
        <v>218.768</v>
      </c>
      <c r="G136" s="6">
        <v>930.97699999999998</v>
      </c>
      <c r="H136" s="11">
        <f t="shared" si="6"/>
        <v>1149.7449999999999</v>
      </c>
      <c r="I136" s="11">
        <v>1147.7449999999999</v>
      </c>
      <c r="J136" s="12">
        <f t="shared" si="7"/>
        <v>0.99826048384641808</v>
      </c>
    </row>
    <row r="137" spans="1:10" ht="47.25" outlineLevel="1" x14ac:dyDescent="0.25">
      <c r="A137" s="9" t="s">
        <v>134</v>
      </c>
      <c r="B137" s="10" t="s">
        <v>135</v>
      </c>
      <c r="C137" s="9" t="s">
        <v>16</v>
      </c>
      <c r="D137" s="10" t="s">
        <v>17</v>
      </c>
      <c r="E137" s="6">
        <v>2880.1869999999999</v>
      </c>
      <c r="F137" s="6">
        <v>3443.8209999999999</v>
      </c>
      <c r="G137" s="6">
        <v>3437.0540000000001</v>
      </c>
      <c r="H137" s="11">
        <f t="shared" si="6"/>
        <v>9761.0619999999999</v>
      </c>
      <c r="I137" s="11">
        <v>9736.2129999999997</v>
      </c>
      <c r="J137" s="12">
        <f t="shared" si="7"/>
        <v>0.99745427290596045</v>
      </c>
    </row>
    <row r="138" spans="1:10" ht="31.5" customHeight="1" x14ac:dyDescent="0.25">
      <c r="A138" s="5" t="s">
        <v>140</v>
      </c>
      <c r="B138" s="46" t="s">
        <v>141</v>
      </c>
      <c r="C138" s="46"/>
      <c r="D138" s="46"/>
      <c r="E138" s="6">
        <v>8017.1949999999997</v>
      </c>
      <c r="F138" s="6">
        <v>28372.411</v>
      </c>
      <c r="G138" s="6">
        <v>28374.845000000001</v>
      </c>
      <c r="H138" s="7">
        <f>H140+H163</f>
        <v>64764.451000000001</v>
      </c>
      <c r="I138" s="7">
        <f>I140+I163</f>
        <v>64393.760999999999</v>
      </c>
      <c r="J138" s="8">
        <f t="shared" si="7"/>
        <v>0.9942763353309364</v>
      </c>
    </row>
    <row r="139" spans="1:10" s="25" customFormat="1" ht="31.5" customHeight="1" x14ac:dyDescent="0.25">
      <c r="A139" s="21"/>
      <c r="B139" s="21"/>
      <c r="C139" s="21"/>
      <c r="D139" s="37" t="s">
        <v>250</v>
      </c>
      <c r="E139" s="22"/>
      <c r="F139" s="22"/>
      <c r="G139" s="22"/>
      <c r="H139" s="23"/>
      <c r="I139" s="23"/>
      <c r="J139" s="24"/>
    </row>
    <row r="140" spans="1:10" s="25" customFormat="1" ht="31.5" customHeight="1" x14ac:dyDescent="0.25">
      <c r="A140" s="21"/>
      <c r="B140" s="21"/>
      <c r="C140" s="21"/>
      <c r="D140" s="37" t="s">
        <v>251</v>
      </c>
      <c r="E140" s="22"/>
      <c r="F140" s="22"/>
      <c r="G140" s="22"/>
      <c r="H140" s="23">
        <f>H141+H143+H145+H147+H149+H152+H154+H157+H159+H161</f>
        <v>55827.385999999999</v>
      </c>
      <c r="I140" s="23">
        <f>I141+I143+I145+I147+I149+I152+I154+I157+I159+I161</f>
        <v>55524.447</v>
      </c>
      <c r="J140" s="24">
        <f t="shared" si="7"/>
        <v>0.99457364885398725</v>
      </c>
    </row>
    <row r="141" spans="1:10" s="27" customFormat="1" ht="63" outlineLevel="1" x14ac:dyDescent="0.25">
      <c r="A141" s="1" t="s">
        <v>140</v>
      </c>
      <c r="B141" s="16" t="s">
        <v>141</v>
      </c>
      <c r="C141" s="1" t="s">
        <v>46</v>
      </c>
      <c r="D141" s="16" t="s">
        <v>47</v>
      </c>
      <c r="E141" s="17">
        <v>0</v>
      </c>
      <c r="F141" s="17">
        <v>200</v>
      </c>
      <c r="G141" s="17">
        <v>0</v>
      </c>
      <c r="H141" s="18">
        <f>H142</f>
        <v>200</v>
      </c>
      <c r="I141" s="18">
        <f>I142</f>
        <v>200</v>
      </c>
      <c r="J141" s="19">
        <f t="shared" si="7"/>
        <v>1</v>
      </c>
    </row>
    <row r="142" spans="1:10" s="33" customFormat="1" ht="63" outlineLevel="2" x14ac:dyDescent="0.25">
      <c r="A142" s="28" t="s">
        <v>140</v>
      </c>
      <c r="B142" s="29" t="s">
        <v>141</v>
      </c>
      <c r="C142" s="28" t="s">
        <v>142</v>
      </c>
      <c r="D142" s="29" t="s">
        <v>143</v>
      </c>
      <c r="E142" s="30">
        <v>0</v>
      </c>
      <c r="F142" s="30">
        <v>200</v>
      </c>
      <c r="G142" s="30">
        <v>0</v>
      </c>
      <c r="H142" s="31">
        <f t="shared" si="6"/>
        <v>200</v>
      </c>
      <c r="I142" s="31">
        <v>200</v>
      </c>
      <c r="J142" s="32">
        <f t="shared" si="7"/>
        <v>1</v>
      </c>
    </row>
    <row r="143" spans="1:10" s="27" customFormat="1" ht="31.5" outlineLevel="1" x14ac:dyDescent="0.25">
      <c r="A143" s="1" t="s">
        <v>140</v>
      </c>
      <c r="B143" s="16" t="s">
        <v>141</v>
      </c>
      <c r="C143" s="1" t="s">
        <v>50</v>
      </c>
      <c r="D143" s="16" t="s">
        <v>51</v>
      </c>
      <c r="E143" s="17">
        <v>0</v>
      </c>
      <c r="F143" s="17">
        <v>37</v>
      </c>
      <c r="G143" s="17">
        <v>60</v>
      </c>
      <c r="H143" s="18">
        <f>H144</f>
        <v>97</v>
      </c>
      <c r="I143" s="18">
        <f>I144</f>
        <v>97</v>
      </c>
      <c r="J143" s="19">
        <f t="shared" ref="J143:J205" si="10">I143/H143</f>
        <v>1</v>
      </c>
    </row>
    <row r="144" spans="1:10" s="33" customFormat="1" ht="31.5" outlineLevel="2" x14ac:dyDescent="0.25">
      <c r="A144" s="28" t="s">
        <v>140</v>
      </c>
      <c r="B144" s="29" t="s">
        <v>141</v>
      </c>
      <c r="C144" s="28" t="s">
        <v>52</v>
      </c>
      <c r="D144" s="29" t="s">
        <v>53</v>
      </c>
      <c r="E144" s="30">
        <v>0</v>
      </c>
      <c r="F144" s="30">
        <v>37</v>
      </c>
      <c r="G144" s="30">
        <v>60</v>
      </c>
      <c r="H144" s="31">
        <f t="shared" ref="H144:H204" si="11">E144+F144+G144</f>
        <v>97</v>
      </c>
      <c r="I144" s="31">
        <v>97</v>
      </c>
      <c r="J144" s="32">
        <f t="shared" si="10"/>
        <v>1</v>
      </c>
    </row>
    <row r="145" spans="1:10" s="27" customFormat="1" ht="31.5" outlineLevel="1" x14ac:dyDescent="0.25">
      <c r="A145" s="1" t="s">
        <v>140</v>
      </c>
      <c r="B145" s="16" t="s">
        <v>141</v>
      </c>
      <c r="C145" s="1" t="s">
        <v>62</v>
      </c>
      <c r="D145" s="16" t="s">
        <v>63</v>
      </c>
      <c r="E145" s="17">
        <v>0</v>
      </c>
      <c r="F145" s="17">
        <v>0</v>
      </c>
      <c r="G145" s="17">
        <v>903.64</v>
      </c>
      <c r="H145" s="18">
        <f>H146</f>
        <v>903.64</v>
      </c>
      <c r="I145" s="18">
        <f>I146</f>
        <v>903.64</v>
      </c>
      <c r="J145" s="19">
        <f t="shared" si="10"/>
        <v>1</v>
      </c>
    </row>
    <row r="146" spans="1:10" s="33" customFormat="1" ht="52.5" customHeight="1" outlineLevel="2" x14ac:dyDescent="0.25">
      <c r="A146" s="28" t="s">
        <v>140</v>
      </c>
      <c r="B146" s="29" t="s">
        <v>141</v>
      </c>
      <c r="C146" s="28" t="s">
        <v>66</v>
      </c>
      <c r="D146" s="29" t="s">
        <v>67</v>
      </c>
      <c r="E146" s="30">
        <v>0</v>
      </c>
      <c r="F146" s="30">
        <v>0</v>
      </c>
      <c r="G146" s="30">
        <v>903.64</v>
      </c>
      <c r="H146" s="31">
        <f t="shared" si="11"/>
        <v>903.64</v>
      </c>
      <c r="I146" s="31">
        <v>903.64</v>
      </c>
      <c r="J146" s="32">
        <f t="shared" si="10"/>
        <v>1</v>
      </c>
    </row>
    <row r="147" spans="1:10" s="27" customFormat="1" ht="47.25" outlineLevel="1" x14ac:dyDescent="0.25">
      <c r="A147" s="1" t="s">
        <v>140</v>
      </c>
      <c r="B147" s="16" t="s">
        <v>141</v>
      </c>
      <c r="C147" s="1" t="s">
        <v>74</v>
      </c>
      <c r="D147" s="16" t="s">
        <v>75</v>
      </c>
      <c r="E147" s="17">
        <v>0</v>
      </c>
      <c r="F147" s="17">
        <v>18</v>
      </c>
      <c r="G147" s="17">
        <v>132.80000000000001</v>
      </c>
      <c r="H147" s="18">
        <f>H148</f>
        <v>150.80000000000001</v>
      </c>
      <c r="I147" s="18">
        <f>I148</f>
        <v>150.80000000000001</v>
      </c>
      <c r="J147" s="19">
        <f t="shared" si="10"/>
        <v>1</v>
      </c>
    </row>
    <row r="148" spans="1:10" s="33" customFormat="1" ht="39" customHeight="1" outlineLevel="2" x14ac:dyDescent="0.25">
      <c r="A148" s="28" t="s">
        <v>140</v>
      </c>
      <c r="B148" s="29" t="s">
        <v>141</v>
      </c>
      <c r="C148" s="28" t="s">
        <v>136</v>
      </c>
      <c r="D148" s="29" t="s">
        <v>137</v>
      </c>
      <c r="E148" s="30">
        <v>0</v>
      </c>
      <c r="F148" s="30">
        <v>18</v>
      </c>
      <c r="G148" s="30">
        <v>132.80000000000001</v>
      </c>
      <c r="H148" s="31">
        <f t="shared" si="11"/>
        <v>150.80000000000001</v>
      </c>
      <c r="I148" s="31">
        <v>150.80000000000001</v>
      </c>
      <c r="J148" s="32">
        <f t="shared" si="10"/>
        <v>1</v>
      </c>
    </row>
    <row r="149" spans="1:10" s="27" customFormat="1" ht="31.5" outlineLevel="1" x14ac:dyDescent="0.25">
      <c r="A149" s="1" t="s">
        <v>140</v>
      </c>
      <c r="B149" s="16" t="s">
        <v>141</v>
      </c>
      <c r="C149" s="1" t="s">
        <v>106</v>
      </c>
      <c r="D149" s="16" t="s">
        <v>107</v>
      </c>
      <c r="E149" s="17">
        <v>17.5</v>
      </c>
      <c r="F149" s="17">
        <v>1424.0150000000001</v>
      </c>
      <c r="G149" s="17">
        <v>619.95399999999995</v>
      </c>
      <c r="H149" s="18">
        <f>H150+H151</f>
        <v>2061.4690000000001</v>
      </c>
      <c r="I149" s="18">
        <f>I150+I151</f>
        <v>2058.0659999999998</v>
      </c>
      <c r="J149" s="19">
        <f t="shared" si="10"/>
        <v>0.99834923542386511</v>
      </c>
    </row>
    <row r="150" spans="1:10" s="33" customFormat="1" ht="63" outlineLevel="2" x14ac:dyDescent="0.25">
      <c r="A150" s="28" t="s">
        <v>140</v>
      </c>
      <c r="B150" s="29" t="s">
        <v>141</v>
      </c>
      <c r="C150" s="28" t="s">
        <v>108</v>
      </c>
      <c r="D150" s="29" t="s">
        <v>109</v>
      </c>
      <c r="E150" s="30">
        <v>0</v>
      </c>
      <c r="F150" s="30">
        <v>928.755</v>
      </c>
      <c r="G150" s="30">
        <v>258.26400000000001</v>
      </c>
      <c r="H150" s="31">
        <f t="shared" si="11"/>
        <v>1187.019</v>
      </c>
      <c r="I150" s="31">
        <v>1187.019</v>
      </c>
      <c r="J150" s="32">
        <f t="shared" si="10"/>
        <v>1</v>
      </c>
    </row>
    <row r="151" spans="1:10" s="33" customFormat="1" ht="31.5" outlineLevel="2" x14ac:dyDescent="0.25">
      <c r="A151" s="28" t="s">
        <v>140</v>
      </c>
      <c r="B151" s="29" t="s">
        <v>141</v>
      </c>
      <c r="C151" s="28" t="s">
        <v>110</v>
      </c>
      <c r="D151" s="29" t="s">
        <v>111</v>
      </c>
      <c r="E151" s="30">
        <v>17.5</v>
      </c>
      <c r="F151" s="30">
        <v>495.26</v>
      </c>
      <c r="G151" s="30">
        <v>361.69</v>
      </c>
      <c r="H151" s="31">
        <f t="shared" si="11"/>
        <v>874.45</v>
      </c>
      <c r="I151" s="31">
        <v>871.04700000000003</v>
      </c>
      <c r="J151" s="32">
        <f t="shared" si="10"/>
        <v>0.99610841100120073</v>
      </c>
    </row>
    <row r="152" spans="1:10" s="27" customFormat="1" ht="31.5" outlineLevel="1" x14ac:dyDescent="0.25">
      <c r="A152" s="1" t="s">
        <v>140</v>
      </c>
      <c r="B152" s="16" t="s">
        <v>141</v>
      </c>
      <c r="C152" s="1" t="s">
        <v>78</v>
      </c>
      <c r="D152" s="16" t="s">
        <v>79</v>
      </c>
      <c r="E152" s="17">
        <v>418.7</v>
      </c>
      <c r="F152" s="17">
        <v>418.7</v>
      </c>
      <c r="G152" s="17">
        <v>418.7</v>
      </c>
      <c r="H152" s="18">
        <f>H153</f>
        <v>1256.0999999999999</v>
      </c>
      <c r="I152" s="18">
        <f>I153</f>
        <v>1111.3389999999999</v>
      </c>
      <c r="J152" s="19">
        <f t="shared" si="10"/>
        <v>0.88475360242018952</v>
      </c>
    </row>
    <row r="153" spans="1:10" s="33" customFormat="1" ht="47.25" outlineLevel="2" x14ac:dyDescent="0.25">
      <c r="A153" s="28" t="s">
        <v>140</v>
      </c>
      <c r="B153" s="29" t="s">
        <v>141</v>
      </c>
      <c r="C153" s="28" t="s">
        <v>80</v>
      </c>
      <c r="D153" s="29" t="s">
        <v>81</v>
      </c>
      <c r="E153" s="30">
        <v>418.7</v>
      </c>
      <c r="F153" s="30">
        <v>418.7</v>
      </c>
      <c r="G153" s="30">
        <v>418.7</v>
      </c>
      <c r="H153" s="31">
        <f t="shared" si="11"/>
        <v>1256.0999999999999</v>
      </c>
      <c r="I153" s="31">
        <v>1111.3389999999999</v>
      </c>
      <c r="J153" s="32">
        <f t="shared" si="10"/>
        <v>0.88475360242018952</v>
      </c>
    </row>
    <row r="154" spans="1:10" s="27" customFormat="1" ht="53.25" customHeight="1" outlineLevel="1" x14ac:dyDescent="0.25">
      <c r="A154" s="1" t="s">
        <v>140</v>
      </c>
      <c r="B154" s="16" t="s">
        <v>141</v>
      </c>
      <c r="C154" s="1" t="s">
        <v>116</v>
      </c>
      <c r="D154" s="16" t="s">
        <v>117</v>
      </c>
      <c r="E154" s="17">
        <v>4593.6750000000002</v>
      </c>
      <c r="F154" s="17">
        <v>22109.583999999999</v>
      </c>
      <c r="G154" s="17">
        <v>21977.264999999999</v>
      </c>
      <c r="H154" s="18">
        <f>H155+H156</f>
        <v>48680.524000000005</v>
      </c>
      <c r="I154" s="18">
        <f>I155+I156</f>
        <v>48525.749000000003</v>
      </c>
      <c r="J154" s="19">
        <f t="shared" si="10"/>
        <v>0.99682059708313742</v>
      </c>
    </row>
    <row r="155" spans="1:10" s="33" customFormat="1" ht="48" customHeight="1" outlineLevel="2" x14ac:dyDescent="0.25">
      <c r="A155" s="28" t="s">
        <v>140</v>
      </c>
      <c r="B155" s="29" t="s">
        <v>141</v>
      </c>
      <c r="C155" s="28" t="s">
        <v>118</v>
      </c>
      <c r="D155" s="29" t="s">
        <v>119</v>
      </c>
      <c r="E155" s="30">
        <v>3730.375</v>
      </c>
      <c r="F155" s="30">
        <v>21241.358</v>
      </c>
      <c r="G155" s="30">
        <v>20951.919000000002</v>
      </c>
      <c r="H155" s="31">
        <f t="shared" si="11"/>
        <v>45923.652000000002</v>
      </c>
      <c r="I155" s="31">
        <v>45923.622000000003</v>
      </c>
      <c r="J155" s="32">
        <f t="shared" si="10"/>
        <v>0.99999934674184887</v>
      </c>
    </row>
    <row r="156" spans="1:10" s="33" customFormat="1" ht="48" customHeight="1" outlineLevel="2" x14ac:dyDescent="0.25">
      <c r="A156" s="28" t="s">
        <v>140</v>
      </c>
      <c r="B156" s="29" t="s">
        <v>141</v>
      </c>
      <c r="C156" s="28" t="s">
        <v>120</v>
      </c>
      <c r="D156" s="29" t="s">
        <v>121</v>
      </c>
      <c r="E156" s="30">
        <v>863.3</v>
      </c>
      <c r="F156" s="30">
        <v>868.226</v>
      </c>
      <c r="G156" s="30">
        <v>1025.346</v>
      </c>
      <c r="H156" s="31">
        <f t="shared" si="11"/>
        <v>2756.8719999999998</v>
      </c>
      <c r="I156" s="31">
        <v>2602.127</v>
      </c>
      <c r="J156" s="32">
        <f t="shared" si="10"/>
        <v>0.94386935628494906</v>
      </c>
    </row>
    <row r="157" spans="1:10" s="27" customFormat="1" ht="94.5" outlineLevel="1" x14ac:dyDescent="0.25">
      <c r="A157" s="1" t="s">
        <v>140</v>
      </c>
      <c r="B157" s="16" t="s">
        <v>141</v>
      </c>
      <c r="C157" s="1" t="s">
        <v>122</v>
      </c>
      <c r="D157" s="16" t="s">
        <v>123</v>
      </c>
      <c r="E157" s="17">
        <v>0</v>
      </c>
      <c r="F157" s="17">
        <v>985.16300000000001</v>
      </c>
      <c r="G157" s="17">
        <v>637.18100000000004</v>
      </c>
      <c r="H157" s="18">
        <f>H158</f>
        <v>1622.3440000000001</v>
      </c>
      <c r="I157" s="18">
        <f>I158</f>
        <v>1622.3440000000001</v>
      </c>
      <c r="J157" s="19">
        <f t="shared" si="10"/>
        <v>1</v>
      </c>
    </row>
    <row r="158" spans="1:10" s="33" customFormat="1" ht="47.25" outlineLevel="2" x14ac:dyDescent="0.25">
      <c r="A158" s="28" t="s">
        <v>140</v>
      </c>
      <c r="B158" s="29" t="s">
        <v>141</v>
      </c>
      <c r="C158" s="28" t="s">
        <v>124</v>
      </c>
      <c r="D158" s="29" t="s">
        <v>125</v>
      </c>
      <c r="E158" s="30">
        <v>0</v>
      </c>
      <c r="F158" s="30">
        <v>985.16300000000001</v>
      </c>
      <c r="G158" s="30">
        <v>637.18100000000004</v>
      </c>
      <c r="H158" s="31">
        <f t="shared" si="11"/>
        <v>1622.3440000000001</v>
      </c>
      <c r="I158" s="31">
        <v>1622.3440000000001</v>
      </c>
      <c r="J158" s="32">
        <f t="shared" si="10"/>
        <v>1</v>
      </c>
    </row>
    <row r="159" spans="1:10" s="27" customFormat="1" ht="104.25" customHeight="1" outlineLevel="1" x14ac:dyDescent="0.25">
      <c r="A159" s="1" t="s">
        <v>140</v>
      </c>
      <c r="B159" s="16" t="s">
        <v>141</v>
      </c>
      <c r="C159" s="1" t="s">
        <v>126</v>
      </c>
      <c r="D159" s="16" t="s">
        <v>127</v>
      </c>
      <c r="E159" s="17">
        <v>0</v>
      </c>
      <c r="F159" s="17">
        <v>416.21699999999998</v>
      </c>
      <c r="G159" s="17">
        <v>416.21699999999998</v>
      </c>
      <c r="H159" s="18">
        <f>H160</f>
        <v>832.43399999999997</v>
      </c>
      <c r="I159" s="18">
        <f>I160</f>
        <v>832.43399999999997</v>
      </c>
      <c r="J159" s="19">
        <f t="shared" si="10"/>
        <v>1</v>
      </c>
    </row>
    <row r="160" spans="1:10" s="33" customFormat="1" ht="78.75" outlineLevel="2" x14ac:dyDescent="0.25">
      <c r="A160" s="28" t="s">
        <v>140</v>
      </c>
      <c r="B160" s="29" t="s">
        <v>141</v>
      </c>
      <c r="C160" s="28" t="s">
        <v>128</v>
      </c>
      <c r="D160" s="29" t="s">
        <v>129</v>
      </c>
      <c r="E160" s="30">
        <v>0</v>
      </c>
      <c r="F160" s="30">
        <v>416.21699999999998</v>
      </c>
      <c r="G160" s="30">
        <v>416.21699999999998</v>
      </c>
      <c r="H160" s="31">
        <f t="shared" si="11"/>
        <v>832.43399999999997</v>
      </c>
      <c r="I160" s="31">
        <v>832.43399999999997</v>
      </c>
      <c r="J160" s="32">
        <f t="shared" si="10"/>
        <v>1</v>
      </c>
    </row>
    <row r="161" spans="1:10" s="27" customFormat="1" ht="78.75" outlineLevel="1" x14ac:dyDescent="0.25">
      <c r="A161" s="1" t="s">
        <v>140</v>
      </c>
      <c r="B161" s="16" t="s">
        <v>141</v>
      </c>
      <c r="C161" s="1" t="s">
        <v>130</v>
      </c>
      <c r="D161" s="16" t="s">
        <v>131</v>
      </c>
      <c r="E161" s="17">
        <v>2.82</v>
      </c>
      <c r="F161" s="17">
        <v>1.778</v>
      </c>
      <c r="G161" s="17">
        <v>18.477</v>
      </c>
      <c r="H161" s="18">
        <f>H162</f>
        <v>23.074999999999999</v>
      </c>
      <c r="I161" s="18">
        <f>I162</f>
        <v>23.074999999999999</v>
      </c>
      <c r="J161" s="19">
        <f t="shared" si="10"/>
        <v>1</v>
      </c>
    </row>
    <row r="162" spans="1:10" s="33" customFormat="1" ht="47.25" outlineLevel="2" x14ac:dyDescent="0.25">
      <c r="A162" s="28" t="s">
        <v>140</v>
      </c>
      <c r="B162" s="29" t="s">
        <v>141</v>
      </c>
      <c r="C162" s="28" t="s">
        <v>132</v>
      </c>
      <c r="D162" s="29" t="s">
        <v>133</v>
      </c>
      <c r="E162" s="30">
        <v>2.82</v>
      </c>
      <c r="F162" s="30">
        <v>1.778</v>
      </c>
      <c r="G162" s="30">
        <v>18.477</v>
      </c>
      <c r="H162" s="31">
        <f t="shared" si="11"/>
        <v>23.074999999999999</v>
      </c>
      <c r="I162" s="31">
        <v>23.074999999999999</v>
      </c>
      <c r="J162" s="32">
        <f t="shared" si="10"/>
        <v>1</v>
      </c>
    </row>
    <row r="163" spans="1:10" s="27" customFormat="1" ht="22.5" customHeight="1" outlineLevel="2" x14ac:dyDescent="0.25">
      <c r="A163" s="1"/>
      <c r="B163" s="16"/>
      <c r="C163" s="1"/>
      <c r="D163" s="34" t="s">
        <v>252</v>
      </c>
      <c r="E163" s="17"/>
      <c r="F163" s="17"/>
      <c r="G163" s="17"/>
      <c r="H163" s="18">
        <f>H164+H165</f>
        <v>8937.0649999999987</v>
      </c>
      <c r="I163" s="18">
        <f>I164+I165</f>
        <v>8869.3140000000003</v>
      </c>
      <c r="J163" s="19">
        <f t="shared" si="10"/>
        <v>0.99241909955897167</v>
      </c>
    </row>
    <row r="164" spans="1:10" ht="47.25" outlineLevel="1" x14ac:dyDescent="0.25">
      <c r="A164" s="9" t="s">
        <v>140</v>
      </c>
      <c r="B164" s="10" t="s">
        <v>141</v>
      </c>
      <c r="C164" s="9" t="s">
        <v>22</v>
      </c>
      <c r="D164" s="10" t="s">
        <v>23</v>
      </c>
      <c r="E164" s="6">
        <v>0</v>
      </c>
      <c r="F164" s="6">
        <v>17.536000000000001</v>
      </c>
      <c r="G164" s="6">
        <v>163.768</v>
      </c>
      <c r="H164" s="11">
        <f t="shared" si="11"/>
        <v>181.304</v>
      </c>
      <c r="I164" s="11">
        <v>151.304</v>
      </c>
      <c r="J164" s="12">
        <f t="shared" si="10"/>
        <v>0.83453205665622376</v>
      </c>
    </row>
    <row r="165" spans="1:10" ht="47.25" outlineLevel="1" x14ac:dyDescent="0.25">
      <c r="A165" s="9" t="s">
        <v>140</v>
      </c>
      <c r="B165" s="10" t="s">
        <v>141</v>
      </c>
      <c r="C165" s="9" t="s">
        <v>16</v>
      </c>
      <c r="D165" s="10" t="s">
        <v>17</v>
      </c>
      <c r="E165" s="6">
        <v>2984.5</v>
      </c>
      <c r="F165" s="6">
        <v>2744.4180000000001</v>
      </c>
      <c r="G165" s="6">
        <v>3026.8429999999998</v>
      </c>
      <c r="H165" s="11">
        <f t="shared" si="11"/>
        <v>8755.7609999999986</v>
      </c>
      <c r="I165" s="11">
        <v>8718.01</v>
      </c>
      <c r="J165" s="12">
        <f t="shared" si="10"/>
        <v>0.99568843873193913</v>
      </c>
    </row>
    <row r="166" spans="1:10" ht="31.5" customHeight="1" x14ac:dyDescent="0.25">
      <c r="A166" s="5" t="s">
        <v>144</v>
      </c>
      <c r="B166" s="46" t="s">
        <v>244</v>
      </c>
      <c r="C166" s="46"/>
      <c r="D166" s="46"/>
      <c r="E166" s="6">
        <v>3154.0549999999998</v>
      </c>
      <c r="F166" s="6">
        <v>39462.803999999996</v>
      </c>
      <c r="G166" s="6">
        <v>20463.866999999998</v>
      </c>
      <c r="H166" s="7">
        <f>H168+H191</f>
        <v>63080.728000000003</v>
      </c>
      <c r="I166" s="7">
        <f>I168+I191</f>
        <v>62638.366000000009</v>
      </c>
      <c r="J166" s="8">
        <f t="shared" si="10"/>
        <v>0.99298736691814982</v>
      </c>
    </row>
    <row r="167" spans="1:10" s="25" customFormat="1" ht="22.5" customHeight="1" x14ac:dyDescent="0.25">
      <c r="A167" s="21"/>
      <c r="B167" s="21"/>
      <c r="C167" s="21"/>
      <c r="D167" s="37" t="s">
        <v>250</v>
      </c>
      <c r="E167" s="22"/>
      <c r="F167" s="22"/>
      <c r="G167" s="22"/>
      <c r="H167" s="23"/>
      <c r="I167" s="23"/>
      <c r="J167" s="24"/>
    </row>
    <row r="168" spans="1:10" s="25" customFormat="1" ht="22.5" customHeight="1" x14ac:dyDescent="0.25">
      <c r="A168" s="21"/>
      <c r="B168" s="21"/>
      <c r="C168" s="21"/>
      <c r="D168" s="37" t="s">
        <v>251</v>
      </c>
      <c r="E168" s="22"/>
      <c r="F168" s="22"/>
      <c r="G168" s="22"/>
      <c r="H168" s="23">
        <f>H169+H171+H173+H175+H178+H180+H182+H185+H187+H189</f>
        <v>55871.928</v>
      </c>
      <c r="I168" s="23">
        <f>I169+I171+I173+I175+I178+I180+I182+I185+I187+I189</f>
        <v>55429.720000000008</v>
      </c>
      <c r="J168" s="24">
        <f t="shared" si="10"/>
        <v>0.99208532771591507</v>
      </c>
    </row>
    <row r="169" spans="1:10" s="27" customFormat="1" ht="31.5" outlineLevel="1" x14ac:dyDescent="0.25">
      <c r="A169" s="1" t="s">
        <v>144</v>
      </c>
      <c r="B169" s="16" t="s">
        <v>145</v>
      </c>
      <c r="C169" s="1" t="s">
        <v>50</v>
      </c>
      <c r="D169" s="16" t="s">
        <v>51</v>
      </c>
      <c r="E169" s="17">
        <v>10</v>
      </c>
      <c r="F169" s="17">
        <v>0</v>
      </c>
      <c r="G169" s="17">
        <v>312</v>
      </c>
      <c r="H169" s="18">
        <f>H170</f>
        <v>322</v>
      </c>
      <c r="I169" s="18">
        <f>I170</f>
        <v>322</v>
      </c>
      <c r="J169" s="19">
        <f t="shared" si="10"/>
        <v>1</v>
      </c>
    </row>
    <row r="170" spans="1:10" s="33" customFormat="1" ht="31.5" outlineLevel="2" x14ac:dyDescent="0.25">
      <c r="A170" s="28" t="s">
        <v>144</v>
      </c>
      <c r="B170" s="29" t="s">
        <v>145</v>
      </c>
      <c r="C170" s="28" t="s">
        <v>52</v>
      </c>
      <c r="D170" s="29" t="s">
        <v>53</v>
      </c>
      <c r="E170" s="30">
        <v>10</v>
      </c>
      <c r="F170" s="30">
        <v>0</v>
      </c>
      <c r="G170" s="30">
        <v>312</v>
      </c>
      <c r="H170" s="31">
        <f t="shared" si="11"/>
        <v>322</v>
      </c>
      <c r="I170" s="31">
        <v>322</v>
      </c>
      <c r="J170" s="32">
        <f t="shared" si="10"/>
        <v>1</v>
      </c>
    </row>
    <row r="171" spans="1:10" s="27" customFormat="1" ht="38.25" customHeight="1" outlineLevel="1" x14ac:dyDescent="0.25">
      <c r="A171" s="1" t="s">
        <v>144</v>
      </c>
      <c r="B171" s="16" t="s">
        <v>145</v>
      </c>
      <c r="C171" s="1" t="s">
        <v>62</v>
      </c>
      <c r="D171" s="16" t="s">
        <v>63</v>
      </c>
      <c r="E171" s="17">
        <v>0</v>
      </c>
      <c r="F171" s="17">
        <v>0</v>
      </c>
      <c r="G171" s="17">
        <v>753.03399999999999</v>
      </c>
      <c r="H171" s="18">
        <f>H172</f>
        <v>753.03399999999999</v>
      </c>
      <c r="I171" s="18">
        <f>I172</f>
        <v>338.86500000000001</v>
      </c>
      <c r="J171" s="19">
        <f t="shared" si="10"/>
        <v>0.44999960161161384</v>
      </c>
    </row>
    <row r="172" spans="1:10" s="33" customFormat="1" ht="47.25" outlineLevel="2" x14ac:dyDescent="0.25">
      <c r="A172" s="28" t="s">
        <v>144</v>
      </c>
      <c r="B172" s="29" t="s">
        <v>145</v>
      </c>
      <c r="C172" s="28" t="s">
        <v>66</v>
      </c>
      <c r="D172" s="29" t="s">
        <v>67</v>
      </c>
      <c r="E172" s="30">
        <v>0</v>
      </c>
      <c r="F172" s="30">
        <v>0</v>
      </c>
      <c r="G172" s="30">
        <v>753.03399999999999</v>
      </c>
      <c r="H172" s="31">
        <f t="shared" si="11"/>
        <v>753.03399999999999</v>
      </c>
      <c r="I172" s="31">
        <v>338.86500000000001</v>
      </c>
      <c r="J172" s="32">
        <f t="shared" si="10"/>
        <v>0.44999960161161384</v>
      </c>
    </row>
    <row r="173" spans="1:10" s="27" customFormat="1" ht="47.25" outlineLevel="1" x14ac:dyDescent="0.25">
      <c r="A173" s="1" t="s">
        <v>144</v>
      </c>
      <c r="B173" s="16" t="s">
        <v>145</v>
      </c>
      <c r="C173" s="1" t="s">
        <v>74</v>
      </c>
      <c r="D173" s="16" t="s">
        <v>75</v>
      </c>
      <c r="E173" s="17">
        <v>0</v>
      </c>
      <c r="F173" s="17">
        <v>0</v>
      </c>
      <c r="G173" s="17">
        <v>78.5</v>
      </c>
      <c r="H173" s="18">
        <f>H174</f>
        <v>78.5</v>
      </c>
      <c r="I173" s="18">
        <f>I174</f>
        <v>78.5</v>
      </c>
      <c r="J173" s="19">
        <f t="shared" si="10"/>
        <v>1</v>
      </c>
    </row>
    <row r="174" spans="1:10" s="33" customFormat="1" ht="31.5" outlineLevel="2" x14ac:dyDescent="0.25">
      <c r="A174" s="28" t="s">
        <v>144</v>
      </c>
      <c r="B174" s="29" t="s">
        <v>145</v>
      </c>
      <c r="C174" s="28" t="s">
        <v>136</v>
      </c>
      <c r="D174" s="29" t="s">
        <v>137</v>
      </c>
      <c r="E174" s="30">
        <v>0</v>
      </c>
      <c r="F174" s="30">
        <v>0</v>
      </c>
      <c r="G174" s="30">
        <v>78.5</v>
      </c>
      <c r="H174" s="31">
        <f t="shared" si="11"/>
        <v>78.5</v>
      </c>
      <c r="I174" s="31">
        <v>78.5</v>
      </c>
      <c r="J174" s="32">
        <f t="shared" si="10"/>
        <v>1</v>
      </c>
    </row>
    <row r="175" spans="1:10" s="27" customFormat="1" ht="31.5" outlineLevel="1" x14ac:dyDescent="0.25">
      <c r="A175" s="1" t="s">
        <v>144</v>
      </c>
      <c r="B175" s="16" t="s">
        <v>145</v>
      </c>
      <c r="C175" s="1" t="s">
        <v>106</v>
      </c>
      <c r="D175" s="16" t="s">
        <v>107</v>
      </c>
      <c r="E175" s="17">
        <v>67.772999999999996</v>
      </c>
      <c r="F175" s="17">
        <v>1398.3040000000001</v>
      </c>
      <c r="G175" s="17">
        <v>297.70400000000001</v>
      </c>
      <c r="H175" s="18">
        <f>H176+H177</f>
        <v>1763.7820000000002</v>
      </c>
      <c r="I175" s="18">
        <v>1750.799</v>
      </c>
      <c r="J175" s="19">
        <f t="shared" si="10"/>
        <v>0.99263911299695762</v>
      </c>
    </row>
    <row r="176" spans="1:10" s="33" customFormat="1" ht="63" outlineLevel="2" x14ac:dyDescent="0.25">
      <c r="A176" s="28" t="s">
        <v>144</v>
      </c>
      <c r="B176" s="29" t="s">
        <v>145</v>
      </c>
      <c r="C176" s="28" t="s">
        <v>108</v>
      </c>
      <c r="D176" s="29" t="s">
        <v>109</v>
      </c>
      <c r="E176" s="30">
        <v>0</v>
      </c>
      <c r="F176" s="30">
        <v>1247.1300000000001</v>
      </c>
      <c r="G176" s="30">
        <v>81.171000000000006</v>
      </c>
      <c r="H176" s="31">
        <f t="shared" si="11"/>
        <v>1328.3010000000002</v>
      </c>
      <c r="I176" s="31">
        <v>1328.3</v>
      </c>
      <c r="J176" s="32">
        <f t="shared" si="10"/>
        <v>0.99999924715858812</v>
      </c>
    </row>
    <row r="177" spans="1:10" s="33" customFormat="1" ht="31.5" outlineLevel="2" x14ac:dyDescent="0.25">
      <c r="A177" s="28" t="s">
        <v>144</v>
      </c>
      <c r="B177" s="29" t="s">
        <v>145</v>
      </c>
      <c r="C177" s="28" t="s">
        <v>110</v>
      </c>
      <c r="D177" s="29" t="s">
        <v>111</v>
      </c>
      <c r="E177" s="30">
        <v>67.772999999999996</v>
      </c>
      <c r="F177" s="30">
        <v>151.17400000000001</v>
      </c>
      <c r="G177" s="30">
        <v>216.53399999999999</v>
      </c>
      <c r="H177" s="31">
        <f t="shared" si="11"/>
        <v>435.48099999999999</v>
      </c>
      <c r="I177" s="31">
        <v>422.49900000000002</v>
      </c>
      <c r="J177" s="32">
        <f t="shared" si="10"/>
        <v>0.9701892849515823</v>
      </c>
    </row>
    <row r="178" spans="1:10" s="27" customFormat="1" ht="31.5" outlineLevel="1" x14ac:dyDescent="0.25">
      <c r="A178" s="1" t="s">
        <v>144</v>
      </c>
      <c r="B178" s="16" t="s">
        <v>145</v>
      </c>
      <c r="C178" s="1" t="s">
        <v>78</v>
      </c>
      <c r="D178" s="16" t="s">
        <v>79</v>
      </c>
      <c r="E178" s="17">
        <v>0</v>
      </c>
      <c r="F178" s="17">
        <v>637.45100000000002</v>
      </c>
      <c r="G178" s="17">
        <v>324.21699999999998</v>
      </c>
      <c r="H178" s="18">
        <f>H179</f>
        <v>961.66800000000001</v>
      </c>
      <c r="I178" s="18">
        <f>I179</f>
        <v>961.66600000000005</v>
      </c>
      <c r="J178" s="19">
        <f t="shared" si="10"/>
        <v>0.99999792028017986</v>
      </c>
    </row>
    <row r="179" spans="1:10" s="33" customFormat="1" ht="47.25" outlineLevel="2" x14ac:dyDescent="0.25">
      <c r="A179" s="28" t="s">
        <v>144</v>
      </c>
      <c r="B179" s="29" t="s">
        <v>145</v>
      </c>
      <c r="C179" s="28" t="s">
        <v>80</v>
      </c>
      <c r="D179" s="29" t="s">
        <v>81</v>
      </c>
      <c r="E179" s="30">
        <v>0</v>
      </c>
      <c r="F179" s="30">
        <v>637.45100000000002</v>
      </c>
      <c r="G179" s="30">
        <v>324.21699999999998</v>
      </c>
      <c r="H179" s="31">
        <f t="shared" si="11"/>
        <v>961.66800000000001</v>
      </c>
      <c r="I179" s="31">
        <v>961.66600000000005</v>
      </c>
      <c r="J179" s="32">
        <f t="shared" si="10"/>
        <v>0.99999792028017986</v>
      </c>
    </row>
    <row r="180" spans="1:10" s="27" customFormat="1" ht="47.25" outlineLevel="1" x14ac:dyDescent="0.25">
      <c r="A180" s="1" t="s">
        <v>144</v>
      </c>
      <c r="B180" s="16" t="s">
        <v>145</v>
      </c>
      <c r="C180" s="1" t="s">
        <v>112</v>
      </c>
      <c r="D180" s="16" t="s">
        <v>113</v>
      </c>
      <c r="E180" s="17">
        <v>0</v>
      </c>
      <c r="F180" s="17">
        <v>0</v>
      </c>
      <c r="G180" s="17">
        <v>18</v>
      </c>
      <c r="H180" s="18">
        <f>H181</f>
        <v>18</v>
      </c>
      <c r="I180" s="18">
        <f>I181</f>
        <v>18</v>
      </c>
      <c r="J180" s="19">
        <f t="shared" si="10"/>
        <v>1</v>
      </c>
    </row>
    <row r="181" spans="1:10" s="33" customFormat="1" ht="63" outlineLevel="2" x14ac:dyDescent="0.25">
      <c r="A181" s="28" t="s">
        <v>144</v>
      </c>
      <c r="B181" s="29" t="s">
        <v>145</v>
      </c>
      <c r="C181" s="28" t="s">
        <v>114</v>
      </c>
      <c r="D181" s="29" t="s">
        <v>115</v>
      </c>
      <c r="E181" s="30">
        <v>0</v>
      </c>
      <c r="F181" s="30">
        <v>0</v>
      </c>
      <c r="G181" s="30">
        <v>18</v>
      </c>
      <c r="H181" s="31">
        <f t="shared" si="11"/>
        <v>18</v>
      </c>
      <c r="I181" s="31">
        <v>18</v>
      </c>
      <c r="J181" s="32">
        <f t="shared" si="10"/>
        <v>1</v>
      </c>
    </row>
    <row r="182" spans="1:10" s="27" customFormat="1" ht="47.25" outlineLevel="1" x14ac:dyDescent="0.25">
      <c r="A182" s="1" t="s">
        <v>144</v>
      </c>
      <c r="B182" s="16" t="s">
        <v>145</v>
      </c>
      <c r="C182" s="1" t="s">
        <v>116</v>
      </c>
      <c r="D182" s="16" t="s">
        <v>117</v>
      </c>
      <c r="E182" s="17">
        <v>1050</v>
      </c>
      <c r="F182" s="17">
        <v>33119.281000000003</v>
      </c>
      <c r="G182" s="17">
        <v>15626.870999999999</v>
      </c>
      <c r="H182" s="18">
        <f>H183+H184</f>
        <v>49796.151999999995</v>
      </c>
      <c r="I182" s="18">
        <f>I183+I184</f>
        <v>49781.125</v>
      </c>
      <c r="J182" s="19">
        <f t="shared" si="10"/>
        <v>0.99969822969453559</v>
      </c>
    </row>
    <row r="183" spans="1:10" s="33" customFormat="1" ht="63" outlineLevel="2" x14ac:dyDescent="0.25">
      <c r="A183" s="28" t="s">
        <v>144</v>
      </c>
      <c r="B183" s="29" t="s">
        <v>145</v>
      </c>
      <c r="C183" s="28" t="s">
        <v>118</v>
      </c>
      <c r="D183" s="29" t="s">
        <v>119</v>
      </c>
      <c r="E183" s="30">
        <v>900</v>
      </c>
      <c r="F183" s="30">
        <v>32061.704000000002</v>
      </c>
      <c r="G183" s="30">
        <v>14934.73</v>
      </c>
      <c r="H183" s="31">
        <f t="shared" si="11"/>
        <v>47896.433999999994</v>
      </c>
      <c r="I183" s="31">
        <v>47896.434000000001</v>
      </c>
      <c r="J183" s="32">
        <f t="shared" si="10"/>
        <v>1.0000000000000002</v>
      </c>
    </row>
    <row r="184" spans="1:10" s="33" customFormat="1" ht="31.5" outlineLevel="2" x14ac:dyDescent="0.25">
      <c r="A184" s="28" t="s">
        <v>144</v>
      </c>
      <c r="B184" s="29" t="s">
        <v>145</v>
      </c>
      <c r="C184" s="28" t="s">
        <v>120</v>
      </c>
      <c r="D184" s="29" t="s">
        <v>121</v>
      </c>
      <c r="E184" s="30">
        <v>150</v>
      </c>
      <c r="F184" s="30">
        <v>1057.577</v>
      </c>
      <c r="G184" s="30">
        <v>692.14099999999996</v>
      </c>
      <c r="H184" s="31">
        <f t="shared" si="11"/>
        <v>1899.7179999999998</v>
      </c>
      <c r="I184" s="31">
        <v>1884.691</v>
      </c>
      <c r="J184" s="32">
        <f t="shared" si="10"/>
        <v>0.99208987860303488</v>
      </c>
    </row>
    <row r="185" spans="1:10" s="27" customFormat="1" ht="94.5" outlineLevel="1" x14ac:dyDescent="0.25">
      <c r="A185" s="1" t="s">
        <v>144</v>
      </c>
      <c r="B185" s="16" t="s">
        <v>145</v>
      </c>
      <c r="C185" s="1" t="s">
        <v>122</v>
      </c>
      <c r="D185" s="16" t="s">
        <v>123</v>
      </c>
      <c r="E185" s="17">
        <v>0</v>
      </c>
      <c r="F185" s="17">
        <v>1041.713</v>
      </c>
      <c r="G185" s="17">
        <v>455.18700000000001</v>
      </c>
      <c r="H185" s="18">
        <f>H186</f>
        <v>1496.9</v>
      </c>
      <c r="I185" s="18">
        <f>I186</f>
        <v>1496.9</v>
      </c>
      <c r="J185" s="19">
        <f t="shared" si="10"/>
        <v>1</v>
      </c>
    </row>
    <row r="186" spans="1:10" s="33" customFormat="1" ht="47.25" outlineLevel="2" x14ac:dyDescent="0.25">
      <c r="A186" s="28" t="s">
        <v>144</v>
      </c>
      <c r="B186" s="29" t="s">
        <v>145</v>
      </c>
      <c r="C186" s="28" t="s">
        <v>124</v>
      </c>
      <c r="D186" s="29" t="s">
        <v>125</v>
      </c>
      <c r="E186" s="30">
        <v>0</v>
      </c>
      <c r="F186" s="30">
        <v>1041.713</v>
      </c>
      <c r="G186" s="30">
        <v>455.18700000000001</v>
      </c>
      <c r="H186" s="31">
        <f t="shared" si="11"/>
        <v>1496.9</v>
      </c>
      <c r="I186" s="31">
        <v>1496.9</v>
      </c>
      <c r="J186" s="32">
        <f t="shared" si="10"/>
        <v>1</v>
      </c>
    </row>
    <row r="187" spans="1:10" s="27" customFormat="1" ht="94.5" outlineLevel="1" x14ac:dyDescent="0.25">
      <c r="A187" s="1" t="s">
        <v>144</v>
      </c>
      <c r="B187" s="16" t="s">
        <v>145</v>
      </c>
      <c r="C187" s="1" t="s">
        <v>126</v>
      </c>
      <c r="D187" s="16" t="s">
        <v>127</v>
      </c>
      <c r="E187" s="17">
        <v>0</v>
      </c>
      <c r="F187" s="17">
        <v>452.476</v>
      </c>
      <c r="G187" s="17">
        <v>200.47900000000001</v>
      </c>
      <c r="H187" s="18">
        <f>H188</f>
        <v>652.95500000000004</v>
      </c>
      <c r="I187" s="18">
        <f>I188</f>
        <v>652.95500000000004</v>
      </c>
      <c r="J187" s="19">
        <f t="shared" si="10"/>
        <v>1</v>
      </c>
    </row>
    <row r="188" spans="1:10" s="33" customFormat="1" ht="78.75" outlineLevel="2" x14ac:dyDescent="0.25">
      <c r="A188" s="28" t="s">
        <v>144</v>
      </c>
      <c r="B188" s="29" t="s">
        <v>145</v>
      </c>
      <c r="C188" s="28" t="s">
        <v>128</v>
      </c>
      <c r="D188" s="29" t="s">
        <v>129</v>
      </c>
      <c r="E188" s="30">
        <v>0</v>
      </c>
      <c r="F188" s="30">
        <v>452.476</v>
      </c>
      <c r="G188" s="30">
        <v>200.47900000000001</v>
      </c>
      <c r="H188" s="31">
        <f t="shared" si="11"/>
        <v>652.95500000000004</v>
      </c>
      <c r="I188" s="31">
        <v>652.95500000000004</v>
      </c>
      <c r="J188" s="32">
        <f t="shared" si="10"/>
        <v>1</v>
      </c>
    </row>
    <row r="189" spans="1:10" s="27" customFormat="1" ht="78.75" outlineLevel="1" x14ac:dyDescent="0.25">
      <c r="A189" s="1" t="s">
        <v>144</v>
      </c>
      <c r="B189" s="16" t="s">
        <v>145</v>
      </c>
      <c r="C189" s="1" t="s">
        <v>130</v>
      </c>
      <c r="D189" s="16" t="s">
        <v>131</v>
      </c>
      <c r="E189" s="17">
        <v>0</v>
      </c>
      <c r="F189" s="17">
        <v>17.047000000000001</v>
      </c>
      <c r="G189" s="17">
        <v>11.89</v>
      </c>
      <c r="H189" s="18">
        <f>H190</f>
        <v>28.937000000000001</v>
      </c>
      <c r="I189" s="18">
        <f>I190</f>
        <v>28.91</v>
      </c>
      <c r="J189" s="19">
        <f t="shared" si="10"/>
        <v>0.99906693852161588</v>
      </c>
    </row>
    <row r="190" spans="1:10" s="33" customFormat="1" ht="47.25" outlineLevel="2" x14ac:dyDescent="0.25">
      <c r="A190" s="28" t="s">
        <v>144</v>
      </c>
      <c r="B190" s="29" t="s">
        <v>145</v>
      </c>
      <c r="C190" s="28" t="s">
        <v>132</v>
      </c>
      <c r="D190" s="29" t="s">
        <v>133</v>
      </c>
      <c r="E190" s="30">
        <v>0</v>
      </c>
      <c r="F190" s="30">
        <v>17.047000000000001</v>
      </c>
      <c r="G190" s="30">
        <v>11.89</v>
      </c>
      <c r="H190" s="31">
        <f t="shared" si="11"/>
        <v>28.937000000000001</v>
      </c>
      <c r="I190" s="31">
        <v>28.91</v>
      </c>
      <c r="J190" s="32">
        <f t="shared" si="10"/>
        <v>0.99906693852161588</v>
      </c>
    </row>
    <row r="191" spans="1:10" s="27" customFormat="1" ht="30" customHeight="1" outlineLevel="2" x14ac:dyDescent="0.25">
      <c r="A191" s="1"/>
      <c r="B191" s="16"/>
      <c r="C191" s="1"/>
      <c r="D191" s="16" t="s">
        <v>252</v>
      </c>
      <c r="E191" s="17"/>
      <c r="F191" s="17"/>
      <c r="G191" s="17"/>
      <c r="H191" s="18">
        <f>H192+H193+H194</f>
        <v>7208.8</v>
      </c>
      <c r="I191" s="18">
        <f>I192+I193+I194</f>
        <v>7208.6459999999997</v>
      </c>
      <c r="J191" s="19">
        <f t="shared" si="10"/>
        <v>0.99997863722117408</v>
      </c>
    </row>
    <row r="192" spans="1:10" ht="47.25" outlineLevel="1" x14ac:dyDescent="0.25">
      <c r="A192" s="9" t="s">
        <v>144</v>
      </c>
      <c r="B192" s="10" t="s">
        <v>145</v>
      </c>
      <c r="C192" s="9" t="s">
        <v>22</v>
      </c>
      <c r="D192" s="10" t="s">
        <v>23</v>
      </c>
      <c r="E192" s="6">
        <v>0</v>
      </c>
      <c r="F192" s="6">
        <v>198.136</v>
      </c>
      <c r="G192" s="6">
        <v>84.096999999999994</v>
      </c>
      <c r="H192" s="11">
        <f t="shared" si="11"/>
        <v>282.233</v>
      </c>
      <c r="I192" s="11">
        <v>282.233</v>
      </c>
      <c r="J192" s="12">
        <f t="shared" si="10"/>
        <v>1</v>
      </c>
    </row>
    <row r="193" spans="1:10" ht="47.25" outlineLevel="1" x14ac:dyDescent="0.25">
      <c r="A193" s="9" t="s">
        <v>144</v>
      </c>
      <c r="B193" s="10" t="s">
        <v>145</v>
      </c>
      <c r="C193" s="9" t="s">
        <v>16</v>
      </c>
      <c r="D193" s="10" t="s">
        <v>17</v>
      </c>
      <c r="E193" s="6">
        <v>2026.2819999999999</v>
      </c>
      <c r="F193" s="6">
        <v>2598.3969999999999</v>
      </c>
      <c r="G193" s="6">
        <v>2297.8879999999999</v>
      </c>
      <c r="H193" s="11">
        <f t="shared" si="11"/>
        <v>6922.567</v>
      </c>
      <c r="I193" s="11">
        <v>6922.4129999999996</v>
      </c>
      <c r="J193" s="12">
        <f t="shared" si="10"/>
        <v>0.99997775391700794</v>
      </c>
    </row>
    <row r="194" spans="1:10" ht="63" outlineLevel="1" x14ac:dyDescent="0.25">
      <c r="A194" s="9" t="s">
        <v>144</v>
      </c>
      <c r="B194" s="10" t="s">
        <v>145</v>
      </c>
      <c r="C194" s="9" t="s">
        <v>18</v>
      </c>
      <c r="D194" s="10" t="s">
        <v>19</v>
      </c>
      <c r="E194" s="6">
        <v>0</v>
      </c>
      <c r="F194" s="6">
        <v>0</v>
      </c>
      <c r="G194" s="6">
        <v>4</v>
      </c>
      <c r="H194" s="11">
        <f t="shared" si="11"/>
        <v>4</v>
      </c>
      <c r="I194" s="11">
        <v>4</v>
      </c>
      <c r="J194" s="12">
        <f t="shared" si="10"/>
        <v>1</v>
      </c>
    </row>
    <row r="195" spans="1:10" ht="31.5" customHeight="1" x14ac:dyDescent="0.25">
      <c r="A195" s="5" t="s">
        <v>146</v>
      </c>
      <c r="B195" s="46" t="s">
        <v>147</v>
      </c>
      <c r="C195" s="46"/>
      <c r="D195" s="46"/>
      <c r="E195" s="6">
        <v>3836.0859999999998</v>
      </c>
      <c r="F195" s="6">
        <v>19767.228999999999</v>
      </c>
      <c r="G195" s="6">
        <v>17406.865000000002</v>
      </c>
      <c r="H195" s="7">
        <f>H197+H221</f>
        <v>41010.179000000004</v>
      </c>
      <c r="I195" s="7">
        <f>I197+I221</f>
        <v>40723.309000000008</v>
      </c>
      <c r="J195" s="8">
        <f t="shared" si="10"/>
        <v>0.99300490739140657</v>
      </c>
    </row>
    <row r="196" spans="1:10" s="25" customFormat="1" ht="23.25" customHeight="1" x14ac:dyDescent="0.25">
      <c r="A196" s="21"/>
      <c r="B196" s="21"/>
      <c r="C196" s="21"/>
      <c r="D196" s="26" t="s">
        <v>250</v>
      </c>
      <c r="E196" s="22"/>
      <c r="F196" s="22"/>
      <c r="G196" s="22"/>
      <c r="H196" s="23"/>
      <c r="I196" s="23"/>
      <c r="J196" s="24"/>
    </row>
    <row r="197" spans="1:10" s="25" customFormat="1" ht="23.25" customHeight="1" x14ac:dyDescent="0.25">
      <c r="A197" s="21"/>
      <c r="B197" s="21"/>
      <c r="C197" s="21"/>
      <c r="D197" s="26" t="s">
        <v>251</v>
      </c>
      <c r="E197" s="22"/>
      <c r="F197" s="22"/>
      <c r="G197" s="22"/>
      <c r="H197" s="23">
        <f>H198+H201+H203+H205+H207+H210+H212+H215+H217+H219</f>
        <v>31980.059000000008</v>
      </c>
      <c r="I197" s="23">
        <f>I198+I201+I203+I205+I207+I210+I212+I215+I217+I219</f>
        <v>31732.308000000005</v>
      </c>
      <c r="J197" s="24">
        <f t="shared" si="10"/>
        <v>0.99225295362963517</v>
      </c>
    </row>
    <row r="198" spans="1:10" s="27" customFormat="1" ht="63" outlineLevel="1" x14ac:dyDescent="0.25">
      <c r="A198" s="1" t="s">
        <v>146</v>
      </c>
      <c r="B198" s="16" t="s">
        <v>147</v>
      </c>
      <c r="C198" s="1" t="s">
        <v>46</v>
      </c>
      <c r="D198" s="16" t="s">
        <v>47</v>
      </c>
      <c r="E198" s="17">
        <v>0</v>
      </c>
      <c r="F198" s="17">
        <v>0</v>
      </c>
      <c r="G198" s="17">
        <v>15</v>
      </c>
      <c r="H198" s="18">
        <f>H199+H200</f>
        <v>15</v>
      </c>
      <c r="I198" s="18">
        <f>I199+I200</f>
        <v>0</v>
      </c>
      <c r="J198" s="19">
        <f t="shared" si="10"/>
        <v>0</v>
      </c>
    </row>
    <row r="199" spans="1:10" s="33" customFormat="1" ht="63" outlineLevel="2" x14ac:dyDescent="0.25">
      <c r="A199" s="28" t="s">
        <v>146</v>
      </c>
      <c r="B199" s="29" t="s">
        <v>147</v>
      </c>
      <c r="C199" s="28" t="s">
        <v>48</v>
      </c>
      <c r="D199" s="29" t="s">
        <v>49</v>
      </c>
      <c r="E199" s="30">
        <v>0</v>
      </c>
      <c r="F199" s="30">
        <v>0</v>
      </c>
      <c r="G199" s="30">
        <v>7.5</v>
      </c>
      <c r="H199" s="31">
        <f t="shared" si="11"/>
        <v>7.5</v>
      </c>
      <c r="I199" s="31">
        <v>0</v>
      </c>
      <c r="J199" s="32">
        <f t="shared" si="10"/>
        <v>0</v>
      </c>
    </row>
    <row r="200" spans="1:10" s="33" customFormat="1" ht="63" outlineLevel="2" x14ac:dyDescent="0.25">
      <c r="A200" s="28" t="s">
        <v>146</v>
      </c>
      <c r="B200" s="29" t="s">
        <v>147</v>
      </c>
      <c r="C200" s="28" t="s">
        <v>142</v>
      </c>
      <c r="D200" s="29" t="s">
        <v>143</v>
      </c>
      <c r="E200" s="30">
        <v>0</v>
      </c>
      <c r="F200" s="30">
        <v>0</v>
      </c>
      <c r="G200" s="30">
        <v>7.5</v>
      </c>
      <c r="H200" s="31">
        <f t="shared" si="11"/>
        <v>7.5</v>
      </c>
      <c r="I200" s="31">
        <v>0</v>
      </c>
      <c r="J200" s="32">
        <f t="shared" si="10"/>
        <v>0</v>
      </c>
    </row>
    <row r="201" spans="1:10" s="27" customFormat="1" ht="31.5" outlineLevel="1" x14ac:dyDescent="0.25">
      <c r="A201" s="1" t="s">
        <v>146</v>
      </c>
      <c r="B201" s="16" t="s">
        <v>147</v>
      </c>
      <c r="C201" s="1" t="s">
        <v>50</v>
      </c>
      <c r="D201" s="16" t="s">
        <v>51</v>
      </c>
      <c r="E201" s="17">
        <v>0</v>
      </c>
      <c r="F201" s="17">
        <v>39.996000000000002</v>
      </c>
      <c r="G201" s="17">
        <v>132.19999999999999</v>
      </c>
      <c r="H201" s="18">
        <f>H202</f>
        <v>172.196</v>
      </c>
      <c r="I201" s="18">
        <f>I202</f>
        <v>172.196</v>
      </c>
      <c r="J201" s="19">
        <f t="shared" si="10"/>
        <v>1</v>
      </c>
    </row>
    <row r="202" spans="1:10" s="33" customFormat="1" ht="31.5" outlineLevel="2" x14ac:dyDescent="0.25">
      <c r="A202" s="28" t="s">
        <v>146</v>
      </c>
      <c r="B202" s="29" t="s">
        <v>147</v>
      </c>
      <c r="C202" s="28" t="s">
        <v>52</v>
      </c>
      <c r="D202" s="29" t="s">
        <v>53</v>
      </c>
      <c r="E202" s="30">
        <v>0</v>
      </c>
      <c r="F202" s="30">
        <v>39.996000000000002</v>
      </c>
      <c r="G202" s="30">
        <v>132.19999999999999</v>
      </c>
      <c r="H202" s="31">
        <f t="shared" si="11"/>
        <v>172.196</v>
      </c>
      <c r="I202" s="31">
        <v>172.196</v>
      </c>
      <c r="J202" s="32">
        <f t="shared" si="10"/>
        <v>1</v>
      </c>
    </row>
    <row r="203" spans="1:10" s="27" customFormat="1" ht="31.5" outlineLevel="1" x14ac:dyDescent="0.25">
      <c r="A203" s="1" t="s">
        <v>146</v>
      </c>
      <c r="B203" s="16" t="s">
        <v>147</v>
      </c>
      <c r="C203" s="1" t="s">
        <v>62</v>
      </c>
      <c r="D203" s="16" t="s">
        <v>63</v>
      </c>
      <c r="E203" s="17">
        <v>0</v>
      </c>
      <c r="F203" s="17">
        <v>0</v>
      </c>
      <c r="G203" s="17">
        <v>778.13499999999999</v>
      </c>
      <c r="H203" s="18">
        <f>H204</f>
        <v>778.13499999999999</v>
      </c>
      <c r="I203" s="18">
        <f>I204</f>
        <v>778.13499999999999</v>
      </c>
      <c r="J203" s="19">
        <f t="shared" si="10"/>
        <v>1</v>
      </c>
    </row>
    <row r="204" spans="1:10" s="33" customFormat="1" ht="47.25" outlineLevel="2" x14ac:dyDescent="0.25">
      <c r="A204" s="28" t="s">
        <v>146</v>
      </c>
      <c r="B204" s="29" t="s">
        <v>147</v>
      </c>
      <c r="C204" s="28" t="s">
        <v>66</v>
      </c>
      <c r="D204" s="29" t="s">
        <v>67</v>
      </c>
      <c r="E204" s="30">
        <v>0</v>
      </c>
      <c r="F204" s="30">
        <v>0</v>
      </c>
      <c r="G204" s="30">
        <v>778.13499999999999</v>
      </c>
      <c r="H204" s="31">
        <f t="shared" si="11"/>
        <v>778.13499999999999</v>
      </c>
      <c r="I204" s="31">
        <v>778.13499999999999</v>
      </c>
      <c r="J204" s="32">
        <f t="shared" si="10"/>
        <v>1</v>
      </c>
    </row>
    <row r="205" spans="1:10" s="27" customFormat="1" ht="47.25" outlineLevel="1" x14ac:dyDescent="0.25">
      <c r="A205" s="1" t="s">
        <v>146</v>
      </c>
      <c r="B205" s="16" t="s">
        <v>147</v>
      </c>
      <c r="C205" s="1" t="s">
        <v>74</v>
      </c>
      <c r="D205" s="16" t="s">
        <v>75</v>
      </c>
      <c r="E205" s="17">
        <v>0</v>
      </c>
      <c r="F205" s="17">
        <v>0</v>
      </c>
      <c r="G205" s="17">
        <v>192.8</v>
      </c>
      <c r="H205" s="18">
        <f>H206</f>
        <v>192.8</v>
      </c>
      <c r="I205" s="18">
        <f>I206</f>
        <v>192.8</v>
      </c>
      <c r="J205" s="19">
        <f t="shared" si="10"/>
        <v>1</v>
      </c>
    </row>
    <row r="206" spans="1:10" s="33" customFormat="1" ht="31.5" outlineLevel="2" x14ac:dyDescent="0.25">
      <c r="A206" s="28" t="s">
        <v>146</v>
      </c>
      <c r="B206" s="29" t="s">
        <v>147</v>
      </c>
      <c r="C206" s="28" t="s">
        <v>136</v>
      </c>
      <c r="D206" s="29" t="s">
        <v>137</v>
      </c>
      <c r="E206" s="30">
        <v>0</v>
      </c>
      <c r="F206" s="30">
        <v>0</v>
      </c>
      <c r="G206" s="30">
        <v>192.8</v>
      </c>
      <c r="H206" s="31">
        <f t="shared" ref="H206:H269" si="12">E206+F206+G206</f>
        <v>192.8</v>
      </c>
      <c r="I206" s="31">
        <v>192.8</v>
      </c>
      <c r="J206" s="32">
        <f t="shared" ref="J206:J269" si="13">I206/H206</f>
        <v>1</v>
      </c>
    </row>
    <row r="207" spans="1:10" s="27" customFormat="1" ht="41.25" customHeight="1" outlineLevel="1" x14ac:dyDescent="0.25">
      <c r="A207" s="1" t="s">
        <v>146</v>
      </c>
      <c r="B207" s="16" t="s">
        <v>147</v>
      </c>
      <c r="C207" s="1" t="s">
        <v>106</v>
      </c>
      <c r="D207" s="16" t="s">
        <v>107</v>
      </c>
      <c r="E207" s="17">
        <v>17.959</v>
      </c>
      <c r="F207" s="17">
        <v>1351.9580000000001</v>
      </c>
      <c r="G207" s="17">
        <v>402.77100000000002</v>
      </c>
      <c r="H207" s="18">
        <f>H208+H209</f>
        <v>1772.6880000000001</v>
      </c>
      <c r="I207" s="18">
        <f>I208+I209</f>
        <v>1660.1410000000001</v>
      </c>
      <c r="J207" s="19">
        <f t="shared" si="13"/>
        <v>0.93651054218226781</v>
      </c>
    </row>
    <row r="208" spans="1:10" s="33" customFormat="1" ht="63" outlineLevel="2" x14ac:dyDescent="0.25">
      <c r="A208" s="28" t="s">
        <v>146</v>
      </c>
      <c r="B208" s="29" t="s">
        <v>147</v>
      </c>
      <c r="C208" s="28" t="s">
        <v>108</v>
      </c>
      <c r="D208" s="29" t="s">
        <v>109</v>
      </c>
      <c r="E208" s="30">
        <v>0</v>
      </c>
      <c r="F208" s="30">
        <v>921.06</v>
      </c>
      <c r="G208" s="30">
        <v>200</v>
      </c>
      <c r="H208" s="31">
        <f t="shared" si="12"/>
        <v>1121.06</v>
      </c>
      <c r="I208" s="31">
        <v>1037.7139999999999</v>
      </c>
      <c r="J208" s="32">
        <f t="shared" si="13"/>
        <v>0.92565429147414058</v>
      </c>
    </row>
    <row r="209" spans="1:10" s="33" customFormat="1" ht="31.5" outlineLevel="2" x14ac:dyDescent="0.25">
      <c r="A209" s="28" t="s">
        <v>146</v>
      </c>
      <c r="B209" s="29" t="s">
        <v>147</v>
      </c>
      <c r="C209" s="28" t="s">
        <v>110</v>
      </c>
      <c r="D209" s="29" t="s">
        <v>111</v>
      </c>
      <c r="E209" s="30">
        <v>17.959</v>
      </c>
      <c r="F209" s="30">
        <v>430.89800000000002</v>
      </c>
      <c r="G209" s="30">
        <v>202.77099999999999</v>
      </c>
      <c r="H209" s="31">
        <f t="shared" si="12"/>
        <v>651.62800000000004</v>
      </c>
      <c r="I209" s="31">
        <v>622.42700000000002</v>
      </c>
      <c r="J209" s="32">
        <f t="shared" si="13"/>
        <v>0.95518762238577837</v>
      </c>
    </row>
    <row r="210" spans="1:10" s="27" customFormat="1" ht="31.5" outlineLevel="1" x14ac:dyDescent="0.25">
      <c r="A210" s="1" t="s">
        <v>146</v>
      </c>
      <c r="B210" s="16" t="s">
        <v>147</v>
      </c>
      <c r="C210" s="1" t="s">
        <v>78</v>
      </c>
      <c r="D210" s="16" t="s">
        <v>79</v>
      </c>
      <c r="E210" s="17">
        <v>287.71100000000001</v>
      </c>
      <c r="F210" s="17">
        <v>315.40199999999999</v>
      </c>
      <c r="G210" s="17">
        <v>386.56200000000001</v>
      </c>
      <c r="H210" s="18">
        <f>H211</f>
        <v>989.67500000000007</v>
      </c>
      <c r="I210" s="18">
        <f>I211</f>
        <v>943.87699999999995</v>
      </c>
      <c r="J210" s="19">
        <f t="shared" si="13"/>
        <v>0.95372420238967326</v>
      </c>
    </row>
    <row r="211" spans="1:10" s="33" customFormat="1" ht="47.25" outlineLevel="2" x14ac:dyDescent="0.25">
      <c r="A211" s="28" t="s">
        <v>146</v>
      </c>
      <c r="B211" s="29" t="s">
        <v>147</v>
      </c>
      <c r="C211" s="28" t="s">
        <v>80</v>
      </c>
      <c r="D211" s="29" t="s">
        <v>81</v>
      </c>
      <c r="E211" s="30">
        <v>287.71100000000001</v>
      </c>
      <c r="F211" s="30">
        <v>315.40199999999999</v>
      </c>
      <c r="G211" s="30">
        <v>386.56200000000001</v>
      </c>
      <c r="H211" s="31">
        <f t="shared" si="12"/>
        <v>989.67500000000007</v>
      </c>
      <c r="I211" s="31">
        <v>943.87699999999995</v>
      </c>
      <c r="J211" s="32">
        <f t="shared" si="13"/>
        <v>0.95372420238967326</v>
      </c>
    </row>
    <row r="212" spans="1:10" s="27" customFormat="1" ht="47.25" outlineLevel="1" x14ac:dyDescent="0.25">
      <c r="A212" s="1" t="s">
        <v>146</v>
      </c>
      <c r="B212" s="16" t="s">
        <v>147</v>
      </c>
      <c r="C212" s="1" t="s">
        <v>116</v>
      </c>
      <c r="D212" s="16" t="s">
        <v>117</v>
      </c>
      <c r="E212" s="17">
        <v>866.6</v>
      </c>
      <c r="F212" s="17">
        <v>14593.184999999999</v>
      </c>
      <c r="G212" s="17">
        <v>11678.482</v>
      </c>
      <c r="H212" s="18">
        <f>H213+H214</f>
        <v>27138.267000000003</v>
      </c>
      <c r="I212" s="18">
        <f>I213+I214</f>
        <v>27063.859</v>
      </c>
      <c r="J212" s="19">
        <f t="shared" si="13"/>
        <v>0.9972581889624712</v>
      </c>
    </row>
    <row r="213" spans="1:10" s="33" customFormat="1" ht="63" outlineLevel="2" x14ac:dyDescent="0.25">
      <c r="A213" s="28" t="s">
        <v>146</v>
      </c>
      <c r="B213" s="29" t="s">
        <v>147</v>
      </c>
      <c r="C213" s="28" t="s">
        <v>118</v>
      </c>
      <c r="D213" s="29" t="s">
        <v>119</v>
      </c>
      <c r="E213" s="30">
        <v>0</v>
      </c>
      <c r="F213" s="30">
        <v>13787.385</v>
      </c>
      <c r="G213" s="30">
        <v>10898.182000000001</v>
      </c>
      <c r="H213" s="31">
        <f t="shared" si="12"/>
        <v>24685.567000000003</v>
      </c>
      <c r="I213" s="31">
        <v>24685.566999999999</v>
      </c>
      <c r="J213" s="32">
        <f t="shared" si="13"/>
        <v>0.99999999999999989</v>
      </c>
    </row>
    <row r="214" spans="1:10" s="33" customFormat="1" ht="31.5" outlineLevel="2" x14ac:dyDescent="0.25">
      <c r="A214" s="28" t="s">
        <v>146</v>
      </c>
      <c r="B214" s="29" t="s">
        <v>147</v>
      </c>
      <c r="C214" s="28" t="s">
        <v>120</v>
      </c>
      <c r="D214" s="29" t="s">
        <v>121</v>
      </c>
      <c r="E214" s="30">
        <v>866.6</v>
      </c>
      <c r="F214" s="30">
        <v>805.8</v>
      </c>
      <c r="G214" s="30">
        <v>780.3</v>
      </c>
      <c r="H214" s="31">
        <f t="shared" si="12"/>
        <v>2452.6999999999998</v>
      </c>
      <c r="I214" s="31">
        <v>2378.2919999999999</v>
      </c>
      <c r="J214" s="32">
        <f t="shared" si="13"/>
        <v>0.96966282056509157</v>
      </c>
    </row>
    <row r="215" spans="1:10" s="27" customFormat="1" ht="94.5" outlineLevel="1" x14ac:dyDescent="0.25">
      <c r="A215" s="1" t="s">
        <v>146</v>
      </c>
      <c r="B215" s="16" t="s">
        <v>147</v>
      </c>
      <c r="C215" s="1" t="s">
        <v>122</v>
      </c>
      <c r="D215" s="16" t="s">
        <v>123</v>
      </c>
      <c r="E215" s="17">
        <v>0</v>
      </c>
      <c r="F215" s="17">
        <v>88.933000000000007</v>
      </c>
      <c r="G215" s="17">
        <v>88.927000000000007</v>
      </c>
      <c r="H215" s="18">
        <f>H216</f>
        <v>177.86</v>
      </c>
      <c r="I215" s="18">
        <f>I216</f>
        <v>177.86</v>
      </c>
      <c r="J215" s="19">
        <f t="shared" si="13"/>
        <v>1</v>
      </c>
    </row>
    <row r="216" spans="1:10" s="33" customFormat="1" ht="47.25" outlineLevel="2" x14ac:dyDescent="0.25">
      <c r="A216" s="28" t="s">
        <v>146</v>
      </c>
      <c r="B216" s="29" t="s">
        <v>147</v>
      </c>
      <c r="C216" s="28" t="s">
        <v>124</v>
      </c>
      <c r="D216" s="29" t="s">
        <v>125</v>
      </c>
      <c r="E216" s="30">
        <v>0</v>
      </c>
      <c r="F216" s="30">
        <v>88.933000000000007</v>
      </c>
      <c r="G216" s="30">
        <v>88.927000000000007</v>
      </c>
      <c r="H216" s="31">
        <f t="shared" si="12"/>
        <v>177.86</v>
      </c>
      <c r="I216" s="31">
        <v>177.86</v>
      </c>
      <c r="J216" s="32">
        <f t="shared" si="13"/>
        <v>1</v>
      </c>
    </row>
    <row r="217" spans="1:10" s="27" customFormat="1" ht="94.5" outlineLevel="1" x14ac:dyDescent="0.25">
      <c r="A217" s="1" t="s">
        <v>146</v>
      </c>
      <c r="B217" s="16" t="s">
        <v>147</v>
      </c>
      <c r="C217" s="1" t="s">
        <v>126</v>
      </c>
      <c r="D217" s="16" t="s">
        <v>127</v>
      </c>
      <c r="E217" s="17">
        <v>0</v>
      </c>
      <c r="F217" s="17">
        <v>368.79700000000003</v>
      </c>
      <c r="G217" s="17">
        <v>368.79700000000003</v>
      </c>
      <c r="H217" s="18">
        <f>H218</f>
        <v>737.59400000000005</v>
      </c>
      <c r="I217" s="18">
        <f>I218</f>
        <v>737.59500000000003</v>
      </c>
      <c r="J217" s="19">
        <f t="shared" si="13"/>
        <v>1.0000013557594014</v>
      </c>
    </row>
    <row r="218" spans="1:10" s="33" customFormat="1" ht="78.75" outlineLevel="2" x14ac:dyDescent="0.25">
      <c r="A218" s="28" t="s">
        <v>146</v>
      </c>
      <c r="B218" s="29" t="s">
        <v>147</v>
      </c>
      <c r="C218" s="28" t="s">
        <v>128</v>
      </c>
      <c r="D218" s="29" t="s">
        <v>129</v>
      </c>
      <c r="E218" s="30">
        <v>0</v>
      </c>
      <c r="F218" s="30">
        <v>368.79700000000003</v>
      </c>
      <c r="G218" s="30">
        <v>368.79700000000003</v>
      </c>
      <c r="H218" s="31">
        <f t="shared" si="12"/>
        <v>737.59400000000005</v>
      </c>
      <c r="I218" s="31">
        <v>737.59500000000003</v>
      </c>
      <c r="J218" s="32">
        <f t="shared" si="13"/>
        <v>1.0000013557594014</v>
      </c>
    </row>
    <row r="219" spans="1:10" s="27" customFormat="1" ht="78.75" outlineLevel="1" x14ac:dyDescent="0.25">
      <c r="A219" s="1" t="s">
        <v>146</v>
      </c>
      <c r="B219" s="16" t="s">
        <v>147</v>
      </c>
      <c r="C219" s="1" t="s">
        <v>130</v>
      </c>
      <c r="D219" s="16" t="s">
        <v>131</v>
      </c>
      <c r="E219" s="17">
        <v>0</v>
      </c>
      <c r="F219" s="17">
        <v>2.9220000000000002</v>
      </c>
      <c r="G219" s="17">
        <v>2.9220000000000002</v>
      </c>
      <c r="H219" s="18">
        <f>H220</f>
        <v>5.8440000000000003</v>
      </c>
      <c r="I219" s="18">
        <f>I220</f>
        <v>5.8449999999999998</v>
      </c>
      <c r="J219" s="19">
        <f t="shared" si="13"/>
        <v>1.0001711156741957</v>
      </c>
    </row>
    <row r="220" spans="1:10" s="33" customFormat="1" ht="47.25" outlineLevel="2" x14ac:dyDescent="0.25">
      <c r="A220" s="28" t="s">
        <v>146</v>
      </c>
      <c r="B220" s="29" t="s">
        <v>147</v>
      </c>
      <c r="C220" s="28" t="s">
        <v>132</v>
      </c>
      <c r="D220" s="29" t="s">
        <v>133</v>
      </c>
      <c r="E220" s="30">
        <v>0</v>
      </c>
      <c r="F220" s="30">
        <v>2.9220000000000002</v>
      </c>
      <c r="G220" s="30">
        <v>2.9220000000000002</v>
      </c>
      <c r="H220" s="31">
        <f t="shared" si="12"/>
        <v>5.8440000000000003</v>
      </c>
      <c r="I220" s="31">
        <v>5.8449999999999998</v>
      </c>
      <c r="J220" s="32">
        <f t="shared" si="13"/>
        <v>1.0001711156741957</v>
      </c>
    </row>
    <row r="221" spans="1:10" s="27" customFormat="1" ht="23.25" customHeight="1" outlineLevel="2" x14ac:dyDescent="0.25">
      <c r="A221" s="1"/>
      <c r="B221" s="16"/>
      <c r="C221" s="1"/>
      <c r="D221" s="34" t="s">
        <v>252</v>
      </c>
      <c r="E221" s="17"/>
      <c r="F221" s="17"/>
      <c r="G221" s="17"/>
      <c r="H221" s="18">
        <f>H222+H223</f>
        <v>9030.119999999999</v>
      </c>
      <c r="I221" s="18">
        <f>I222+I223</f>
        <v>8991.0010000000002</v>
      </c>
      <c r="J221" s="19">
        <f t="shared" si="13"/>
        <v>0.99566794239722189</v>
      </c>
    </row>
    <row r="222" spans="1:10" ht="47.25" outlineLevel="1" x14ac:dyDescent="0.25">
      <c r="A222" s="9" t="s">
        <v>146</v>
      </c>
      <c r="B222" s="10" t="s">
        <v>147</v>
      </c>
      <c r="C222" s="9" t="s">
        <v>22</v>
      </c>
      <c r="D222" s="10" t="s">
        <v>23</v>
      </c>
      <c r="E222" s="6">
        <v>5.3209999999999997</v>
      </c>
      <c r="F222" s="6">
        <v>16.617000000000001</v>
      </c>
      <c r="G222" s="6">
        <v>382.745</v>
      </c>
      <c r="H222" s="11">
        <f t="shared" si="12"/>
        <v>404.68299999999999</v>
      </c>
      <c r="I222" s="11">
        <v>376.09300000000002</v>
      </c>
      <c r="J222" s="12">
        <f t="shared" si="13"/>
        <v>0.9293521101701826</v>
      </c>
    </row>
    <row r="223" spans="1:10" ht="47.25" outlineLevel="1" x14ac:dyDescent="0.25">
      <c r="A223" s="9" t="s">
        <v>146</v>
      </c>
      <c r="B223" s="10" t="s">
        <v>147</v>
      </c>
      <c r="C223" s="9" t="s">
        <v>16</v>
      </c>
      <c r="D223" s="10" t="s">
        <v>17</v>
      </c>
      <c r="E223" s="6">
        <v>2658.4949999999999</v>
      </c>
      <c r="F223" s="6">
        <v>2989.4180000000001</v>
      </c>
      <c r="G223" s="6">
        <v>2977.5239999999999</v>
      </c>
      <c r="H223" s="11">
        <f t="shared" si="12"/>
        <v>8625.4369999999999</v>
      </c>
      <c r="I223" s="11">
        <v>8614.9079999999994</v>
      </c>
      <c r="J223" s="12">
        <f t="shared" si="13"/>
        <v>0.99877930822519478</v>
      </c>
    </row>
    <row r="224" spans="1:10" ht="31.5" customHeight="1" x14ac:dyDescent="0.25">
      <c r="A224" s="5" t="s">
        <v>148</v>
      </c>
      <c r="B224" s="46" t="s">
        <v>149</v>
      </c>
      <c r="C224" s="46"/>
      <c r="D224" s="46"/>
      <c r="E224" s="6">
        <v>4767.8180000000002</v>
      </c>
      <c r="F224" s="6">
        <v>16151.681</v>
      </c>
      <c r="G224" s="6">
        <v>19040.485000000001</v>
      </c>
      <c r="H224" s="7">
        <f>H226+H247</f>
        <v>39959.982000000004</v>
      </c>
      <c r="I224" s="7">
        <f>I226+I247</f>
        <v>39394.601999999999</v>
      </c>
      <c r="J224" s="8">
        <f t="shared" si="13"/>
        <v>0.98585134497808324</v>
      </c>
    </row>
    <row r="225" spans="1:10" s="25" customFormat="1" ht="24.75" customHeight="1" x14ac:dyDescent="0.25">
      <c r="A225" s="21"/>
      <c r="B225" s="21"/>
      <c r="C225" s="21"/>
      <c r="D225" s="39" t="s">
        <v>250</v>
      </c>
      <c r="E225" s="22"/>
      <c r="F225" s="22"/>
      <c r="G225" s="22"/>
      <c r="H225" s="23"/>
      <c r="I225" s="23"/>
      <c r="J225" s="24"/>
    </row>
    <row r="226" spans="1:10" s="25" customFormat="1" ht="24.75" customHeight="1" x14ac:dyDescent="0.25">
      <c r="A226" s="21"/>
      <c r="B226" s="21"/>
      <c r="C226" s="21"/>
      <c r="D226" s="39" t="s">
        <v>251</v>
      </c>
      <c r="E226" s="22"/>
      <c r="F226" s="22"/>
      <c r="G226" s="22"/>
      <c r="H226" s="23">
        <f>H227+H229+H231+H233+H236+H238+H241+H243+H245</f>
        <v>31757.402000000002</v>
      </c>
      <c r="I226" s="23">
        <f>I227+I229+I231+I233+I236+I238+I241+I243+I245</f>
        <v>31591.867000000002</v>
      </c>
      <c r="J226" s="24">
        <f t="shared" si="13"/>
        <v>0.994787514419473</v>
      </c>
    </row>
    <row r="227" spans="1:10" s="27" customFormat="1" ht="31.5" outlineLevel="1" x14ac:dyDescent="0.25">
      <c r="A227" s="1" t="s">
        <v>148</v>
      </c>
      <c r="B227" s="16" t="s">
        <v>149</v>
      </c>
      <c r="C227" s="1" t="s">
        <v>50</v>
      </c>
      <c r="D227" s="16" t="s">
        <v>51</v>
      </c>
      <c r="E227" s="17">
        <v>0</v>
      </c>
      <c r="F227" s="17">
        <v>216</v>
      </c>
      <c r="G227" s="17">
        <v>51</v>
      </c>
      <c r="H227" s="18">
        <f>H228</f>
        <v>267</v>
      </c>
      <c r="I227" s="18">
        <f>I228</f>
        <v>267</v>
      </c>
      <c r="J227" s="19">
        <f t="shared" si="13"/>
        <v>1</v>
      </c>
    </row>
    <row r="228" spans="1:10" s="33" customFormat="1" ht="31.5" outlineLevel="2" x14ac:dyDescent="0.25">
      <c r="A228" s="28" t="s">
        <v>148</v>
      </c>
      <c r="B228" s="29" t="s">
        <v>149</v>
      </c>
      <c r="C228" s="28" t="s">
        <v>52</v>
      </c>
      <c r="D228" s="29" t="s">
        <v>53</v>
      </c>
      <c r="E228" s="30">
        <v>0</v>
      </c>
      <c r="F228" s="30">
        <v>216</v>
      </c>
      <c r="G228" s="30">
        <v>51</v>
      </c>
      <c r="H228" s="31">
        <f t="shared" si="12"/>
        <v>267</v>
      </c>
      <c r="I228" s="31">
        <v>267</v>
      </c>
      <c r="J228" s="32">
        <f t="shared" si="13"/>
        <v>1</v>
      </c>
    </row>
    <row r="229" spans="1:10" s="27" customFormat="1" ht="31.5" outlineLevel="1" x14ac:dyDescent="0.25">
      <c r="A229" s="1" t="s">
        <v>148</v>
      </c>
      <c r="B229" s="16" t="s">
        <v>149</v>
      </c>
      <c r="C229" s="1" t="s">
        <v>62</v>
      </c>
      <c r="D229" s="16" t="s">
        <v>63</v>
      </c>
      <c r="E229" s="17">
        <v>0</v>
      </c>
      <c r="F229" s="17">
        <v>0</v>
      </c>
      <c r="G229" s="17">
        <v>675.43</v>
      </c>
      <c r="H229" s="18">
        <f>H230</f>
        <v>675.43</v>
      </c>
      <c r="I229" s="18">
        <f>I230</f>
        <v>652.62900000000002</v>
      </c>
      <c r="J229" s="19">
        <f t="shared" si="13"/>
        <v>0.96624224568052952</v>
      </c>
    </row>
    <row r="230" spans="1:10" s="33" customFormat="1" ht="54" customHeight="1" outlineLevel="2" x14ac:dyDescent="0.25">
      <c r="A230" s="28" t="s">
        <v>148</v>
      </c>
      <c r="B230" s="29" t="s">
        <v>149</v>
      </c>
      <c r="C230" s="28" t="s">
        <v>66</v>
      </c>
      <c r="D230" s="29" t="s">
        <v>67</v>
      </c>
      <c r="E230" s="30">
        <v>0</v>
      </c>
      <c r="F230" s="30">
        <v>0</v>
      </c>
      <c r="G230" s="30">
        <v>675.43</v>
      </c>
      <c r="H230" s="31">
        <f t="shared" si="12"/>
        <v>675.43</v>
      </c>
      <c r="I230" s="31">
        <v>652.62900000000002</v>
      </c>
      <c r="J230" s="32">
        <f t="shared" si="13"/>
        <v>0.96624224568052952</v>
      </c>
    </row>
    <row r="231" spans="1:10" s="27" customFormat="1" ht="47.25" outlineLevel="1" x14ac:dyDescent="0.25">
      <c r="A231" s="1" t="s">
        <v>148</v>
      </c>
      <c r="B231" s="16" t="s">
        <v>149</v>
      </c>
      <c r="C231" s="1" t="s">
        <v>74</v>
      </c>
      <c r="D231" s="16" t="s">
        <v>75</v>
      </c>
      <c r="E231" s="17">
        <v>0</v>
      </c>
      <c r="F231" s="17">
        <v>93.93</v>
      </c>
      <c r="G231" s="17">
        <v>211.93</v>
      </c>
      <c r="H231" s="18">
        <f>H232</f>
        <v>305.86</v>
      </c>
      <c r="I231" s="18">
        <f>I232</f>
        <v>305.86</v>
      </c>
      <c r="J231" s="19">
        <f t="shared" si="13"/>
        <v>1</v>
      </c>
    </row>
    <row r="232" spans="1:10" s="33" customFormat="1" ht="39.75" customHeight="1" outlineLevel="2" x14ac:dyDescent="0.25">
      <c r="A232" s="28" t="s">
        <v>148</v>
      </c>
      <c r="B232" s="29" t="s">
        <v>149</v>
      </c>
      <c r="C232" s="28" t="s">
        <v>136</v>
      </c>
      <c r="D232" s="29" t="s">
        <v>137</v>
      </c>
      <c r="E232" s="30">
        <v>0</v>
      </c>
      <c r="F232" s="30">
        <v>93.93</v>
      </c>
      <c r="G232" s="30">
        <v>211.93</v>
      </c>
      <c r="H232" s="31">
        <f t="shared" si="12"/>
        <v>305.86</v>
      </c>
      <c r="I232" s="31">
        <v>305.86</v>
      </c>
      <c r="J232" s="32">
        <f t="shared" si="13"/>
        <v>1</v>
      </c>
    </row>
    <row r="233" spans="1:10" s="27" customFormat="1" ht="31.5" outlineLevel="1" x14ac:dyDescent="0.25">
      <c r="A233" s="1" t="s">
        <v>148</v>
      </c>
      <c r="B233" s="16" t="s">
        <v>149</v>
      </c>
      <c r="C233" s="1" t="s">
        <v>106</v>
      </c>
      <c r="D233" s="16" t="s">
        <v>107</v>
      </c>
      <c r="E233" s="17">
        <v>1058.2629999999999</v>
      </c>
      <c r="F233" s="17">
        <v>140.471</v>
      </c>
      <c r="G233" s="17">
        <v>134.471</v>
      </c>
      <c r="H233" s="18">
        <f>H234+H235</f>
        <v>1333.2049999999999</v>
      </c>
      <c r="I233" s="18">
        <f>I234+I235</f>
        <v>1325.8050000000001</v>
      </c>
      <c r="J233" s="19">
        <f t="shared" si="13"/>
        <v>0.99444946576107962</v>
      </c>
    </row>
    <row r="234" spans="1:10" s="33" customFormat="1" ht="63" outlineLevel="2" x14ac:dyDescent="0.25">
      <c r="A234" s="28" t="s">
        <v>148</v>
      </c>
      <c r="B234" s="29" t="s">
        <v>149</v>
      </c>
      <c r="C234" s="28" t="s">
        <v>108</v>
      </c>
      <c r="D234" s="29" t="s">
        <v>109</v>
      </c>
      <c r="E234" s="30">
        <v>958.97199999999998</v>
      </c>
      <c r="F234" s="30">
        <v>0</v>
      </c>
      <c r="G234" s="30">
        <v>0</v>
      </c>
      <c r="H234" s="31">
        <f t="shared" si="12"/>
        <v>958.97199999999998</v>
      </c>
      <c r="I234" s="31">
        <v>958.97199999999998</v>
      </c>
      <c r="J234" s="32">
        <f t="shared" si="13"/>
        <v>1</v>
      </c>
    </row>
    <row r="235" spans="1:10" s="33" customFormat="1" ht="31.5" outlineLevel="2" x14ac:dyDescent="0.25">
      <c r="A235" s="28" t="s">
        <v>148</v>
      </c>
      <c r="B235" s="29" t="s">
        <v>149</v>
      </c>
      <c r="C235" s="28" t="s">
        <v>110</v>
      </c>
      <c r="D235" s="29" t="s">
        <v>111</v>
      </c>
      <c r="E235" s="30">
        <v>99.290999999999997</v>
      </c>
      <c r="F235" s="30">
        <v>140.471</v>
      </c>
      <c r="G235" s="30">
        <v>134.471</v>
      </c>
      <c r="H235" s="31">
        <f t="shared" si="12"/>
        <v>374.233</v>
      </c>
      <c r="I235" s="31">
        <v>366.83300000000003</v>
      </c>
      <c r="J235" s="32">
        <f t="shared" si="13"/>
        <v>0.98022622270083082</v>
      </c>
    </row>
    <row r="236" spans="1:10" s="27" customFormat="1" ht="31.5" outlineLevel="1" x14ac:dyDescent="0.25">
      <c r="A236" s="1" t="s">
        <v>148</v>
      </c>
      <c r="B236" s="16" t="s">
        <v>149</v>
      </c>
      <c r="C236" s="1" t="s">
        <v>78</v>
      </c>
      <c r="D236" s="16" t="s">
        <v>79</v>
      </c>
      <c r="E236" s="17">
        <v>354.28300000000002</v>
      </c>
      <c r="F236" s="17">
        <v>354.28300000000002</v>
      </c>
      <c r="G236" s="17">
        <v>354.28300000000002</v>
      </c>
      <c r="H236" s="18">
        <f>H237</f>
        <v>1062.8490000000002</v>
      </c>
      <c r="I236" s="18">
        <f>I237</f>
        <v>975.69100000000003</v>
      </c>
      <c r="J236" s="19">
        <f t="shared" si="13"/>
        <v>0.91799587711895092</v>
      </c>
    </row>
    <row r="237" spans="1:10" ht="47.25" outlineLevel="2" x14ac:dyDescent="0.25">
      <c r="A237" s="9" t="s">
        <v>148</v>
      </c>
      <c r="B237" s="10" t="s">
        <v>149</v>
      </c>
      <c r="C237" s="9" t="s">
        <v>80</v>
      </c>
      <c r="D237" s="10" t="s">
        <v>81</v>
      </c>
      <c r="E237" s="6">
        <v>354.28300000000002</v>
      </c>
      <c r="F237" s="6">
        <v>354.28300000000002</v>
      </c>
      <c r="G237" s="6">
        <v>354.28300000000002</v>
      </c>
      <c r="H237" s="11">
        <f t="shared" si="12"/>
        <v>1062.8490000000002</v>
      </c>
      <c r="I237" s="11">
        <v>975.69100000000003</v>
      </c>
      <c r="J237" s="12">
        <f t="shared" si="13"/>
        <v>0.91799587711895092</v>
      </c>
    </row>
    <row r="238" spans="1:10" s="27" customFormat="1" ht="47.25" outlineLevel="1" x14ac:dyDescent="0.25">
      <c r="A238" s="1" t="s">
        <v>148</v>
      </c>
      <c r="B238" s="16" t="s">
        <v>149</v>
      </c>
      <c r="C238" s="1" t="s">
        <v>116</v>
      </c>
      <c r="D238" s="16" t="s">
        <v>117</v>
      </c>
      <c r="E238" s="17">
        <v>907.1</v>
      </c>
      <c r="F238" s="17">
        <v>12373.43</v>
      </c>
      <c r="G238" s="17">
        <v>13869.424999999999</v>
      </c>
      <c r="H238" s="18">
        <f>H239+H240</f>
        <v>27149.955000000002</v>
      </c>
      <c r="I238" s="18">
        <f>I239+I240</f>
        <v>27101.829000000002</v>
      </c>
      <c r="J238" s="19">
        <f t="shared" si="13"/>
        <v>0.99822740037690671</v>
      </c>
    </row>
    <row r="239" spans="1:10" s="33" customFormat="1" ht="63" outlineLevel="2" x14ac:dyDescent="0.25">
      <c r="A239" s="28" t="s">
        <v>148</v>
      </c>
      <c r="B239" s="29" t="s">
        <v>149</v>
      </c>
      <c r="C239" s="28" t="s">
        <v>118</v>
      </c>
      <c r="D239" s="29" t="s">
        <v>119</v>
      </c>
      <c r="E239" s="30">
        <v>0</v>
      </c>
      <c r="F239" s="30">
        <v>11427.1</v>
      </c>
      <c r="G239" s="30">
        <v>12927.1</v>
      </c>
      <c r="H239" s="31">
        <f t="shared" si="12"/>
        <v>24354.2</v>
      </c>
      <c r="I239" s="31">
        <v>24354.2</v>
      </c>
      <c r="J239" s="32">
        <f t="shared" si="13"/>
        <v>1</v>
      </c>
    </row>
    <row r="240" spans="1:10" s="33" customFormat="1" ht="31.5" outlineLevel="2" x14ac:dyDescent="0.25">
      <c r="A240" s="28" t="s">
        <v>148</v>
      </c>
      <c r="B240" s="29" t="s">
        <v>149</v>
      </c>
      <c r="C240" s="28" t="s">
        <v>120</v>
      </c>
      <c r="D240" s="29" t="s">
        <v>121</v>
      </c>
      <c r="E240" s="30">
        <v>907.1</v>
      </c>
      <c r="F240" s="30">
        <v>946.33</v>
      </c>
      <c r="G240" s="30">
        <v>942.32500000000005</v>
      </c>
      <c r="H240" s="31">
        <f t="shared" si="12"/>
        <v>2795.7550000000001</v>
      </c>
      <c r="I240" s="31">
        <v>2747.6289999999999</v>
      </c>
      <c r="J240" s="32">
        <f t="shared" si="13"/>
        <v>0.98278604527220725</v>
      </c>
    </row>
    <row r="241" spans="1:10" s="27" customFormat="1" ht="94.5" outlineLevel="1" x14ac:dyDescent="0.25">
      <c r="A241" s="1" t="s">
        <v>148</v>
      </c>
      <c r="B241" s="16" t="s">
        <v>149</v>
      </c>
      <c r="C241" s="1" t="s">
        <v>122</v>
      </c>
      <c r="D241" s="16" t="s">
        <v>123</v>
      </c>
      <c r="E241" s="17">
        <v>0</v>
      </c>
      <c r="F241" s="17">
        <v>293.61</v>
      </c>
      <c r="G241" s="17">
        <v>280.45</v>
      </c>
      <c r="H241" s="18">
        <f>H242</f>
        <v>574.05999999999995</v>
      </c>
      <c r="I241" s="18">
        <f>I242</f>
        <v>574.00900000000001</v>
      </c>
      <c r="J241" s="19">
        <f t="shared" si="13"/>
        <v>0.99991115911228801</v>
      </c>
    </row>
    <row r="242" spans="1:10" s="33" customFormat="1" ht="47.25" outlineLevel="2" x14ac:dyDescent="0.25">
      <c r="A242" s="28" t="s">
        <v>148</v>
      </c>
      <c r="B242" s="29" t="s">
        <v>149</v>
      </c>
      <c r="C242" s="28" t="s">
        <v>124</v>
      </c>
      <c r="D242" s="29" t="s">
        <v>125</v>
      </c>
      <c r="E242" s="30">
        <v>0</v>
      </c>
      <c r="F242" s="30">
        <v>293.61</v>
      </c>
      <c r="G242" s="30">
        <v>280.45</v>
      </c>
      <c r="H242" s="31">
        <f t="shared" si="12"/>
        <v>574.05999999999995</v>
      </c>
      <c r="I242" s="31">
        <v>574.00900000000001</v>
      </c>
      <c r="J242" s="32">
        <f t="shared" si="13"/>
        <v>0.99991115911228801</v>
      </c>
    </row>
    <row r="243" spans="1:10" s="27" customFormat="1" ht="94.5" outlineLevel="1" x14ac:dyDescent="0.25">
      <c r="A243" s="1" t="s">
        <v>148</v>
      </c>
      <c r="B243" s="16" t="s">
        <v>149</v>
      </c>
      <c r="C243" s="1" t="s">
        <v>126</v>
      </c>
      <c r="D243" s="16" t="s">
        <v>127</v>
      </c>
      <c r="E243" s="17">
        <v>0</v>
      </c>
      <c r="F243" s="17">
        <v>185.71299999999999</v>
      </c>
      <c r="G243" s="17">
        <v>185.71299999999999</v>
      </c>
      <c r="H243" s="18">
        <f>H244</f>
        <v>371.42599999999999</v>
      </c>
      <c r="I243" s="18">
        <f>I244</f>
        <v>371.42599999999999</v>
      </c>
      <c r="J243" s="19">
        <f t="shared" si="13"/>
        <v>1</v>
      </c>
    </row>
    <row r="244" spans="1:10" s="33" customFormat="1" ht="78.75" outlineLevel="2" x14ac:dyDescent="0.25">
      <c r="A244" s="28" t="s">
        <v>148</v>
      </c>
      <c r="B244" s="29" t="s">
        <v>149</v>
      </c>
      <c r="C244" s="28" t="s">
        <v>128</v>
      </c>
      <c r="D244" s="29" t="s">
        <v>129</v>
      </c>
      <c r="E244" s="30">
        <v>0</v>
      </c>
      <c r="F244" s="30">
        <v>185.71299999999999</v>
      </c>
      <c r="G244" s="30">
        <v>185.71299999999999</v>
      </c>
      <c r="H244" s="31">
        <f t="shared" si="12"/>
        <v>371.42599999999999</v>
      </c>
      <c r="I244" s="31">
        <v>371.42599999999999</v>
      </c>
      <c r="J244" s="32">
        <f t="shared" si="13"/>
        <v>1</v>
      </c>
    </row>
    <row r="245" spans="1:10" s="27" customFormat="1" ht="78.75" outlineLevel="1" x14ac:dyDescent="0.25">
      <c r="A245" s="1" t="s">
        <v>148</v>
      </c>
      <c r="B245" s="16" t="s">
        <v>149</v>
      </c>
      <c r="C245" s="1" t="s">
        <v>130</v>
      </c>
      <c r="D245" s="16" t="s">
        <v>131</v>
      </c>
      <c r="E245" s="17">
        <v>0</v>
      </c>
      <c r="F245" s="17">
        <v>8.6639999999999997</v>
      </c>
      <c r="G245" s="17">
        <v>8.9529999999999994</v>
      </c>
      <c r="H245" s="18">
        <f>H246</f>
        <v>17.616999999999997</v>
      </c>
      <c r="I245" s="18">
        <f>I246</f>
        <v>17.617999999999999</v>
      </c>
      <c r="J245" s="19">
        <f t="shared" si="13"/>
        <v>1.0000567633535791</v>
      </c>
    </row>
    <row r="246" spans="1:10" s="33" customFormat="1" ht="47.25" outlineLevel="2" x14ac:dyDescent="0.25">
      <c r="A246" s="28" t="s">
        <v>148</v>
      </c>
      <c r="B246" s="29" t="s">
        <v>149</v>
      </c>
      <c r="C246" s="28" t="s">
        <v>132</v>
      </c>
      <c r="D246" s="29" t="s">
        <v>133</v>
      </c>
      <c r="E246" s="30">
        <v>0</v>
      </c>
      <c r="F246" s="30">
        <v>8.6639999999999997</v>
      </c>
      <c r="G246" s="30">
        <v>8.9529999999999994</v>
      </c>
      <c r="H246" s="31">
        <f t="shared" si="12"/>
        <v>17.616999999999997</v>
      </c>
      <c r="I246" s="31">
        <v>17.617999999999999</v>
      </c>
      <c r="J246" s="32">
        <f t="shared" si="13"/>
        <v>1.0000567633535791</v>
      </c>
    </row>
    <row r="247" spans="1:10" s="27" customFormat="1" ht="23.25" customHeight="1" outlineLevel="2" x14ac:dyDescent="0.25">
      <c r="A247" s="1"/>
      <c r="B247" s="16"/>
      <c r="C247" s="1"/>
      <c r="D247" s="38" t="s">
        <v>252</v>
      </c>
      <c r="E247" s="17"/>
      <c r="F247" s="17"/>
      <c r="G247" s="17"/>
      <c r="H247" s="18">
        <f>H248+H249</f>
        <v>8202.5799999999981</v>
      </c>
      <c r="I247" s="18">
        <f>I248+I249</f>
        <v>7802.7349999999997</v>
      </c>
      <c r="J247" s="19">
        <f t="shared" si="13"/>
        <v>0.95125375186831473</v>
      </c>
    </row>
    <row r="248" spans="1:10" ht="47.25" outlineLevel="1" x14ac:dyDescent="0.25">
      <c r="A248" s="9" t="s">
        <v>148</v>
      </c>
      <c r="B248" s="10" t="s">
        <v>149</v>
      </c>
      <c r="C248" s="9" t="s">
        <v>22</v>
      </c>
      <c r="D248" s="10" t="s">
        <v>23</v>
      </c>
      <c r="E248" s="6">
        <v>9.3079999999999998</v>
      </c>
      <c r="F248" s="6">
        <v>48.436</v>
      </c>
      <c r="G248" s="6">
        <v>650.98400000000004</v>
      </c>
      <c r="H248" s="11">
        <f t="shared" si="12"/>
        <v>708.72800000000007</v>
      </c>
      <c r="I248" s="11">
        <v>638.505</v>
      </c>
      <c r="J248" s="12">
        <f t="shared" si="13"/>
        <v>0.90091685385648645</v>
      </c>
    </row>
    <row r="249" spans="1:10" ht="47.25" outlineLevel="1" x14ac:dyDescent="0.25">
      <c r="A249" s="9" t="s">
        <v>148</v>
      </c>
      <c r="B249" s="10" t="s">
        <v>149</v>
      </c>
      <c r="C249" s="9" t="s">
        <v>16</v>
      </c>
      <c r="D249" s="10" t="s">
        <v>17</v>
      </c>
      <c r="E249" s="6">
        <v>2438.8629999999998</v>
      </c>
      <c r="F249" s="6">
        <v>2437.1439999999998</v>
      </c>
      <c r="G249" s="6">
        <v>2617.8449999999998</v>
      </c>
      <c r="H249" s="11">
        <f t="shared" si="12"/>
        <v>7493.851999999999</v>
      </c>
      <c r="I249" s="11">
        <v>7164.23</v>
      </c>
      <c r="J249" s="12">
        <f t="shared" si="13"/>
        <v>0.9560143434911712</v>
      </c>
    </row>
    <row r="250" spans="1:10" ht="31.5" customHeight="1" x14ac:dyDescent="0.25">
      <c r="A250" s="5" t="s">
        <v>150</v>
      </c>
      <c r="B250" s="46" t="s">
        <v>151</v>
      </c>
      <c r="C250" s="46"/>
      <c r="D250" s="46"/>
      <c r="E250" s="6">
        <v>20172.752</v>
      </c>
      <c r="F250" s="6">
        <v>19450.488000000001</v>
      </c>
      <c r="G250" s="6">
        <v>17327.788</v>
      </c>
      <c r="H250" s="7">
        <f>H252+H272</f>
        <v>56951.028000000006</v>
      </c>
      <c r="I250" s="7">
        <f>I252+I272</f>
        <v>56632.241000000009</v>
      </c>
      <c r="J250" s="8">
        <f t="shared" si="13"/>
        <v>0.99440243642309678</v>
      </c>
    </row>
    <row r="251" spans="1:10" s="25" customFormat="1" ht="31.5" customHeight="1" x14ac:dyDescent="0.25">
      <c r="A251" s="21"/>
      <c r="B251" s="21"/>
      <c r="C251" s="21"/>
      <c r="D251" s="39" t="s">
        <v>250</v>
      </c>
      <c r="E251" s="22"/>
      <c r="F251" s="22"/>
      <c r="G251" s="22"/>
      <c r="H251" s="23"/>
      <c r="I251" s="23"/>
      <c r="J251" s="24"/>
    </row>
    <row r="252" spans="1:10" s="25" customFormat="1" ht="31.5" customHeight="1" x14ac:dyDescent="0.25">
      <c r="A252" s="21"/>
      <c r="B252" s="21"/>
      <c r="C252" s="21"/>
      <c r="D252" s="39" t="s">
        <v>251</v>
      </c>
      <c r="E252" s="22"/>
      <c r="F252" s="22"/>
      <c r="G252" s="22"/>
      <c r="H252" s="23">
        <f>H253+H255+H258+H261+H263+H266+H268+H270</f>
        <v>48996.571000000004</v>
      </c>
      <c r="I252" s="23">
        <f>I253+I255+I258+I261+I263+I266+I268+I270</f>
        <v>48702.344000000005</v>
      </c>
      <c r="J252" s="24">
        <f t="shared" si="13"/>
        <v>0.99399494711578895</v>
      </c>
    </row>
    <row r="253" spans="1:10" s="27" customFormat="1" ht="63" outlineLevel="1" x14ac:dyDescent="0.25">
      <c r="A253" s="1" t="s">
        <v>150</v>
      </c>
      <c r="B253" s="16" t="s">
        <v>151</v>
      </c>
      <c r="C253" s="1" t="s">
        <v>46</v>
      </c>
      <c r="D253" s="16" t="s">
        <v>47</v>
      </c>
      <c r="E253" s="17">
        <v>0</v>
      </c>
      <c r="F253" s="17">
        <v>0</v>
      </c>
      <c r="G253" s="17">
        <v>34</v>
      </c>
      <c r="H253" s="18">
        <f>H254</f>
        <v>34</v>
      </c>
      <c r="I253" s="18">
        <f>I254</f>
        <v>34</v>
      </c>
      <c r="J253" s="19">
        <f t="shared" si="13"/>
        <v>1</v>
      </c>
    </row>
    <row r="254" spans="1:10" s="33" customFormat="1" ht="63" outlineLevel="2" x14ac:dyDescent="0.25">
      <c r="A254" s="28" t="s">
        <v>150</v>
      </c>
      <c r="B254" s="29" t="s">
        <v>151</v>
      </c>
      <c r="C254" s="28" t="s">
        <v>48</v>
      </c>
      <c r="D254" s="29" t="s">
        <v>49</v>
      </c>
      <c r="E254" s="30">
        <v>0</v>
      </c>
      <c r="F254" s="30">
        <v>0</v>
      </c>
      <c r="G254" s="30">
        <v>34</v>
      </c>
      <c r="H254" s="31">
        <f t="shared" si="12"/>
        <v>34</v>
      </c>
      <c r="I254" s="31">
        <v>34</v>
      </c>
      <c r="J254" s="32">
        <f t="shared" si="13"/>
        <v>1</v>
      </c>
    </row>
    <row r="255" spans="1:10" s="27" customFormat="1" ht="31.5" outlineLevel="1" x14ac:dyDescent="0.25">
      <c r="A255" s="1" t="s">
        <v>150</v>
      </c>
      <c r="B255" s="16" t="s">
        <v>151</v>
      </c>
      <c r="C255" s="1" t="s">
        <v>50</v>
      </c>
      <c r="D255" s="16" t="s">
        <v>51</v>
      </c>
      <c r="E255" s="17">
        <v>0</v>
      </c>
      <c r="F255" s="17">
        <v>45</v>
      </c>
      <c r="G255" s="17">
        <v>165</v>
      </c>
      <c r="H255" s="18">
        <f>H256+H257</f>
        <v>210</v>
      </c>
      <c r="I255" s="18">
        <f>I256+I257</f>
        <v>90</v>
      </c>
      <c r="J255" s="19">
        <f t="shared" si="13"/>
        <v>0.42857142857142855</v>
      </c>
    </row>
    <row r="256" spans="1:10" s="33" customFormat="1" ht="31.5" outlineLevel="2" x14ac:dyDescent="0.25">
      <c r="A256" s="28" t="s">
        <v>150</v>
      </c>
      <c r="B256" s="29" t="s">
        <v>151</v>
      </c>
      <c r="C256" s="28" t="s">
        <v>52</v>
      </c>
      <c r="D256" s="29" t="s">
        <v>53</v>
      </c>
      <c r="E256" s="30">
        <v>0</v>
      </c>
      <c r="F256" s="30">
        <v>45</v>
      </c>
      <c r="G256" s="30">
        <v>45</v>
      </c>
      <c r="H256" s="31">
        <f t="shared" si="12"/>
        <v>90</v>
      </c>
      <c r="I256" s="31">
        <v>90</v>
      </c>
      <c r="J256" s="32">
        <f t="shared" si="13"/>
        <v>1</v>
      </c>
    </row>
    <row r="257" spans="1:10" s="33" customFormat="1" ht="47.25" outlineLevel="2" x14ac:dyDescent="0.25">
      <c r="A257" s="28" t="s">
        <v>150</v>
      </c>
      <c r="B257" s="29" t="s">
        <v>151</v>
      </c>
      <c r="C257" s="28" t="s">
        <v>60</v>
      </c>
      <c r="D257" s="29" t="s">
        <v>61</v>
      </c>
      <c r="E257" s="30">
        <v>0</v>
      </c>
      <c r="F257" s="30">
        <v>0</v>
      </c>
      <c r="G257" s="30">
        <v>120</v>
      </c>
      <c r="H257" s="31">
        <f t="shared" si="12"/>
        <v>120</v>
      </c>
      <c r="I257" s="31">
        <v>0</v>
      </c>
      <c r="J257" s="32">
        <f t="shared" si="13"/>
        <v>0</v>
      </c>
    </row>
    <row r="258" spans="1:10" s="27" customFormat="1" ht="31.5" outlineLevel="1" x14ac:dyDescent="0.25">
      <c r="A258" s="1" t="s">
        <v>150</v>
      </c>
      <c r="B258" s="16" t="s">
        <v>151</v>
      </c>
      <c r="C258" s="1" t="s">
        <v>106</v>
      </c>
      <c r="D258" s="16" t="s">
        <v>107</v>
      </c>
      <c r="E258" s="17">
        <v>0</v>
      </c>
      <c r="F258" s="17">
        <v>1567.6110000000001</v>
      </c>
      <c r="G258" s="17">
        <v>454.21899999999999</v>
      </c>
      <c r="H258" s="18">
        <f>H259+H260</f>
        <v>2021.8300000000002</v>
      </c>
      <c r="I258" s="18">
        <f>I259+I260</f>
        <v>1951.6580000000001</v>
      </c>
      <c r="J258" s="19">
        <f t="shared" si="13"/>
        <v>0.96529282877393252</v>
      </c>
    </row>
    <row r="259" spans="1:10" s="33" customFormat="1" ht="63" outlineLevel="2" x14ac:dyDescent="0.25">
      <c r="A259" s="28" t="s">
        <v>150</v>
      </c>
      <c r="B259" s="29" t="s">
        <v>151</v>
      </c>
      <c r="C259" s="28" t="s">
        <v>108</v>
      </c>
      <c r="D259" s="29" t="s">
        <v>109</v>
      </c>
      <c r="E259" s="30">
        <v>0</v>
      </c>
      <c r="F259" s="30">
        <v>1073.6500000000001</v>
      </c>
      <c r="G259" s="30">
        <v>0</v>
      </c>
      <c r="H259" s="31">
        <f t="shared" si="12"/>
        <v>1073.6500000000001</v>
      </c>
      <c r="I259" s="31">
        <v>1073.6500000000001</v>
      </c>
      <c r="J259" s="32">
        <f t="shared" si="13"/>
        <v>1</v>
      </c>
    </row>
    <row r="260" spans="1:10" s="33" customFormat="1" ht="31.5" outlineLevel="2" x14ac:dyDescent="0.25">
      <c r="A260" s="28" t="s">
        <v>150</v>
      </c>
      <c r="B260" s="29" t="s">
        <v>151</v>
      </c>
      <c r="C260" s="28" t="s">
        <v>110</v>
      </c>
      <c r="D260" s="29" t="s">
        <v>111</v>
      </c>
      <c r="E260" s="30">
        <v>0</v>
      </c>
      <c r="F260" s="30">
        <v>493.96100000000001</v>
      </c>
      <c r="G260" s="30">
        <v>454.21899999999999</v>
      </c>
      <c r="H260" s="31">
        <f t="shared" si="12"/>
        <v>948.18000000000006</v>
      </c>
      <c r="I260" s="31">
        <v>878.00800000000004</v>
      </c>
      <c r="J260" s="32">
        <f t="shared" si="13"/>
        <v>0.92599295492417044</v>
      </c>
    </row>
    <row r="261" spans="1:10" s="27" customFormat="1" ht="39.75" customHeight="1" outlineLevel="1" x14ac:dyDescent="0.25">
      <c r="A261" s="1" t="s">
        <v>150</v>
      </c>
      <c r="B261" s="16" t="s">
        <v>151</v>
      </c>
      <c r="C261" s="1" t="s">
        <v>78</v>
      </c>
      <c r="D261" s="16" t="s">
        <v>79</v>
      </c>
      <c r="E261" s="17">
        <v>0</v>
      </c>
      <c r="F261" s="17">
        <v>432.11500000000001</v>
      </c>
      <c r="G261" s="17">
        <v>263.40800000000002</v>
      </c>
      <c r="H261" s="18">
        <f>H262</f>
        <v>695.52300000000002</v>
      </c>
      <c r="I261" s="18">
        <f>I262</f>
        <v>663.13800000000003</v>
      </c>
      <c r="J261" s="19">
        <f t="shared" si="13"/>
        <v>0.95343791650312071</v>
      </c>
    </row>
    <row r="262" spans="1:10" s="33" customFormat="1" ht="47.25" outlineLevel="2" x14ac:dyDescent="0.25">
      <c r="A262" s="28" t="s">
        <v>150</v>
      </c>
      <c r="B262" s="29" t="s">
        <v>151</v>
      </c>
      <c r="C262" s="28" t="s">
        <v>80</v>
      </c>
      <c r="D262" s="29" t="s">
        <v>81</v>
      </c>
      <c r="E262" s="30">
        <v>0</v>
      </c>
      <c r="F262" s="30">
        <v>432.11500000000001</v>
      </c>
      <c r="G262" s="30">
        <v>263.40800000000002</v>
      </c>
      <c r="H262" s="31">
        <f t="shared" si="12"/>
        <v>695.52300000000002</v>
      </c>
      <c r="I262" s="31">
        <v>663.13800000000003</v>
      </c>
      <c r="J262" s="32">
        <f t="shared" si="13"/>
        <v>0.95343791650312071</v>
      </c>
    </row>
    <row r="263" spans="1:10" s="27" customFormat="1" ht="47.25" outlineLevel="1" x14ac:dyDescent="0.25">
      <c r="A263" s="1" t="s">
        <v>150</v>
      </c>
      <c r="B263" s="16" t="s">
        <v>151</v>
      </c>
      <c r="C263" s="1" t="s">
        <v>116</v>
      </c>
      <c r="D263" s="16" t="s">
        <v>117</v>
      </c>
      <c r="E263" s="17">
        <v>17659.358</v>
      </c>
      <c r="F263" s="17">
        <v>14312.244000000001</v>
      </c>
      <c r="G263" s="17">
        <v>13194.786</v>
      </c>
      <c r="H263" s="18">
        <f>H264+H265</f>
        <v>45166.386999999995</v>
      </c>
      <c r="I263" s="18">
        <f>I264+I265</f>
        <v>45096.286</v>
      </c>
      <c r="J263" s="19">
        <f t="shared" si="13"/>
        <v>0.99844793872930337</v>
      </c>
    </row>
    <row r="264" spans="1:10" s="33" customFormat="1" ht="63" outlineLevel="2" x14ac:dyDescent="0.25">
      <c r="A264" s="28" t="s">
        <v>150</v>
      </c>
      <c r="B264" s="29" t="s">
        <v>151</v>
      </c>
      <c r="C264" s="28" t="s">
        <v>118</v>
      </c>
      <c r="D264" s="29" t="s">
        <v>119</v>
      </c>
      <c r="E264" s="30">
        <v>16975.900000000001</v>
      </c>
      <c r="F264" s="30">
        <v>13366.353999999999</v>
      </c>
      <c r="G264" s="30">
        <v>12422.48</v>
      </c>
      <c r="H264" s="31">
        <f t="shared" si="12"/>
        <v>42764.733999999997</v>
      </c>
      <c r="I264" s="31">
        <v>42764.733999999997</v>
      </c>
      <c r="J264" s="32">
        <f t="shared" si="13"/>
        <v>1</v>
      </c>
    </row>
    <row r="265" spans="1:10" s="33" customFormat="1" ht="31.5" outlineLevel="2" x14ac:dyDescent="0.25">
      <c r="A265" s="28" t="s">
        <v>150</v>
      </c>
      <c r="B265" s="29" t="s">
        <v>151</v>
      </c>
      <c r="C265" s="28" t="s">
        <v>120</v>
      </c>
      <c r="D265" s="29" t="s">
        <v>121</v>
      </c>
      <c r="E265" s="30">
        <v>683.45799999999997</v>
      </c>
      <c r="F265" s="30">
        <v>945.88900000000001</v>
      </c>
      <c r="G265" s="30">
        <v>772.30600000000004</v>
      </c>
      <c r="H265" s="31">
        <f t="shared" si="12"/>
        <v>2401.6530000000002</v>
      </c>
      <c r="I265" s="31">
        <v>2331.5520000000001</v>
      </c>
      <c r="J265" s="32">
        <f t="shared" si="13"/>
        <v>0.9708113536801527</v>
      </c>
    </row>
    <row r="266" spans="1:10" s="27" customFormat="1" ht="94.5" outlineLevel="1" x14ac:dyDescent="0.25">
      <c r="A266" s="1" t="s">
        <v>150</v>
      </c>
      <c r="B266" s="16" t="s">
        <v>151</v>
      </c>
      <c r="C266" s="1" t="s">
        <v>122</v>
      </c>
      <c r="D266" s="16" t="s">
        <v>123</v>
      </c>
      <c r="E266" s="17">
        <v>0</v>
      </c>
      <c r="F266" s="17">
        <v>141.797</v>
      </c>
      <c r="G266" s="17">
        <v>84.897000000000006</v>
      </c>
      <c r="H266" s="18">
        <f>H267</f>
        <v>226.69400000000002</v>
      </c>
      <c r="I266" s="18">
        <f>I267</f>
        <v>226.69499999999999</v>
      </c>
      <c r="J266" s="19">
        <f t="shared" si="13"/>
        <v>1.0000044112327631</v>
      </c>
    </row>
    <row r="267" spans="1:10" s="33" customFormat="1" ht="47.25" outlineLevel="2" x14ac:dyDescent="0.25">
      <c r="A267" s="28" t="s">
        <v>150</v>
      </c>
      <c r="B267" s="29" t="s">
        <v>151</v>
      </c>
      <c r="C267" s="28" t="s">
        <v>124</v>
      </c>
      <c r="D267" s="29" t="s">
        <v>125</v>
      </c>
      <c r="E267" s="30">
        <v>0</v>
      </c>
      <c r="F267" s="30">
        <v>141.797</v>
      </c>
      <c r="G267" s="30">
        <v>84.897000000000006</v>
      </c>
      <c r="H267" s="31">
        <f t="shared" si="12"/>
        <v>226.69400000000002</v>
      </c>
      <c r="I267" s="31">
        <v>226.69499999999999</v>
      </c>
      <c r="J267" s="32">
        <f t="shared" si="13"/>
        <v>1.0000044112327631</v>
      </c>
    </row>
    <row r="268" spans="1:10" s="27" customFormat="1" ht="94.5" outlineLevel="1" x14ac:dyDescent="0.25">
      <c r="A268" s="1" t="s">
        <v>150</v>
      </c>
      <c r="B268" s="16" t="s">
        <v>151</v>
      </c>
      <c r="C268" s="1" t="s">
        <v>126</v>
      </c>
      <c r="D268" s="16" t="s">
        <v>127</v>
      </c>
      <c r="E268" s="17">
        <v>0</v>
      </c>
      <c r="F268" s="17">
        <v>299.97000000000003</v>
      </c>
      <c r="G268" s="17">
        <v>299.964</v>
      </c>
      <c r="H268" s="18">
        <f>H269</f>
        <v>599.93399999999997</v>
      </c>
      <c r="I268" s="18">
        <f>I269</f>
        <v>599.93399999999997</v>
      </c>
      <c r="J268" s="19">
        <f t="shared" si="13"/>
        <v>1</v>
      </c>
    </row>
    <row r="269" spans="1:10" s="33" customFormat="1" ht="78.75" outlineLevel="2" x14ac:dyDescent="0.25">
      <c r="A269" s="28" t="s">
        <v>150</v>
      </c>
      <c r="B269" s="29" t="s">
        <v>151</v>
      </c>
      <c r="C269" s="28" t="s">
        <v>128</v>
      </c>
      <c r="D269" s="29" t="s">
        <v>129</v>
      </c>
      <c r="E269" s="30">
        <v>0</v>
      </c>
      <c r="F269" s="30">
        <v>299.97000000000003</v>
      </c>
      <c r="G269" s="30">
        <v>299.964</v>
      </c>
      <c r="H269" s="31">
        <f t="shared" si="12"/>
        <v>599.93399999999997</v>
      </c>
      <c r="I269" s="31">
        <v>599.93399999999997</v>
      </c>
      <c r="J269" s="32">
        <f t="shared" si="13"/>
        <v>1</v>
      </c>
    </row>
    <row r="270" spans="1:10" s="27" customFormat="1" ht="78.75" outlineLevel="1" x14ac:dyDescent="0.25">
      <c r="A270" s="1" t="s">
        <v>150</v>
      </c>
      <c r="B270" s="16" t="s">
        <v>151</v>
      </c>
      <c r="C270" s="1" t="s">
        <v>130</v>
      </c>
      <c r="D270" s="16" t="s">
        <v>131</v>
      </c>
      <c r="E270" s="17">
        <v>0</v>
      </c>
      <c r="F270" s="17">
        <v>8.0559999999999992</v>
      </c>
      <c r="G270" s="17">
        <v>34.146999999999998</v>
      </c>
      <c r="H270" s="18">
        <f>H271</f>
        <v>42.202999999999996</v>
      </c>
      <c r="I270" s="18">
        <f>I271</f>
        <v>40.633000000000003</v>
      </c>
      <c r="J270" s="19">
        <f t="shared" ref="J270:J345" si="14">I270/H270</f>
        <v>0.96279885316209768</v>
      </c>
    </row>
    <row r="271" spans="1:10" s="33" customFormat="1" ht="47.25" outlineLevel="2" x14ac:dyDescent="0.25">
      <c r="A271" s="28" t="s">
        <v>150</v>
      </c>
      <c r="B271" s="29" t="s">
        <v>151</v>
      </c>
      <c r="C271" s="28" t="s">
        <v>132</v>
      </c>
      <c r="D271" s="29" t="s">
        <v>133</v>
      </c>
      <c r="E271" s="30">
        <v>0</v>
      </c>
      <c r="F271" s="30">
        <v>8.0559999999999992</v>
      </c>
      <c r="G271" s="30">
        <v>34.146999999999998</v>
      </c>
      <c r="H271" s="31">
        <f t="shared" ref="H271:H344" si="15">E271+F271+G271</f>
        <v>42.202999999999996</v>
      </c>
      <c r="I271" s="31">
        <v>40.633000000000003</v>
      </c>
      <c r="J271" s="32">
        <f t="shared" si="14"/>
        <v>0.96279885316209768</v>
      </c>
    </row>
    <row r="272" spans="1:10" s="27" customFormat="1" ht="28.5" customHeight="1" outlineLevel="2" x14ac:dyDescent="0.25">
      <c r="A272" s="1"/>
      <c r="B272" s="16"/>
      <c r="C272" s="1"/>
      <c r="D272" s="16" t="s">
        <v>252</v>
      </c>
      <c r="E272" s="17"/>
      <c r="F272" s="17"/>
      <c r="G272" s="17"/>
      <c r="H272" s="18">
        <f>H273+H274</f>
        <v>7954.4569999999994</v>
      </c>
      <c r="I272" s="18">
        <f>I273+I274</f>
        <v>7929.8970000000008</v>
      </c>
      <c r="J272" s="19">
        <f t="shared" si="14"/>
        <v>0.99691242280899894</v>
      </c>
    </row>
    <row r="273" spans="1:10" ht="47.25" outlineLevel="1" x14ac:dyDescent="0.25">
      <c r="A273" s="9" t="s">
        <v>150</v>
      </c>
      <c r="B273" s="10" t="s">
        <v>151</v>
      </c>
      <c r="C273" s="9" t="s">
        <v>22</v>
      </c>
      <c r="D273" s="10" t="s">
        <v>23</v>
      </c>
      <c r="E273" s="6">
        <v>0</v>
      </c>
      <c r="F273" s="6">
        <v>18.116</v>
      </c>
      <c r="G273" s="6">
        <v>9.0579999999999998</v>
      </c>
      <c r="H273" s="11">
        <f t="shared" si="15"/>
        <v>27.173999999999999</v>
      </c>
      <c r="I273" s="11">
        <v>26.693999999999999</v>
      </c>
      <c r="J273" s="12">
        <f t="shared" si="14"/>
        <v>0.98233605652461908</v>
      </c>
    </row>
    <row r="274" spans="1:10" ht="47.25" outlineLevel="1" x14ac:dyDescent="0.25">
      <c r="A274" s="9" t="s">
        <v>150</v>
      </c>
      <c r="B274" s="10" t="s">
        <v>151</v>
      </c>
      <c r="C274" s="9" t="s">
        <v>16</v>
      </c>
      <c r="D274" s="10" t="s">
        <v>17</v>
      </c>
      <c r="E274" s="6">
        <v>2513.3939999999998</v>
      </c>
      <c r="F274" s="6">
        <v>2625.5790000000002</v>
      </c>
      <c r="G274" s="6">
        <v>2788.31</v>
      </c>
      <c r="H274" s="11">
        <f t="shared" si="15"/>
        <v>7927.2829999999994</v>
      </c>
      <c r="I274" s="11">
        <v>7903.2030000000004</v>
      </c>
      <c r="J274" s="12">
        <f t="shared" si="14"/>
        <v>0.9969623892574544</v>
      </c>
    </row>
    <row r="275" spans="1:10" ht="31.5" customHeight="1" x14ac:dyDescent="0.25">
      <c r="A275" s="5" t="s">
        <v>152</v>
      </c>
      <c r="B275" s="46" t="s">
        <v>245</v>
      </c>
      <c r="C275" s="46"/>
      <c r="D275" s="46"/>
      <c r="E275" s="6">
        <v>854.08600000000001</v>
      </c>
      <c r="F275" s="6">
        <v>3113.0819999999999</v>
      </c>
      <c r="G275" s="6">
        <v>2820.605</v>
      </c>
      <c r="H275" s="7">
        <f>H277+H298</f>
        <v>6787.7730000000001</v>
      </c>
      <c r="I275" s="7">
        <f>I277+I298</f>
        <v>6764.6470000000008</v>
      </c>
      <c r="J275" s="8">
        <f t="shared" si="14"/>
        <v>0.99659299154523884</v>
      </c>
    </row>
    <row r="276" spans="1:10" s="25" customFormat="1" ht="28.5" customHeight="1" x14ac:dyDescent="0.25">
      <c r="A276" s="21"/>
      <c r="B276" s="21"/>
      <c r="C276" s="21"/>
      <c r="D276" s="39" t="s">
        <v>250</v>
      </c>
      <c r="E276" s="22"/>
      <c r="F276" s="22"/>
      <c r="G276" s="22"/>
      <c r="H276" s="23"/>
      <c r="I276" s="23"/>
      <c r="J276" s="24"/>
    </row>
    <row r="277" spans="1:10" s="25" customFormat="1" ht="28.5" customHeight="1" x14ac:dyDescent="0.25">
      <c r="A277" s="21"/>
      <c r="B277" s="21"/>
      <c r="C277" s="21"/>
      <c r="D277" s="39" t="s">
        <v>251</v>
      </c>
      <c r="E277" s="22"/>
      <c r="F277" s="22"/>
      <c r="G277" s="22"/>
      <c r="H277" s="23">
        <f>H278+H280+H282+H284+H286+H289+H291+H294+H296</f>
        <v>4352.3789999999999</v>
      </c>
      <c r="I277" s="23">
        <f>I278+I280+I282+I284+I286+I289+I291+I294+I296</f>
        <v>4332.9000000000005</v>
      </c>
      <c r="J277" s="24">
        <f t="shared" si="14"/>
        <v>0.99552451659196051</v>
      </c>
    </row>
    <row r="278" spans="1:10" s="27" customFormat="1" ht="63" outlineLevel="1" x14ac:dyDescent="0.25">
      <c r="A278" s="1" t="s">
        <v>152</v>
      </c>
      <c r="B278" s="16" t="s">
        <v>153</v>
      </c>
      <c r="C278" s="1" t="s">
        <v>46</v>
      </c>
      <c r="D278" s="16" t="s">
        <v>47</v>
      </c>
      <c r="E278" s="17">
        <v>0</v>
      </c>
      <c r="F278" s="17">
        <v>34</v>
      </c>
      <c r="G278" s="17">
        <v>0</v>
      </c>
      <c r="H278" s="18">
        <f>H279</f>
        <v>34</v>
      </c>
      <c r="I278" s="18">
        <f>I279</f>
        <v>34</v>
      </c>
      <c r="J278" s="19">
        <f t="shared" si="14"/>
        <v>1</v>
      </c>
    </row>
    <row r="279" spans="1:10" s="33" customFormat="1" ht="63" outlineLevel="2" x14ac:dyDescent="0.25">
      <c r="A279" s="28" t="s">
        <v>152</v>
      </c>
      <c r="B279" s="29" t="s">
        <v>153</v>
      </c>
      <c r="C279" s="28" t="s">
        <v>48</v>
      </c>
      <c r="D279" s="29" t="s">
        <v>49</v>
      </c>
      <c r="E279" s="30">
        <v>0</v>
      </c>
      <c r="F279" s="30">
        <v>34</v>
      </c>
      <c r="G279" s="30">
        <v>0</v>
      </c>
      <c r="H279" s="31">
        <f t="shared" si="15"/>
        <v>34</v>
      </c>
      <c r="I279" s="31">
        <v>34</v>
      </c>
      <c r="J279" s="32">
        <f t="shared" si="14"/>
        <v>1</v>
      </c>
    </row>
    <row r="280" spans="1:10" s="27" customFormat="1" ht="38.25" customHeight="1" outlineLevel="1" x14ac:dyDescent="0.25">
      <c r="A280" s="1" t="s">
        <v>152</v>
      </c>
      <c r="B280" s="16" t="s">
        <v>153</v>
      </c>
      <c r="C280" s="1" t="s">
        <v>50</v>
      </c>
      <c r="D280" s="16" t="s">
        <v>51</v>
      </c>
      <c r="E280" s="17">
        <v>0</v>
      </c>
      <c r="F280" s="17">
        <v>98.742999999999995</v>
      </c>
      <c r="G280" s="17">
        <v>0</v>
      </c>
      <c r="H280" s="18">
        <f>H281</f>
        <v>98.742999999999995</v>
      </c>
      <c r="I280" s="18">
        <f>I281</f>
        <v>98.742999999999995</v>
      </c>
      <c r="J280" s="19">
        <f t="shared" si="14"/>
        <v>1</v>
      </c>
    </row>
    <row r="281" spans="1:10" s="33" customFormat="1" ht="39.75" customHeight="1" outlineLevel="2" x14ac:dyDescent="0.25">
      <c r="A281" s="28" t="s">
        <v>152</v>
      </c>
      <c r="B281" s="29" t="s">
        <v>153</v>
      </c>
      <c r="C281" s="28" t="s">
        <v>52</v>
      </c>
      <c r="D281" s="29" t="s">
        <v>53</v>
      </c>
      <c r="E281" s="30">
        <v>0</v>
      </c>
      <c r="F281" s="30">
        <v>98.742999999999995</v>
      </c>
      <c r="G281" s="30">
        <v>0</v>
      </c>
      <c r="H281" s="31">
        <f t="shared" si="15"/>
        <v>98.742999999999995</v>
      </c>
      <c r="I281" s="31">
        <v>98.742999999999995</v>
      </c>
      <c r="J281" s="32">
        <f t="shared" si="14"/>
        <v>1</v>
      </c>
    </row>
    <row r="282" spans="1:10" s="27" customFormat="1" ht="31.5" outlineLevel="1" x14ac:dyDescent="0.25">
      <c r="A282" s="1" t="s">
        <v>152</v>
      </c>
      <c r="B282" s="16" t="s">
        <v>153</v>
      </c>
      <c r="C282" s="1" t="s">
        <v>62</v>
      </c>
      <c r="D282" s="16" t="s">
        <v>63</v>
      </c>
      <c r="E282" s="17">
        <v>0</v>
      </c>
      <c r="F282" s="17">
        <v>0</v>
      </c>
      <c r="G282" s="17">
        <v>65.242000000000004</v>
      </c>
      <c r="H282" s="18">
        <f>H283</f>
        <v>65.242000000000004</v>
      </c>
      <c r="I282" s="18">
        <f>I283</f>
        <v>65.242000000000004</v>
      </c>
      <c r="J282" s="19">
        <f t="shared" si="14"/>
        <v>1</v>
      </c>
    </row>
    <row r="283" spans="1:10" s="33" customFormat="1" ht="47.25" outlineLevel="2" x14ac:dyDescent="0.25">
      <c r="A283" s="28" t="s">
        <v>152</v>
      </c>
      <c r="B283" s="29" t="s">
        <v>153</v>
      </c>
      <c r="C283" s="28" t="s">
        <v>66</v>
      </c>
      <c r="D283" s="29" t="s">
        <v>67</v>
      </c>
      <c r="E283" s="30">
        <v>0</v>
      </c>
      <c r="F283" s="30">
        <v>0</v>
      </c>
      <c r="G283" s="30">
        <v>65.242000000000004</v>
      </c>
      <c r="H283" s="31">
        <f t="shared" si="15"/>
        <v>65.242000000000004</v>
      </c>
      <c r="I283" s="31">
        <v>65.242000000000004</v>
      </c>
      <c r="J283" s="32">
        <f t="shared" si="14"/>
        <v>1</v>
      </c>
    </row>
    <row r="284" spans="1:10" s="27" customFormat="1" ht="47.25" outlineLevel="1" x14ac:dyDescent="0.25">
      <c r="A284" s="1" t="s">
        <v>152</v>
      </c>
      <c r="B284" s="16" t="s">
        <v>153</v>
      </c>
      <c r="C284" s="1" t="s">
        <v>74</v>
      </c>
      <c r="D284" s="16" t="s">
        <v>75</v>
      </c>
      <c r="E284" s="17">
        <v>0</v>
      </c>
      <c r="F284" s="17">
        <v>0</v>
      </c>
      <c r="G284" s="17">
        <v>3</v>
      </c>
      <c r="H284" s="18">
        <f>H285</f>
        <v>3</v>
      </c>
      <c r="I284" s="18">
        <f>I285</f>
        <v>3</v>
      </c>
      <c r="J284" s="19">
        <f t="shared" si="14"/>
        <v>1</v>
      </c>
    </row>
    <row r="285" spans="1:10" s="33" customFormat="1" ht="31.5" outlineLevel="2" x14ac:dyDescent="0.25">
      <c r="A285" s="28" t="s">
        <v>152</v>
      </c>
      <c r="B285" s="29" t="s">
        <v>153</v>
      </c>
      <c r="C285" s="28" t="s">
        <v>136</v>
      </c>
      <c r="D285" s="29" t="s">
        <v>137</v>
      </c>
      <c r="E285" s="30">
        <v>0</v>
      </c>
      <c r="F285" s="30">
        <v>0</v>
      </c>
      <c r="G285" s="30">
        <v>3</v>
      </c>
      <c r="H285" s="31">
        <f t="shared" si="15"/>
        <v>3</v>
      </c>
      <c r="I285" s="31">
        <v>3</v>
      </c>
      <c r="J285" s="32">
        <f t="shared" si="14"/>
        <v>1</v>
      </c>
    </row>
    <row r="286" spans="1:10" s="27" customFormat="1" ht="31.5" outlineLevel="1" x14ac:dyDescent="0.25">
      <c r="A286" s="1" t="s">
        <v>152</v>
      </c>
      <c r="B286" s="16" t="s">
        <v>153</v>
      </c>
      <c r="C286" s="1" t="s">
        <v>106</v>
      </c>
      <c r="D286" s="16" t="s">
        <v>107</v>
      </c>
      <c r="E286" s="17">
        <v>37</v>
      </c>
      <c r="F286" s="17">
        <v>255.447</v>
      </c>
      <c r="G286" s="17">
        <v>92.885000000000005</v>
      </c>
      <c r="H286" s="18">
        <f>H287+H288</f>
        <v>385.33199999999999</v>
      </c>
      <c r="I286" s="18">
        <f>I287+I288</f>
        <v>385.33100000000002</v>
      </c>
      <c r="J286" s="19">
        <f t="shared" si="14"/>
        <v>0.99999740483531085</v>
      </c>
    </row>
    <row r="287" spans="1:10" s="33" customFormat="1" ht="63" outlineLevel="2" x14ac:dyDescent="0.25">
      <c r="A287" s="28" t="s">
        <v>152</v>
      </c>
      <c r="B287" s="29" t="s">
        <v>153</v>
      </c>
      <c r="C287" s="28" t="s">
        <v>108</v>
      </c>
      <c r="D287" s="29" t="s">
        <v>109</v>
      </c>
      <c r="E287" s="30">
        <v>0</v>
      </c>
      <c r="F287" s="30">
        <v>159.82499999999999</v>
      </c>
      <c r="G287" s="30">
        <v>0</v>
      </c>
      <c r="H287" s="31">
        <f t="shared" si="15"/>
        <v>159.82499999999999</v>
      </c>
      <c r="I287" s="31">
        <v>159.82499999999999</v>
      </c>
      <c r="J287" s="32">
        <f t="shared" si="14"/>
        <v>1</v>
      </c>
    </row>
    <row r="288" spans="1:10" s="33" customFormat="1" ht="31.5" outlineLevel="2" x14ac:dyDescent="0.25">
      <c r="A288" s="28" t="s">
        <v>152</v>
      </c>
      <c r="B288" s="29" t="s">
        <v>153</v>
      </c>
      <c r="C288" s="28" t="s">
        <v>110</v>
      </c>
      <c r="D288" s="29" t="s">
        <v>111</v>
      </c>
      <c r="E288" s="30">
        <v>37</v>
      </c>
      <c r="F288" s="30">
        <v>95.622</v>
      </c>
      <c r="G288" s="30">
        <v>92.885000000000005</v>
      </c>
      <c r="H288" s="31">
        <f t="shared" si="15"/>
        <v>225.50700000000001</v>
      </c>
      <c r="I288" s="31">
        <v>225.506</v>
      </c>
      <c r="J288" s="32">
        <f t="shared" si="14"/>
        <v>0.9999955655478544</v>
      </c>
    </row>
    <row r="289" spans="1:10" s="27" customFormat="1" ht="31.5" outlineLevel="1" x14ac:dyDescent="0.25">
      <c r="A289" s="1" t="s">
        <v>152</v>
      </c>
      <c r="B289" s="16" t="s">
        <v>153</v>
      </c>
      <c r="C289" s="1" t="s">
        <v>78</v>
      </c>
      <c r="D289" s="16" t="s">
        <v>79</v>
      </c>
      <c r="E289" s="17">
        <v>10</v>
      </c>
      <c r="F289" s="17">
        <v>43.7</v>
      </c>
      <c r="G289" s="17">
        <v>43.7</v>
      </c>
      <c r="H289" s="18">
        <f>H290</f>
        <v>97.4</v>
      </c>
      <c r="I289" s="18">
        <f>I290</f>
        <v>97.033000000000001</v>
      </c>
      <c r="J289" s="19">
        <f t="shared" si="14"/>
        <v>0.99623203285420936</v>
      </c>
    </row>
    <row r="290" spans="1:10" s="33" customFormat="1" ht="47.25" outlineLevel="2" x14ac:dyDescent="0.25">
      <c r="A290" s="28" t="s">
        <v>152</v>
      </c>
      <c r="B290" s="29" t="s">
        <v>153</v>
      </c>
      <c r="C290" s="28" t="s">
        <v>80</v>
      </c>
      <c r="D290" s="29" t="s">
        <v>81</v>
      </c>
      <c r="E290" s="30">
        <v>10</v>
      </c>
      <c r="F290" s="30">
        <v>43.7</v>
      </c>
      <c r="G290" s="30">
        <v>43.7</v>
      </c>
      <c r="H290" s="31">
        <f t="shared" si="15"/>
        <v>97.4</v>
      </c>
      <c r="I290" s="31">
        <v>97.033000000000001</v>
      </c>
      <c r="J290" s="32">
        <f t="shared" si="14"/>
        <v>0.99623203285420936</v>
      </c>
    </row>
    <row r="291" spans="1:10" s="27" customFormat="1" ht="47.25" outlineLevel="1" x14ac:dyDescent="0.25">
      <c r="A291" s="1" t="s">
        <v>152</v>
      </c>
      <c r="B291" s="16" t="s">
        <v>153</v>
      </c>
      <c r="C291" s="1" t="s">
        <v>116</v>
      </c>
      <c r="D291" s="16" t="s">
        <v>117</v>
      </c>
      <c r="E291" s="17">
        <v>221.864</v>
      </c>
      <c r="F291" s="17">
        <v>1664.722</v>
      </c>
      <c r="G291" s="17">
        <v>1641.962</v>
      </c>
      <c r="H291" s="18">
        <f>H292+H293</f>
        <v>3528.5479999999998</v>
      </c>
      <c r="I291" s="18">
        <f>I292+I293</f>
        <v>3509.4369999999999</v>
      </c>
      <c r="J291" s="19">
        <f t="shared" si="14"/>
        <v>0.99458389116429768</v>
      </c>
    </row>
    <row r="292" spans="1:10" s="33" customFormat="1" ht="63" outlineLevel="2" x14ac:dyDescent="0.25">
      <c r="A292" s="28" t="s">
        <v>152</v>
      </c>
      <c r="B292" s="29" t="s">
        <v>153</v>
      </c>
      <c r="C292" s="28" t="s">
        <v>118</v>
      </c>
      <c r="D292" s="29" t="s">
        <v>119</v>
      </c>
      <c r="E292" s="30">
        <v>0</v>
      </c>
      <c r="F292" s="30">
        <v>1184.242</v>
      </c>
      <c r="G292" s="30">
        <v>1184.242</v>
      </c>
      <c r="H292" s="31">
        <f t="shared" si="15"/>
        <v>2368.4839999999999</v>
      </c>
      <c r="I292" s="31">
        <v>2368.4850000000001</v>
      </c>
      <c r="J292" s="32">
        <f t="shared" si="14"/>
        <v>1.0000004222110008</v>
      </c>
    </row>
    <row r="293" spans="1:10" s="33" customFormat="1" ht="31.5" outlineLevel="2" x14ac:dyDescent="0.25">
      <c r="A293" s="28" t="s">
        <v>152</v>
      </c>
      <c r="B293" s="29" t="s">
        <v>153</v>
      </c>
      <c r="C293" s="28" t="s">
        <v>120</v>
      </c>
      <c r="D293" s="29" t="s">
        <v>121</v>
      </c>
      <c r="E293" s="30">
        <v>221.864</v>
      </c>
      <c r="F293" s="30">
        <v>480.48</v>
      </c>
      <c r="G293" s="30">
        <v>457.72</v>
      </c>
      <c r="H293" s="31">
        <f t="shared" si="15"/>
        <v>1160.0640000000001</v>
      </c>
      <c r="I293" s="31">
        <v>1140.952</v>
      </c>
      <c r="J293" s="32">
        <f t="shared" si="14"/>
        <v>0.98352504689396436</v>
      </c>
    </row>
    <row r="294" spans="1:10" s="27" customFormat="1" ht="94.5" outlineLevel="1" x14ac:dyDescent="0.25">
      <c r="A294" s="1" t="s">
        <v>152</v>
      </c>
      <c r="B294" s="16" t="s">
        <v>153</v>
      </c>
      <c r="C294" s="1" t="s">
        <v>122</v>
      </c>
      <c r="D294" s="16" t="s">
        <v>123</v>
      </c>
      <c r="E294" s="17">
        <v>0</v>
      </c>
      <c r="F294" s="17">
        <v>110.04</v>
      </c>
      <c r="G294" s="17">
        <v>14.135999999999999</v>
      </c>
      <c r="H294" s="18">
        <f>H295</f>
        <v>124.176</v>
      </c>
      <c r="I294" s="18">
        <f>I295</f>
        <v>124.176</v>
      </c>
      <c r="J294" s="19">
        <f t="shared" si="14"/>
        <v>1</v>
      </c>
    </row>
    <row r="295" spans="1:10" s="33" customFormat="1" ht="47.25" outlineLevel="2" x14ac:dyDescent="0.25">
      <c r="A295" s="28" t="s">
        <v>152</v>
      </c>
      <c r="B295" s="29" t="s">
        <v>153</v>
      </c>
      <c r="C295" s="28" t="s">
        <v>124</v>
      </c>
      <c r="D295" s="29" t="s">
        <v>125</v>
      </c>
      <c r="E295" s="30">
        <v>0</v>
      </c>
      <c r="F295" s="30">
        <v>110.04</v>
      </c>
      <c r="G295" s="30">
        <v>14.135999999999999</v>
      </c>
      <c r="H295" s="31">
        <f t="shared" si="15"/>
        <v>124.176</v>
      </c>
      <c r="I295" s="31">
        <v>124.176</v>
      </c>
      <c r="J295" s="32">
        <f t="shared" si="14"/>
        <v>1</v>
      </c>
    </row>
    <row r="296" spans="1:10" s="27" customFormat="1" ht="94.5" outlineLevel="1" x14ac:dyDescent="0.25">
      <c r="A296" s="1" t="s">
        <v>152</v>
      </c>
      <c r="B296" s="16" t="s">
        <v>153</v>
      </c>
      <c r="C296" s="1" t="s">
        <v>126</v>
      </c>
      <c r="D296" s="16" t="s">
        <v>127</v>
      </c>
      <c r="E296" s="17">
        <v>0</v>
      </c>
      <c r="F296" s="17">
        <v>7.9690000000000003</v>
      </c>
      <c r="G296" s="17">
        <v>7.9690000000000003</v>
      </c>
      <c r="H296" s="18">
        <f>H297</f>
        <v>15.938000000000001</v>
      </c>
      <c r="I296" s="18">
        <f>I297</f>
        <v>15.938000000000001</v>
      </c>
      <c r="J296" s="19">
        <f t="shared" si="14"/>
        <v>1</v>
      </c>
    </row>
    <row r="297" spans="1:10" s="33" customFormat="1" ht="78.75" outlineLevel="2" x14ac:dyDescent="0.25">
      <c r="A297" s="28" t="s">
        <v>152</v>
      </c>
      <c r="B297" s="29" t="s">
        <v>153</v>
      </c>
      <c r="C297" s="28" t="s">
        <v>128</v>
      </c>
      <c r="D297" s="29" t="s">
        <v>129</v>
      </c>
      <c r="E297" s="30">
        <v>0</v>
      </c>
      <c r="F297" s="30">
        <v>7.9690000000000003</v>
      </c>
      <c r="G297" s="30">
        <v>7.9690000000000003</v>
      </c>
      <c r="H297" s="31">
        <f t="shared" si="15"/>
        <v>15.938000000000001</v>
      </c>
      <c r="I297" s="31">
        <v>15.938000000000001</v>
      </c>
      <c r="J297" s="32">
        <f t="shared" si="14"/>
        <v>1</v>
      </c>
    </row>
    <row r="298" spans="1:10" s="27" customFormat="1" ht="15.75" outlineLevel="2" x14ac:dyDescent="0.25">
      <c r="A298" s="1"/>
      <c r="B298" s="16"/>
      <c r="C298" s="1"/>
      <c r="D298" s="38" t="s">
        <v>252</v>
      </c>
      <c r="E298" s="17"/>
      <c r="F298" s="17"/>
      <c r="G298" s="17"/>
      <c r="H298" s="18">
        <f>H299+H300</f>
        <v>2435.3940000000002</v>
      </c>
      <c r="I298" s="18">
        <f>I299+I300</f>
        <v>2431.7470000000003</v>
      </c>
      <c r="J298" s="19">
        <f t="shared" si="14"/>
        <v>0.99850250103268712</v>
      </c>
    </row>
    <row r="299" spans="1:10" ht="47.25" outlineLevel="1" x14ac:dyDescent="0.25">
      <c r="A299" s="9" t="s">
        <v>152</v>
      </c>
      <c r="B299" s="10" t="s">
        <v>153</v>
      </c>
      <c r="C299" s="9" t="s">
        <v>22</v>
      </c>
      <c r="D299" s="10" t="s">
        <v>23</v>
      </c>
      <c r="E299" s="6">
        <v>0</v>
      </c>
      <c r="F299" s="6">
        <v>0</v>
      </c>
      <c r="G299" s="6">
        <v>32.713000000000001</v>
      </c>
      <c r="H299" s="11">
        <f t="shared" si="15"/>
        <v>32.713000000000001</v>
      </c>
      <c r="I299" s="11">
        <v>32.713000000000001</v>
      </c>
      <c r="J299" s="12">
        <f t="shared" si="14"/>
        <v>1</v>
      </c>
    </row>
    <row r="300" spans="1:10" ht="47.25" outlineLevel="1" x14ac:dyDescent="0.25">
      <c r="A300" s="9" t="s">
        <v>152</v>
      </c>
      <c r="B300" s="10" t="s">
        <v>153</v>
      </c>
      <c r="C300" s="9" t="s">
        <v>16</v>
      </c>
      <c r="D300" s="10" t="s">
        <v>17</v>
      </c>
      <c r="E300" s="6">
        <v>585.22199999999998</v>
      </c>
      <c r="F300" s="6">
        <v>898.46100000000001</v>
      </c>
      <c r="G300" s="6">
        <v>918.99800000000005</v>
      </c>
      <c r="H300" s="11">
        <f t="shared" si="15"/>
        <v>2402.681</v>
      </c>
      <c r="I300" s="11">
        <v>2399.0340000000001</v>
      </c>
      <c r="J300" s="12">
        <f t="shared" si="14"/>
        <v>0.99848211227374761</v>
      </c>
    </row>
    <row r="301" spans="1:10" ht="31.5" customHeight="1" x14ac:dyDescent="0.25">
      <c r="A301" s="5" t="s">
        <v>154</v>
      </c>
      <c r="B301" s="46" t="s">
        <v>155</v>
      </c>
      <c r="C301" s="46"/>
      <c r="D301" s="46"/>
      <c r="E301" s="6">
        <v>12726.529</v>
      </c>
      <c r="F301" s="6">
        <v>15108.126</v>
      </c>
      <c r="G301" s="6">
        <v>15257.293</v>
      </c>
      <c r="H301" s="7">
        <f t="shared" si="15"/>
        <v>43091.947999999997</v>
      </c>
      <c r="I301" s="7">
        <v>33540.194000000003</v>
      </c>
      <c r="J301" s="8">
        <f t="shared" si="14"/>
        <v>0.77834016693791619</v>
      </c>
    </row>
    <row r="302" spans="1:10" s="25" customFormat="1" ht="24" customHeight="1" x14ac:dyDescent="0.25">
      <c r="A302" s="21"/>
      <c r="B302" s="21"/>
      <c r="C302" s="21"/>
      <c r="D302" s="39" t="s">
        <v>250</v>
      </c>
      <c r="E302" s="22"/>
      <c r="F302" s="22"/>
      <c r="G302" s="22"/>
      <c r="H302" s="23"/>
      <c r="I302" s="23"/>
      <c r="J302" s="24"/>
    </row>
    <row r="303" spans="1:10" s="25" customFormat="1" ht="24" customHeight="1" x14ac:dyDescent="0.25">
      <c r="A303" s="21"/>
      <c r="B303" s="21"/>
      <c r="C303" s="21"/>
      <c r="D303" s="39" t="s">
        <v>251</v>
      </c>
      <c r="E303" s="22"/>
      <c r="F303" s="22"/>
      <c r="G303" s="22"/>
      <c r="H303" s="23">
        <f>H304+H306</f>
        <v>25106.721000000001</v>
      </c>
      <c r="I303" s="23">
        <f>I304+I306</f>
        <v>21273.467000000001</v>
      </c>
      <c r="J303" s="24">
        <f t="shared" si="14"/>
        <v>0.84732159966249676</v>
      </c>
    </row>
    <row r="304" spans="1:10" s="27" customFormat="1" ht="47.25" outlineLevel="1" x14ac:dyDescent="0.25">
      <c r="A304" s="1" t="s">
        <v>154</v>
      </c>
      <c r="B304" s="16" t="s">
        <v>155</v>
      </c>
      <c r="C304" s="1" t="s">
        <v>156</v>
      </c>
      <c r="D304" s="16" t="s">
        <v>157</v>
      </c>
      <c r="E304" s="17">
        <v>0</v>
      </c>
      <c r="F304" s="17">
        <v>0</v>
      </c>
      <c r="G304" s="17">
        <v>34.204000000000001</v>
      </c>
      <c r="H304" s="18">
        <f>H305</f>
        <v>34.204000000000001</v>
      </c>
      <c r="I304" s="18">
        <f>I305</f>
        <v>21.294</v>
      </c>
      <c r="J304" s="19">
        <f t="shared" si="14"/>
        <v>0.62255876505671848</v>
      </c>
    </row>
    <row r="305" spans="1:10" s="33" customFormat="1" ht="35.25" customHeight="1" outlineLevel="2" x14ac:dyDescent="0.25">
      <c r="A305" s="28" t="s">
        <v>154</v>
      </c>
      <c r="B305" s="29" t="s">
        <v>155</v>
      </c>
      <c r="C305" s="28" t="s">
        <v>158</v>
      </c>
      <c r="D305" s="29" t="s">
        <v>159</v>
      </c>
      <c r="E305" s="30">
        <v>0</v>
      </c>
      <c r="F305" s="30">
        <v>0</v>
      </c>
      <c r="G305" s="30">
        <v>34.204000000000001</v>
      </c>
      <c r="H305" s="31">
        <f t="shared" si="15"/>
        <v>34.204000000000001</v>
      </c>
      <c r="I305" s="31">
        <v>21.294</v>
      </c>
      <c r="J305" s="32">
        <f t="shared" si="14"/>
        <v>0.62255876505671848</v>
      </c>
    </row>
    <row r="306" spans="1:10" s="27" customFormat="1" ht="63" outlineLevel="1" x14ac:dyDescent="0.25">
      <c r="A306" s="1" t="s">
        <v>154</v>
      </c>
      <c r="B306" s="16" t="s">
        <v>155</v>
      </c>
      <c r="C306" s="1" t="s">
        <v>160</v>
      </c>
      <c r="D306" s="16" t="s">
        <v>161</v>
      </c>
      <c r="E306" s="17">
        <v>9298.9699999999993</v>
      </c>
      <c r="F306" s="17">
        <v>6699.2669999999998</v>
      </c>
      <c r="G306" s="17">
        <v>9074.2800000000007</v>
      </c>
      <c r="H306" s="18">
        <f>H307+H308+H309+H310</f>
        <v>25072.517</v>
      </c>
      <c r="I306" s="18">
        <f>I307+I308+I309+I310</f>
        <v>21252.172999999999</v>
      </c>
      <c r="J306" s="19">
        <f t="shared" si="14"/>
        <v>0.84762822176967711</v>
      </c>
    </row>
    <row r="307" spans="1:10" s="33" customFormat="1" ht="47.25" outlineLevel="2" x14ac:dyDescent="0.25">
      <c r="A307" s="28" t="s">
        <v>154</v>
      </c>
      <c r="B307" s="29" t="s">
        <v>155</v>
      </c>
      <c r="C307" s="28" t="s">
        <v>162</v>
      </c>
      <c r="D307" s="29" t="s">
        <v>163</v>
      </c>
      <c r="E307" s="30">
        <v>2259.806</v>
      </c>
      <c r="F307" s="30">
        <v>3.125</v>
      </c>
      <c r="G307" s="30">
        <v>99.471000000000004</v>
      </c>
      <c r="H307" s="31">
        <f t="shared" si="15"/>
        <v>2362.402</v>
      </c>
      <c r="I307" s="31">
        <v>2259.806</v>
      </c>
      <c r="J307" s="32">
        <f t="shared" si="14"/>
        <v>0.95657132020714508</v>
      </c>
    </row>
    <row r="308" spans="1:10" s="33" customFormat="1" ht="63" outlineLevel="2" x14ac:dyDescent="0.25">
      <c r="A308" s="28" t="s">
        <v>154</v>
      </c>
      <c r="B308" s="29" t="s">
        <v>155</v>
      </c>
      <c r="C308" s="28" t="s">
        <v>164</v>
      </c>
      <c r="D308" s="29" t="s">
        <v>165</v>
      </c>
      <c r="E308" s="30">
        <v>1001.564</v>
      </c>
      <c r="F308" s="30">
        <v>1471.242</v>
      </c>
      <c r="G308" s="30">
        <v>1524.059</v>
      </c>
      <c r="H308" s="31">
        <f t="shared" si="15"/>
        <v>3996.8649999999998</v>
      </c>
      <c r="I308" s="31">
        <v>3575.3539999999998</v>
      </c>
      <c r="J308" s="32">
        <f t="shared" si="14"/>
        <v>0.89453959540790096</v>
      </c>
    </row>
    <row r="309" spans="1:10" s="33" customFormat="1" ht="31.5" outlineLevel="2" x14ac:dyDescent="0.25">
      <c r="A309" s="28" t="s">
        <v>154</v>
      </c>
      <c r="B309" s="29" t="s">
        <v>155</v>
      </c>
      <c r="C309" s="28" t="s">
        <v>166</v>
      </c>
      <c r="D309" s="29" t="s">
        <v>167</v>
      </c>
      <c r="E309" s="30">
        <v>737.6</v>
      </c>
      <c r="F309" s="30">
        <v>1724.9</v>
      </c>
      <c r="G309" s="30">
        <v>3950.75</v>
      </c>
      <c r="H309" s="31">
        <f t="shared" si="15"/>
        <v>6413.25</v>
      </c>
      <c r="I309" s="31">
        <v>3347.5059999999999</v>
      </c>
      <c r="J309" s="32">
        <f t="shared" si="14"/>
        <v>0.52196717732818776</v>
      </c>
    </row>
    <row r="310" spans="1:10" s="33" customFormat="1" ht="94.5" outlineLevel="2" x14ac:dyDescent="0.25">
      <c r="A310" s="28" t="s">
        <v>154</v>
      </c>
      <c r="B310" s="29" t="s">
        <v>155</v>
      </c>
      <c r="C310" s="28" t="s">
        <v>168</v>
      </c>
      <c r="D310" s="29" t="s">
        <v>169</v>
      </c>
      <c r="E310" s="30">
        <v>5300</v>
      </c>
      <c r="F310" s="30">
        <v>3500</v>
      </c>
      <c r="G310" s="30">
        <v>3500</v>
      </c>
      <c r="H310" s="31">
        <f t="shared" si="15"/>
        <v>12300</v>
      </c>
      <c r="I310" s="31">
        <v>12069.507</v>
      </c>
      <c r="J310" s="32">
        <f t="shared" si="14"/>
        <v>0.98126073170731709</v>
      </c>
    </row>
    <row r="311" spans="1:10" s="27" customFormat="1" ht="30.75" customHeight="1" outlineLevel="2" x14ac:dyDescent="0.25">
      <c r="A311" s="1"/>
      <c r="B311" s="16"/>
      <c r="C311" s="1"/>
      <c r="D311" s="38" t="s">
        <v>252</v>
      </c>
      <c r="E311" s="17"/>
      <c r="F311" s="17"/>
      <c r="G311" s="17"/>
      <c r="H311" s="18">
        <f>H312+H313</f>
        <v>17985.226999999999</v>
      </c>
      <c r="I311" s="18">
        <f>I312+I313</f>
        <v>12266.726999999999</v>
      </c>
      <c r="J311" s="19">
        <f t="shared" si="14"/>
        <v>0.68204460249514776</v>
      </c>
    </row>
    <row r="312" spans="1:10" ht="47.25" outlineLevel="1" x14ac:dyDescent="0.25">
      <c r="A312" s="9" t="s">
        <v>154</v>
      </c>
      <c r="B312" s="10" t="s">
        <v>155</v>
      </c>
      <c r="C312" s="9" t="s">
        <v>16</v>
      </c>
      <c r="D312" s="10" t="s">
        <v>17</v>
      </c>
      <c r="E312" s="6">
        <v>3427.5590000000002</v>
      </c>
      <c r="F312" s="6">
        <v>3772.3589999999999</v>
      </c>
      <c r="G312" s="6">
        <v>4148.8090000000002</v>
      </c>
      <c r="H312" s="11">
        <f t="shared" si="15"/>
        <v>11348.726999999999</v>
      </c>
      <c r="I312" s="11">
        <v>11105.870999999999</v>
      </c>
      <c r="J312" s="12">
        <f t="shared" si="14"/>
        <v>0.97860059546766787</v>
      </c>
    </row>
    <row r="313" spans="1:10" ht="63" outlineLevel="1" x14ac:dyDescent="0.25">
      <c r="A313" s="9" t="s">
        <v>154</v>
      </c>
      <c r="B313" s="10" t="s">
        <v>155</v>
      </c>
      <c r="C313" s="9" t="s">
        <v>18</v>
      </c>
      <c r="D313" s="10" t="s">
        <v>19</v>
      </c>
      <c r="E313" s="6">
        <v>0</v>
      </c>
      <c r="F313" s="6">
        <v>4636.5</v>
      </c>
      <c r="G313" s="6">
        <v>2000</v>
      </c>
      <c r="H313" s="11">
        <f t="shared" si="15"/>
        <v>6636.5</v>
      </c>
      <c r="I313" s="11">
        <v>1160.856</v>
      </c>
      <c r="J313" s="12">
        <f t="shared" si="14"/>
        <v>0.17491991260453552</v>
      </c>
    </row>
    <row r="314" spans="1:10" ht="31.5" customHeight="1" x14ac:dyDescent="0.25">
      <c r="A314" s="5" t="s">
        <v>170</v>
      </c>
      <c r="B314" s="46" t="s">
        <v>246</v>
      </c>
      <c r="C314" s="46"/>
      <c r="D314" s="46"/>
      <c r="E314" s="6">
        <v>2413.3629999999998</v>
      </c>
      <c r="F314" s="6">
        <v>38219.569000000003</v>
      </c>
      <c r="G314" s="6">
        <v>23727.112000000001</v>
      </c>
      <c r="H314" s="7">
        <f>H316+H330</f>
        <v>64360.043999999994</v>
      </c>
      <c r="I314" s="7">
        <f>I316+I330</f>
        <v>64360.042000000001</v>
      </c>
      <c r="J314" s="8">
        <f t="shared" si="14"/>
        <v>0.99999996892481935</v>
      </c>
    </row>
    <row r="315" spans="1:10" s="25" customFormat="1" ht="31.5" customHeight="1" x14ac:dyDescent="0.25">
      <c r="A315" s="21"/>
      <c r="B315" s="21"/>
      <c r="C315" s="21"/>
      <c r="D315" s="39" t="s">
        <v>250</v>
      </c>
      <c r="E315" s="22"/>
      <c r="F315" s="22"/>
      <c r="G315" s="22"/>
      <c r="H315" s="23"/>
      <c r="I315" s="23"/>
      <c r="J315" s="24"/>
    </row>
    <row r="316" spans="1:10" s="25" customFormat="1" ht="31.5" customHeight="1" x14ac:dyDescent="0.25">
      <c r="A316" s="21"/>
      <c r="B316" s="21"/>
      <c r="C316" s="21"/>
      <c r="D316" s="39" t="s">
        <v>251</v>
      </c>
      <c r="E316" s="22"/>
      <c r="F316" s="22"/>
      <c r="G316" s="22"/>
      <c r="H316" s="23">
        <f>H317+H321+H323</f>
        <v>55258.77</v>
      </c>
      <c r="I316" s="23">
        <f>I317+I321+I323</f>
        <v>55258.769</v>
      </c>
      <c r="J316" s="24">
        <f t="shared" si="14"/>
        <v>0.99999998190332506</v>
      </c>
    </row>
    <row r="317" spans="1:10" s="27" customFormat="1" ht="47.25" outlineLevel="1" x14ac:dyDescent="0.25">
      <c r="A317" s="1" t="s">
        <v>170</v>
      </c>
      <c r="B317" s="16" t="s">
        <v>171</v>
      </c>
      <c r="C317" s="1" t="s">
        <v>74</v>
      </c>
      <c r="D317" s="16" t="s">
        <v>75</v>
      </c>
      <c r="E317" s="17">
        <v>0</v>
      </c>
      <c r="F317" s="17">
        <v>5000</v>
      </c>
      <c r="G317" s="17">
        <v>-838.02599999999995</v>
      </c>
      <c r="H317" s="18">
        <f>H318</f>
        <v>4161.9740000000002</v>
      </c>
      <c r="I317" s="18">
        <f>I318</f>
        <v>4161.9740000000002</v>
      </c>
      <c r="J317" s="19">
        <f t="shared" si="14"/>
        <v>1</v>
      </c>
    </row>
    <row r="318" spans="1:10" s="33" customFormat="1" ht="47.25" outlineLevel="2" x14ac:dyDescent="0.25">
      <c r="A318" s="28" t="s">
        <v>170</v>
      </c>
      <c r="B318" s="29" t="s">
        <v>171</v>
      </c>
      <c r="C318" s="28" t="s">
        <v>76</v>
      </c>
      <c r="D318" s="29" t="s">
        <v>77</v>
      </c>
      <c r="E318" s="30">
        <v>0</v>
      </c>
      <c r="F318" s="30">
        <v>5000</v>
      </c>
      <c r="G318" s="30">
        <v>-838.02599999999995</v>
      </c>
      <c r="H318" s="31">
        <f t="shared" si="15"/>
        <v>4161.9740000000002</v>
      </c>
      <c r="I318" s="31">
        <v>4161.9740000000002</v>
      </c>
      <c r="J318" s="32">
        <f t="shared" si="14"/>
        <v>1</v>
      </c>
    </row>
    <row r="319" spans="1:10" s="33" customFormat="1" ht="31.5" outlineLevel="2" x14ac:dyDescent="0.25">
      <c r="A319" s="1"/>
      <c r="B319" s="16"/>
      <c r="C319" s="1"/>
      <c r="D319" s="43" t="s">
        <v>254</v>
      </c>
      <c r="E319" s="17"/>
      <c r="F319" s="17"/>
      <c r="G319" s="17"/>
      <c r="H319" s="11"/>
      <c r="I319" s="11"/>
      <c r="J319" s="12"/>
    </row>
    <row r="320" spans="1:10" s="33" customFormat="1" ht="31.5" outlineLevel="2" x14ac:dyDescent="0.25">
      <c r="A320" s="9" t="s">
        <v>170</v>
      </c>
      <c r="B320" s="10" t="s">
        <v>171</v>
      </c>
      <c r="C320" s="9" t="s">
        <v>257</v>
      </c>
      <c r="D320" s="10" t="s">
        <v>258</v>
      </c>
      <c r="E320" s="6">
        <v>0</v>
      </c>
      <c r="F320" s="6">
        <v>5000</v>
      </c>
      <c r="G320" s="6">
        <v>-838.02599999999995</v>
      </c>
      <c r="H320" s="11">
        <f t="shared" ref="H320" si="16">E320+F320+G320</f>
        <v>4161.9740000000002</v>
      </c>
      <c r="I320" s="11">
        <v>4161.9740000000002</v>
      </c>
      <c r="J320" s="12">
        <f t="shared" ref="J320" si="17">I320/H320</f>
        <v>1</v>
      </c>
    </row>
    <row r="321" spans="1:10" s="27" customFormat="1" ht="78.75" outlineLevel="1" x14ac:dyDescent="0.25">
      <c r="A321" s="1" t="s">
        <v>170</v>
      </c>
      <c r="B321" s="16" t="s">
        <v>171</v>
      </c>
      <c r="C321" s="1" t="s">
        <v>130</v>
      </c>
      <c r="D321" s="16" t="s">
        <v>131</v>
      </c>
      <c r="E321" s="17">
        <v>0</v>
      </c>
      <c r="F321" s="17">
        <v>0</v>
      </c>
      <c r="G321" s="17">
        <v>35.902999999999999</v>
      </c>
      <c r="H321" s="18">
        <f>H322</f>
        <v>35.902999999999999</v>
      </c>
      <c r="I321" s="18">
        <f>I322</f>
        <v>35.902999999999999</v>
      </c>
      <c r="J321" s="19">
        <f t="shared" si="14"/>
        <v>1</v>
      </c>
    </row>
    <row r="322" spans="1:10" s="33" customFormat="1" ht="47.25" outlineLevel="2" x14ac:dyDescent="0.25">
      <c r="A322" s="28" t="s">
        <v>170</v>
      </c>
      <c r="B322" s="29" t="s">
        <v>171</v>
      </c>
      <c r="C322" s="28" t="s">
        <v>132</v>
      </c>
      <c r="D322" s="29" t="s">
        <v>133</v>
      </c>
      <c r="E322" s="30">
        <v>0</v>
      </c>
      <c r="F322" s="30">
        <v>0</v>
      </c>
      <c r="G322" s="30">
        <v>35.902999999999999</v>
      </c>
      <c r="H322" s="31">
        <f t="shared" si="15"/>
        <v>35.902999999999999</v>
      </c>
      <c r="I322" s="31">
        <v>35.902999999999999</v>
      </c>
      <c r="J322" s="32">
        <f t="shared" si="14"/>
        <v>1</v>
      </c>
    </row>
    <row r="323" spans="1:10" s="27" customFormat="1" ht="47.25" outlineLevel="1" x14ac:dyDescent="0.25">
      <c r="A323" s="1" t="s">
        <v>170</v>
      </c>
      <c r="B323" s="16" t="s">
        <v>171</v>
      </c>
      <c r="C323" s="1" t="s">
        <v>100</v>
      </c>
      <c r="D323" s="16" t="s">
        <v>101</v>
      </c>
      <c r="E323" s="17">
        <v>85.832999999999998</v>
      </c>
      <c r="F323" s="17">
        <v>29989.366999999998</v>
      </c>
      <c r="G323" s="17">
        <v>20985.692999999999</v>
      </c>
      <c r="H323" s="18">
        <f>H324</f>
        <v>51060.892999999996</v>
      </c>
      <c r="I323" s="18">
        <f>I324</f>
        <v>51060.892</v>
      </c>
      <c r="J323" s="19">
        <f t="shared" si="14"/>
        <v>0.99999998041554039</v>
      </c>
    </row>
    <row r="324" spans="1:10" s="33" customFormat="1" ht="63" outlineLevel="2" x14ac:dyDescent="0.25">
      <c r="A324" s="28" t="s">
        <v>170</v>
      </c>
      <c r="B324" s="29" t="s">
        <v>171</v>
      </c>
      <c r="C324" s="28" t="s">
        <v>102</v>
      </c>
      <c r="D324" s="29" t="s">
        <v>103</v>
      </c>
      <c r="E324" s="30">
        <v>85.832999999999998</v>
      </c>
      <c r="F324" s="30">
        <v>29989.366999999998</v>
      </c>
      <c r="G324" s="30">
        <v>20985.692999999999</v>
      </c>
      <c r="H324" s="31">
        <f t="shared" si="15"/>
        <v>51060.892999999996</v>
      </c>
      <c r="I324" s="31">
        <v>51060.892</v>
      </c>
      <c r="J324" s="32">
        <f t="shared" si="14"/>
        <v>0.99999998041554039</v>
      </c>
    </row>
    <row r="325" spans="1:10" s="33" customFormat="1" ht="31.5" outlineLevel="2" x14ac:dyDescent="0.25">
      <c r="A325" s="9"/>
      <c r="B325" s="10"/>
      <c r="C325" s="9"/>
      <c r="D325" s="43" t="s">
        <v>254</v>
      </c>
      <c r="E325" s="6"/>
      <c r="F325" s="6"/>
      <c r="G325" s="6"/>
      <c r="H325" s="11"/>
      <c r="I325" s="11"/>
      <c r="J325" s="12"/>
    </row>
    <row r="326" spans="1:10" s="33" customFormat="1" ht="31.5" outlineLevel="2" x14ac:dyDescent="0.25">
      <c r="A326" s="9" t="s">
        <v>170</v>
      </c>
      <c r="B326" s="10" t="s">
        <v>171</v>
      </c>
      <c r="C326" s="9" t="s">
        <v>259</v>
      </c>
      <c r="D326" s="10" t="s">
        <v>260</v>
      </c>
      <c r="E326" s="6">
        <v>0</v>
      </c>
      <c r="F326" s="6">
        <v>0</v>
      </c>
      <c r="G326" s="6">
        <v>202.01900000000001</v>
      </c>
      <c r="H326" s="11">
        <f t="shared" ref="H326:H329" si="18">E326+F326+G326</f>
        <v>202.01900000000001</v>
      </c>
      <c r="I326" s="11">
        <v>202.01900000000001</v>
      </c>
      <c r="J326" s="12">
        <f t="shared" ref="J326:J329" si="19">I326/H326</f>
        <v>1</v>
      </c>
    </row>
    <row r="327" spans="1:10" s="33" customFormat="1" ht="31.5" outlineLevel="2" x14ac:dyDescent="0.25">
      <c r="A327" s="9" t="s">
        <v>170</v>
      </c>
      <c r="B327" s="10" t="s">
        <v>171</v>
      </c>
      <c r="C327" s="9" t="s">
        <v>261</v>
      </c>
      <c r="D327" s="10" t="s">
        <v>262</v>
      </c>
      <c r="E327" s="6">
        <v>0</v>
      </c>
      <c r="F327" s="6">
        <v>10000</v>
      </c>
      <c r="G327" s="6">
        <v>13710.674000000001</v>
      </c>
      <c r="H327" s="11">
        <f t="shared" si="18"/>
        <v>23710.673999999999</v>
      </c>
      <c r="I327" s="11">
        <v>23710.673999999999</v>
      </c>
      <c r="J327" s="12">
        <f t="shared" si="19"/>
        <v>1</v>
      </c>
    </row>
    <row r="328" spans="1:10" s="33" customFormat="1" ht="47.25" outlineLevel="2" x14ac:dyDescent="0.25">
      <c r="A328" s="9" t="s">
        <v>170</v>
      </c>
      <c r="B328" s="10" t="s">
        <v>171</v>
      </c>
      <c r="C328" s="9" t="s">
        <v>263</v>
      </c>
      <c r="D328" s="10" t="s">
        <v>264</v>
      </c>
      <c r="E328" s="6">
        <v>0</v>
      </c>
      <c r="F328" s="6">
        <v>0</v>
      </c>
      <c r="G328" s="6">
        <v>7073</v>
      </c>
      <c r="H328" s="11">
        <f t="shared" si="18"/>
        <v>7073</v>
      </c>
      <c r="I328" s="11">
        <v>7073</v>
      </c>
      <c r="J328" s="12">
        <f t="shared" si="19"/>
        <v>1</v>
      </c>
    </row>
    <row r="329" spans="1:10" s="33" customFormat="1" ht="126" outlineLevel="2" x14ac:dyDescent="0.25">
      <c r="A329" s="9" t="s">
        <v>170</v>
      </c>
      <c r="B329" s="10" t="s">
        <v>171</v>
      </c>
      <c r="C329" s="9" t="s">
        <v>255</v>
      </c>
      <c r="D329" s="10" t="s">
        <v>256</v>
      </c>
      <c r="E329" s="6">
        <v>85.832999999999998</v>
      </c>
      <c r="F329" s="6">
        <v>19989.366999999998</v>
      </c>
      <c r="G329" s="6">
        <v>0</v>
      </c>
      <c r="H329" s="11">
        <f t="shared" si="18"/>
        <v>20075.199999999997</v>
      </c>
      <c r="I329" s="11">
        <v>20075.199000000001</v>
      </c>
      <c r="J329" s="12">
        <f t="shared" si="19"/>
        <v>0.99999995018729593</v>
      </c>
    </row>
    <row r="330" spans="1:10" s="27" customFormat="1" ht="26.25" customHeight="1" outlineLevel="2" x14ac:dyDescent="0.25">
      <c r="A330" s="1"/>
      <c r="B330" s="16"/>
      <c r="C330" s="1"/>
      <c r="D330" s="38" t="s">
        <v>252</v>
      </c>
      <c r="E330" s="17"/>
      <c r="F330" s="17"/>
      <c r="G330" s="17"/>
      <c r="H330" s="18">
        <f>H331+H332</f>
        <v>9101.2740000000013</v>
      </c>
      <c r="I330" s="18">
        <f>I331+I332</f>
        <v>9101.273000000001</v>
      </c>
      <c r="J330" s="19">
        <f t="shared" si="14"/>
        <v>0.99999989012527257</v>
      </c>
    </row>
    <row r="331" spans="1:10" ht="47.25" outlineLevel="1" x14ac:dyDescent="0.25">
      <c r="A331" s="9" t="s">
        <v>170</v>
      </c>
      <c r="B331" s="10" t="s">
        <v>171</v>
      </c>
      <c r="C331" s="9" t="s">
        <v>16</v>
      </c>
      <c r="D331" s="10" t="s">
        <v>17</v>
      </c>
      <c r="E331" s="6">
        <v>588.95799999999997</v>
      </c>
      <c r="F331" s="6">
        <v>984.17899999999997</v>
      </c>
      <c r="G331" s="6">
        <v>1076.895</v>
      </c>
      <c r="H331" s="11">
        <f t="shared" si="15"/>
        <v>2650.0320000000002</v>
      </c>
      <c r="I331" s="11">
        <v>2650.0309999999999</v>
      </c>
      <c r="J331" s="12">
        <f t="shared" si="14"/>
        <v>0.99999962264606612</v>
      </c>
    </row>
    <row r="332" spans="1:10" ht="63" outlineLevel="1" x14ac:dyDescent="0.25">
      <c r="A332" s="9" t="s">
        <v>170</v>
      </c>
      <c r="B332" s="10" t="s">
        <v>171</v>
      </c>
      <c r="C332" s="9" t="s">
        <v>172</v>
      </c>
      <c r="D332" s="10" t="s">
        <v>173</v>
      </c>
      <c r="E332" s="6">
        <v>1738.5719999999999</v>
      </c>
      <c r="F332" s="6">
        <v>2246.0239999999999</v>
      </c>
      <c r="G332" s="6">
        <v>2466.6460000000002</v>
      </c>
      <c r="H332" s="11">
        <f t="shared" si="15"/>
        <v>6451.2420000000002</v>
      </c>
      <c r="I332" s="11">
        <v>6451.2420000000002</v>
      </c>
      <c r="J332" s="12">
        <f t="shared" si="14"/>
        <v>1</v>
      </c>
    </row>
    <row r="333" spans="1:10" ht="31.5" customHeight="1" x14ac:dyDescent="0.25">
      <c r="A333" s="5" t="s">
        <v>174</v>
      </c>
      <c r="B333" s="46" t="s">
        <v>175</v>
      </c>
      <c r="C333" s="46"/>
      <c r="D333" s="46"/>
      <c r="E333" s="6">
        <v>46945.444000000003</v>
      </c>
      <c r="F333" s="6">
        <v>29207.79</v>
      </c>
      <c r="G333" s="6">
        <v>26035.018</v>
      </c>
      <c r="H333" s="7">
        <f>H335+H345</f>
        <v>102188.253</v>
      </c>
      <c r="I333" s="7">
        <f>I335+I345</f>
        <v>100597.55300000001</v>
      </c>
      <c r="J333" s="8">
        <f t="shared" si="14"/>
        <v>0.98443363152514229</v>
      </c>
    </row>
    <row r="334" spans="1:10" s="25" customFormat="1" ht="20.25" customHeight="1" x14ac:dyDescent="0.25">
      <c r="A334" s="21"/>
      <c r="B334" s="21"/>
      <c r="C334" s="21"/>
      <c r="D334" s="39" t="s">
        <v>250</v>
      </c>
      <c r="E334" s="22"/>
      <c r="F334" s="22"/>
      <c r="G334" s="22"/>
      <c r="H334" s="23"/>
      <c r="I334" s="23"/>
      <c r="J334" s="24"/>
    </row>
    <row r="335" spans="1:10" s="25" customFormat="1" ht="20.25" customHeight="1" x14ac:dyDescent="0.25">
      <c r="A335" s="21"/>
      <c r="B335" s="21"/>
      <c r="C335" s="21"/>
      <c r="D335" s="39" t="s">
        <v>251</v>
      </c>
      <c r="E335" s="22"/>
      <c r="F335" s="22"/>
      <c r="G335" s="22"/>
      <c r="H335" s="23">
        <f>H336+H342</f>
        <v>96762.000999999989</v>
      </c>
      <c r="I335" s="23">
        <f>I336+I342</f>
        <v>96027.768000000011</v>
      </c>
      <c r="J335" s="24">
        <f t="shared" si="14"/>
        <v>0.99241196965325285</v>
      </c>
    </row>
    <row r="336" spans="1:10" s="27" customFormat="1" ht="47.25" outlineLevel="1" x14ac:dyDescent="0.25">
      <c r="A336" s="1" t="s">
        <v>174</v>
      </c>
      <c r="B336" s="16" t="s">
        <v>175</v>
      </c>
      <c r="C336" s="1" t="s">
        <v>116</v>
      </c>
      <c r="D336" s="16" t="s">
        <v>117</v>
      </c>
      <c r="E336" s="17">
        <v>46121.288</v>
      </c>
      <c r="F336" s="17">
        <v>22279.751</v>
      </c>
      <c r="G336" s="17">
        <v>22819.633000000002</v>
      </c>
      <c r="H336" s="18">
        <f>H337+H338+H341</f>
        <v>91220.671999999991</v>
      </c>
      <c r="I336" s="18">
        <f>I337+I338+I341</f>
        <v>90579.248000000007</v>
      </c>
      <c r="J336" s="19">
        <f t="shared" si="14"/>
        <v>0.99296843592645334</v>
      </c>
    </row>
    <row r="337" spans="1:10" s="33" customFormat="1" ht="63" outlineLevel="2" x14ac:dyDescent="0.25">
      <c r="A337" s="28" t="s">
        <v>174</v>
      </c>
      <c r="B337" s="29" t="s">
        <v>175</v>
      </c>
      <c r="C337" s="28" t="s">
        <v>118</v>
      </c>
      <c r="D337" s="29" t="s">
        <v>119</v>
      </c>
      <c r="E337" s="30">
        <v>10863</v>
      </c>
      <c r="F337" s="30">
        <v>18731.035</v>
      </c>
      <c r="G337" s="30">
        <v>18606.672999999999</v>
      </c>
      <c r="H337" s="31">
        <f t="shared" si="15"/>
        <v>48200.707999999999</v>
      </c>
      <c r="I337" s="31">
        <v>47596.224000000002</v>
      </c>
      <c r="J337" s="32">
        <f t="shared" si="14"/>
        <v>0.98745902238614425</v>
      </c>
    </row>
    <row r="338" spans="1:10" s="33" customFormat="1" ht="78.75" outlineLevel="2" x14ac:dyDescent="0.25">
      <c r="A338" s="28" t="s">
        <v>174</v>
      </c>
      <c r="B338" s="29" t="s">
        <v>175</v>
      </c>
      <c r="C338" s="28" t="s">
        <v>176</v>
      </c>
      <c r="D338" s="29" t="s">
        <v>177</v>
      </c>
      <c r="E338" s="30">
        <v>0</v>
      </c>
      <c r="F338" s="30">
        <v>305.5</v>
      </c>
      <c r="G338" s="30">
        <v>1786.9960000000001</v>
      </c>
      <c r="H338" s="31">
        <f t="shared" si="15"/>
        <v>2092.4960000000001</v>
      </c>
      <c r="I338" s="31">
        <v>2092.4949999999999</v>
      </c>
      <c r="J338" s="32">
        <f t="shared" si="14"/>
        <v>0.99999952210183429</v>
      </c>
    </row>
    <row r="339" spans="1:10" s="33" customFormat="1" ht="31.5" outlineLevel="2" x14ac:dyDescent="0.25">
      <c r="A339" s="1"/>
      <c r="B339" s="16"/>
      <c r="C339" s="1"/>
      <c r="D339" s="43" t="s">
        <v>254</v>
      </c>
      <c r="E339" s="17"/>
      <c r="F339" s="17"/>
      <c r="G339" s="17"/>
      <c r="H339" s="11"/>
      <c r="I339" s="11"/>
      <c r="J339" s="12"/>
    </row>
    <row r="340" spans="1:10" s="33" customFormat="1" ht="126" outlineLevel="2" x14ac:dyDescent="0.25">
      <c r="A340" s="9" t="s">
        <v>174</v>
      </c>
      <c r="B340" s="10" t="s">
        <v>175</v>
      </c>
      <c r="C340" s="9" t="s">
        <v>265</v>
      </c>
      <c r="D340" s="44" t="s">
        <v>266</v>
      </c>
      <c r="E340" s="6">
        <v>0</v>
      </c>
      <c r="F340" s="6">
        <v>305.5</v>
      </c>
      <c r="G340" s="6">
        <v>1786.9960000000001</v>
      </c>
      <c r="H340" s="11">
        <f t="shared" ref="H340" si="20">E340+F340+G340</f>
        <v>2092.4960000000001</v>
      </c>
      <c r="I340" s="11">
        <v>2092.4949999999999</v>
      </c>
      <c r="J340" s="12">
        <f t="shared" ref="J340" si="21">I340/H340</f>
        <v>0.99999952210183429</v>
      </c>
    </row>
    <row r="341" spans="1:10" s="33" customFormat="1" ht="31.5" outlineLevel="2" x14ac:dyDescent="0.25">
      <c r="A341" s="28" t="s">
        <v>174</v>
      </c>
      <c r="B341" s="29" t="s">
        <v>175</v>
      </c>
      <c r="C341" s="28" t="s">
        <v>120</v>
      </c>
      <c r="D341" s="29" t="s">
        <v>121</v>
      </c>
      <c r="E341" s="30">
        <v>35258.288</v>
      </c>
      <c r="F341" s="30">
        <v>3243.2159999999999</v>
      </c>
      <c r="G341" s="30">
        <v>2425.9639999999999</v>
      </c>
      <c r="H341" s="31">
        <f t="shared" si="15"/>
        <v>40927.468000000001</v>
      </c>
      <c r="I341" s="31">
        <v>40890.529000000002</v>
      </c>
      <c r="J341" s="32">
        <f t="shared" si="14"/>
        <v>0.99909745210722545</v>
      </c>
    </row>
    <row r="342" spans="1:10" s="27" customFormat="1" ht="94.5" outlineLevel="1" x14ac:dyDescent="0.25">
      <c r="A342" s="1" t="s">
        <v>174</v>
      </c>
      <c r="B342" s="16" t="s">
        <v>175</v>
      </c>
      <c r="C342" s="1" t="s">
        <v>122</v>
      </c>
      <c r="D342" s="16" t="s">
        <v>123</v>
      </c>
      <c r="E342" s="17">
        <v>0</v>
      </c>
      <c r="F342" s="17">
        <v>4623.6819999999998</v>
      </c>
      <c r="G342" s="17">
        <v>917.64700000000005</v>
      </c>
      <c r="H342" s="18">
        <f>H343+H344</f>
        <v>5541.3289999999997</v>
      </c>
      <c r="I342" s="18">
        <f>I343+I344</f>
        <v>5448.52</v>
      </c>
      <c r="J342" s="19">
        <f t="shared" si="14"/>
        <v>0.9832514907524893</v>
      </c>
    </row>
    <row r="343" spans="1:10" s="33" customFormat="1" ht="47.25" outlineLevel="2" x14ac:dyDescent="0.25">
      <c r="A343" s="28" t="s">
        <v>174</v>
      </c>
      <c r="B343" s="29" t="s">
        <v>175</v>
      </c>
      <c r="C343" s="28" t="s">
        <v>124</v>
      </c>
      <c r="D343" s="29" t="s">
        <v>125</v>
      </c>
      <c r="E343" s="30">
        <v>0</v>
      </c>
      <c r="F343" s="30">
        <v>47</v>
      </c>
      <c r="G343" s="30">
        <v>47</v>
      </c>
      <c r="H343" s="31">
        <f t="shared" si="15"/>
        <v>94</v>
      </c>
      <c r="I343" s="31">
        <v>81.683000000000007</v>
      </c>
      <c r="J343" s="32">
        <f t="shared" si="14"/>
        <v>0.86896808510638301</v>
      </c>
    </row>
    <row r="344" spans="1:10" s="33" customFormat="1" ht="47.25" outlineLevel="2" x14ac:dyDescent="0.25">
      <c r="A344" s="28" t="s">
        <v>174</v>
      </c>
      <c r="B344" s="29" t="s">
        <v>175</v>
      </c>
      <c r="C344" s="28" t="s">
        <v>178</v>
      </c>
      <c r="D344" s="29" t="s">
        <v>179</v>
      </c>
      <c r="E344" s="30">
        <v>0</v>
      </c>
      <c r="F344" s="30">
        <v>4576.6819999999998</v>
      </c>
      <c r="G344" s="30">
        <v>870.64700000000005</v>
      </c>
      <c r="H344" s="31">
        <f t="shared" si="15"/>
        <v>5447.3289999999997</v>
      </c>
      <c r="I344" s="31">
        <v>5366.8370000000004</v>
      </c>
      <c r="J344" s="32">
        <f t="shared" si="14"/>
        <v>0.98522358388854436</v>
      </c>
    </row>
    <row r="345" spans="1:10" s="27" customFormat="1" ht="24" customHeight="1" outlineLevel="2" x14ac:dyDescent="0.25">
      <c r="A345" s="1"/>
      <c r="B345" s="16"/>
      <c r="C345" s="1"/>
      <c r="D345" s="16" t="s">
        <v>252</v>
      </c>
      <c r="E345" s="17"/>
      <c r="F345" s="17"/>
      <c r="G345" s="17"/>
      <c r="H345" s="18">
        <f>H346</f>
        <v>5426.2520000000004</v>
      </c>
      <c r="I345" s="18">
        <f>I346</f>
        <v>4569.7849999999999</v>
      </c>
      <c r="J345" s="19">
        <f t="shared" si="14"/>
        <v>0.84216232493441134</v>
      </c>
    </row>
    <row r="346" spans="1:10" ht="47.25" outlineLevel="1" x14ac:dyDescent="0.25">
      <c r="A346" s="9" t="s">
        <v>174</v>
      </c>
      <c r="B346" s="10" t="s">
        <v>175</v>
      </c>
      <c r="C346" s="9" t="s">
        <v>16</v>
      </c>
      <c r="D346" s="10" t="s">
        <v>17</v>
      </c>
      <c r="E346" s="6">
        <v>824.15599999999995</v>
      </c>
      <c r="F346" s="6">
        <v>2304.3580000000002</v>
      </c>
      <c r="G346" s="6">
        <v>2297.7379999999998</v>
      </c>
      <c r="H346" s="11">
        <f t="shared" ref="H346:H405" si="22">E346+F346+G346</f>
        <v>5426.2520000000004</v>
      </c>
      <c r="I346" s="11">
        <v>4569.7849999999999</v>
      </c>
      <c r="J346" s="12">
        <f t="shared" ref="J346:J405" si="23">I346/H346</f>
        <v>0.84216232493441134</v>
      </c>
    </row>
    <row r="347" spans="1:10" ht="31.5" customHeight="1" x14ac:dyDescent="0.25">
      <c r="A347" s="5" t="s">
        <v>180</v>
      </c>
      <c r="B347" s="46" t="s">
        <v>181</v>
      </c>
      <c r="C347" s="46"/>
      <c r="D347" s="46"/>
      <c r="E347" s="6">
        <v>205940.84899999999</v>
      </c>
      <c r="F347" s="6">
        <v>87056.055999999997</v>
      </c>
      <c r="G347" s="6">
        <v>84281.884999999995</v>
      </c>
      <c r="H347" s="7">
        <f>H349+H353</f>
        <v>377278.79000000004</v>
      </c>
      <c r="I347" s="7">
        <f>I349+I353</f>
        <v>370461.141</v>
      </c>
      <c r="J347" s="8">
        <f t="shared" si="23"/>
        <v>0.98192941352467755</v>
      </c>
    </row>
    <row r="348" spans="1:10" s="25" customFormat="1" ht="24.75" customHeight="1" x14ac:dyDescent="0.25">
      <c r="A348" s="21"/>
      <c r="B348" s="21"/>
      <c r="C348" s="21"/>
      <c r="D348" s="39" t="s">
        <v>250</v>
      </c>
      <c r="E348" s="22"/>
      <c r="F348" s="22"/>
      <c r="G348" s="22"/>
      <c r="H348" s="23"/>
      <c r="I348" s="23"/>
      <c r="J348" s="24"/>
    </row>
    <row r="349" spans="1:10" s="25" customFormat="1" ht="24.75" customHeight="1" x14ac:dyDescent="0.25">
      <c r="A349" s="21"/>
      <c r="B349" s="21"/>
      <c r="C349" s="21"/>
      <c r="D349" s="39" t="s">
        <v>251</v>
      </c>
      <c r="E349" s="22"/>
      <c r="F349" s="22"/>
      <c r="G349" s="22"/>
      <c r="H349" s="23">
        <f>H350</f>
        <v>373037.40100000001</v>
      </c>
      <c r="I349" s="23">
        <f>I350</f>
        <v>366973.83899999998</v>
      </c>
      <c r="J349" s="24">
        <f t="shared" si="23"/>
        <v>0.98374543146680338</v>
      </c>
    </row>
    <row r="350" spans="1:10" s="27" customFormat="1" ht="94.5" outlineLevel="1" x14ac:dyDescent="0.25">
      <c r="A350" s="1" t="s">
        <v>180</v>
      </c>
      <c r="B350" s="16" t="s">
        <v>181</v>
      </c>
      <c r="C350" s="1" t="s">
        <v>126</v>
      </c>
      <c r="D350" s="16" t="s">
        <v>127</v>
      </c>
      <c r="E350" s="17">
        <v>204691.49100000001</v>
      </c>
      <c r="F350" s="17">
        <v>85666.357999999993</v>
      </c>
      <c r="G350" s="17">
        <v>82679.551999999996</v>
      </c>
      <c r="H350" s="18">
        <f>H351+H352</f>
        <v>373037.40100000001</v>
      </c>
      <c r="I350" s="18">
        <f>I351+I352</f>
        <v>366973.83899999998</v>
      </c>
      <c r="J350" s="19">
        <f t="shared" si="23"/>
        <v>0.98374543146680338</v>
      </c>
    </row>
    <row r="351" spans="1:10" s="33" customFormat="1" ht="47.25" outlineLevel="2" x14ac:dyDescent="0.25">
      <c r="A351" s="28" t="s">
        <v>180</v>
      </c>
      <c r="B351" s="29" t="s">
        <v>181</v>
      </c>
      <c r="C351" s="28" t="s">
        <v>182</v>
      </c>
      <c r="D351" s="29" t="s">
        <v>183</v>
      </c>
      <c r="E351" s="30">
        <v>899.03899999999999</v>
      </c>
      <c r="F351" s="30">
        <v>6477.7280000000001</v>
      </c>
      <c r="G351" s="30">
        <v>8171.7749999999996</v>
      </c>
      <c r="H351" s="31">
        <f t="shared" si="22"/>
        <v>15548.541999999999</v>
      </c>
      <c r="I351" s="31">
        <v>14698.544</v>
      </c>
      <c r="J351" s="32">
        <f t="shared" si="23"/>
        <v>0.94533262347041935</v>
      </c>
    </row>
    <row r="352" spans="1:10" s="33" customFormat="1" ht="78.75" outlineLevel="2" x14ac:dyDescent="0.25">
      <c r="A352" s="28" t="s">
        <v>180</v>
      </c>
      <c r="B352" s="29" t="s">
        <v>181</v>
      </c>
      <c r="C352" s="28" t="s">
        <v>128</v>
      </c>
      <c r="D352" s="29" t="s">
        <v>129</v>
      </c>
      <c r="E352" s="30">
        <v>203792.45199999999</v>
      </c>
      <c r="F352" s="30">
        <v>79188.63</v>
      </c>
      <c r="G352" s="30">
        <v>74507.777000000002</v>
      </c>
      <c r="H352" s="31">
        <f t="shared" si="22"/>
        <v>357488.859</v>
      </c>
      <c r="I352" s="31">
        <v>352275.29499999998</v>
      </c>
      <c r="J352" s="32">
        <f t="shared" si="23"/>
        <v>0.98541614970999691</v>
      </c>
    </row>
    <row r="353" spans="1:10" s="27" customFormat="1" ht="23.25" customHeight="1" outlineLevel="2" x14ac:dyDescent="0.25">
      <c r="A353" s="1"/>
      <c r="B353" s="16"/>
      <c r="C353" s="1"/>
      <c r="D353" s="38" t="s">
        <v>252</v>
      </c>
      <c r="E353" s="17"/>
      <c r="F353" s="17"/>
      <c r="G353" s="17"/>
      <c r="H353" s="18">
        <f>H354+H355+H356</f>
        <v>4241.3889999999992</v>
      </c>
      <c r="I353" s="18">
        <f>I354+I355+I356</f>
        <v>3487.3020000000001</v>
      </c>
      <c r="J353" s="19">
        <f t="shared" si="23"/>
        <v>0.82220753625757992</v>
      </c>
    </row>
    <row r="354" spans="1:10" ht="47.25" outlineLevel="1" x14ac:dyDescent="0.25">
      <c r="A354" s="9" t="s">
        <v>180</v>
      </c>
      <c r="B354" s="10" t="s">
        <v>181</v>
      </c>
      <c r="C354" s="9" t="s">
        <v>22</v>
      </c>
      <c r="D354" s="10" t="s">
        <v>23</v>
      </c>
      <c r="E354" s="6">
        <v>0</v>
      </c>
      <c r="F354" s="6">
        <v>39</v>
      </c>
      <c r="G354" s="6">
        <v>221.66800000000001</v>
      </c>
      <c r="H354" s="11">
        <f t="shared" si="22"/>
        <v>260.66800000000001</v>
      </c>
      <c r="I354" s="11">
        <v>61.646999999999998</v>
      </c>
      <c r="J354" s="12">
        <f t="shared" si="23"/>
        <v>0.23649623275584267</v>
      </c>
    </row>
    <row r="355" spans="1:10" ht="47.25" outlineLevel="1" x14ac:dyDescent="0.25">
      <c r="A355" s="9" t="s">
        <v>180</v>
      </c>
      <c r="B355" s="10" t="s">
        <v>181</v>
      </c>
      <c r="C355" s="9" t="s">
        <v>16</v>
      </c>
      <c r="D355" s="10" t="s">
        <v>17</v>
      </c>
      <c r="E355" s="6">
        <v>1249.3579999999999</v>
      </c>
      <c r="F355" s="6">
        <v>1350.6980000000001</v>
      </c>
      <c r="G355" s="6">
        <v>1332.6980000000001</v>
      </c>
      <c r="H355" s="11">
        <f t="shared" si="22"/>
        <v>3932.7539999999999</v>
      </c>
      <c r="I355" s="11">
        <v>3377.6880000000001</v>
      </c>
      <c r="J355" s="12">
        <f t="shared" si="23"/>
        <v>0.85886073728486456</v>
      </c>
    </row>
    <row r="356" spans="1:10" ht="63" outlineLevel="1" x14ac:dyDescent="0.25">
      <c r="A356" s="9" t="s">
        <v>180</v>
      </c>
      <c r="B356" s="10" t="s">
        <v>181</v>
      </c>
      <c r="C356" s="9" t="s">
        <v>18</v>
      </c>
      <c r="D356" s="10" t="s">
        <v>19</v>
      </c>
      <c r="E356" s="6">
        <v>0</v>
      </c>
      <c r="F356" s="6">
        <v>0</v>
      </c>
      <c r="G356" s="6">
        <v>47.966999999999999</v>
      </c>
      <c r="H356" s="11">
        <f t="shared" si="22"/>
        <v>47.966999999999999</v>
      </c>
      <c r="I356" s="11">
        <v>47.966999999999999</v>
      </c>
      <c r="J356" s="12">
        <f t="shared" si="23"/>
        <v>1</v>
      </c>
    </row>
    <row r="357" spans="1:10" ht="31.5" customHeight="1" x14ac:dyDescent="0.25">
      <c r="A357" s="5" t="s">
        <v>184</v>
      </c>
      <c r="B357" s="46" t="s">
        <v>247</v>
      </c>
      <c r="C357" s="46"/>
      <c r="D357" s="46"/>
      <c r="E357" s="6">
        <v>3646.9490000000001</v>
      </c>
      <c r="F357" s="6">
        <v>2466.5410000000002</v>
      </c>
      <c r="G357" s="6">
        <v>4262.8410000000003</v>
      </c>
      <c r="H357" s="7">
        <f>H359+H367</f>
        <v>10376.332</v>
      </c>
      <c r="I357" s="7">
        <f>I359+I367</f>
        <v>9711.4730000000018</v>
      </c>
      <c r="J357" s="8">
        <f t="shared" si="23"/>
        <v>0.93592543106754889</v>
      </c>
    </row>
    <row r="358" spans="1:10" s="25" customFormat="1" ht="21.75" customHeight="1" x14ac:dyDescent="0.25">
      <c r="A358" s="21"/>
      <c r="B358" s="21"/>
      <c r="C358" s="21"/>
      <c r="D358" s="39" t="s">
        <v>250</v>
      </c>
      <c r="E358" s="22"/>
      <c r="F358" s="22"/>
      <c r="G358" s="22"/>
      <c r="H358" s="23"/>
      <c r="I358" s="23"/>
      <c r="J358" s="24"/>
    </row>
    <row r="359" spans="1:10" s="25" customFormat="1" ht="21.75" customHeight="1" x14ac:dyDescent="0.25">
      <c r="A359" s="21"/>
      <c r="B359" s="21"/>
      <c r="C359" s="21"/>
      <c r="D359" s="39" t="s">
        <v>251</v>
      </c>
      <c r="E359" s="22"/>
      <c r="F359" s="22"/>
      <c r="G359" s="22"/>
      <c r="H359" s="23">
        <f>H360+H363+H365</f>
        <v>3184.6750000000002</v>
      </c>
      <c r="I359" s="23">
        <f>I360+I363+I365</f>
        <v>2519.8820000000005</v>
      </c>
      <c r="J359" s="24">
        <f t="shared" si="23"/>
        <v>0.79125248259241532</v>
      </c>
    </row>
    <row r="360" spans="1:10" s="27" customFormat="1" ht="47.25" outlineLevel="1" x14ac:dyDescent="0.25">
      <c r="A360" s="1" t="s">
        <v>184</v>
      </c>
      <c r="B360" s="16" t="s">
        <v>185</v>
      </c>
      <c r="C360" s="1" t="s">
        <v>186</v>
      </c>
      <c r="D360" s="16" t="s">
        <v>187</v>
      </c>
      <c r="E360" s="17">
        <v>1247.575</v>
      </c>
      <c r="F360" s="17">
        <v>0</v>
      </c>
      <c r="G360" s="17">
        <v>104.24</v>
      </c>
      <c r="H360" s="18">
        <f>H361+H362</f>
        <v>1351.8150000000001</v>
      </c>
      <c r="I360" s="18">
        <f>I361+I362</f>
        <v>1351.8140000000001</v>
      </c>
      <c r="J360" s="19">
        <f t="shared" si="23"/>
        <v>0.99999926025380692</v>
      </c>
    </row>
    <row r="361" spans="1:10" s="33" customFormat="1" ht="31.5" outlineLevel="2" x14ac:dyDescent="0.25">
      <c r="A361" s="28" t="s">
        <v>184</v>
      </c>
      <c r="B361" s="29" t="s">
        <v>185</v>
      </c>
      <c r="C361" s="28" t="s">
        <v>188</v>
      </c>
      <c r="D361" s="29" t="s">
        <v>189</v>
      </c>
      <c r="E361" s="30">
        <v>0</v>
      </c>
      <c r="F361" s="30">
        <v>0</v>
      </c>
      <c r="G361" s="30">
        <v>104.24</v>
      </c>
      <c r="H361" s="31">
        <f t="shared" si="22"/>
        <v>104.24</v>
      </c>
      <c r="I361" s="31">
        <v>104.24</v>
      </c>
      <c r="J361" s="32">
        <f t="shared" si="23"/>
        <v>1</v>
      </c>
    </row>
    <row r="362" spans="1:10" s="33" customFormat="1" ht="31.5" outlineLevel="2" x14ac:dyDescent="0.25">
      <c r="A362" s="28" t="s">
        <v>184</v>
      </c>
      <c r="B362" s="29" t="s">
        <v>185</v>
      </c>
      <c r="C362" s="28" t="s">
        <v>190</v>
      </c>
      <c r="D362" s="29" t="s">
        <v>191</v>
      </c>
      <c r="E362" s="30">
        <v>1247.575</v>
      </c>
      <c r="F362" s="30">
        <v>0</v>
      </c>
      <c r="G362" s="30">
        <v>0</v>
      </c>
      <c r="H362" s="31">
        <f t="shared" si="22"/>
        <v>1247.575</v>
      </c>
      <c r="I362" s="31">
        <v>1247.5740000000001</v>
      </c>
      <c r="J362" s="32">
        <f t="shared" si="23"/>
        <v>0.99999919844498331</v>
      </c>
    </row>
    <row r="363" spans="1:10" s="27" customFormat="1" ht="47.25" outlineLevel="1" x14ac:dyDescent="0.25">
      <c r="A363" s="1" t="s">
        <v>184</v>
      </c>
      <c r="B363" s="16" t="s">
        <v>185</v>
      </c>
      <c r="C363" s="1" t="s">
        <v>112</v>
      </c>
      <c r="D363" s="16" t="s">
        <v>113</v>
      </c>
      <c r="E363" s="17">
        <v>0</v>
      </c>
      <c r="F363" s="17">
        <v>0</v>
      </c>
      <c r="G363" s="17">
        <v>1350.835</v>
      </c>
      <c r="H363" s="18">
        <f>H364</f>
        <v>1350.835</v>
      </c>
      <c r="I363" s="18">
        <f>I364</f>
        <v>700</v>
      </c>
      <c r="J363" s="19">
        <f t="shared" si="23"/>
        <v>0.51819800345712097</v>
      </c>
    </row>
    <row r="364" spans="1:10" s="33" customFormat="1" ht="63" outlineLevel="2" x14ac:dyDescent="0.25">
      <c r="A364" s="28" t="s">
        <v>184</v>
      </c>
      <c r="B364" s="29" t="s">
        <v>185</v>
      </c>
      <c r="C364" s="28" t="s">
        <v>114</v>
      </c>
      <c r="D364" s="29" t="s">
        <v>115</v>
      </c>
      <c r="E364" s="30">
        <v>0</v>
      </c>
      <c r="F364" s="30">
        <v>0</v>
      </c>
      <c r="G364" s="30">
        <v>1350.835</v>
      </c>
      <c r="H364" s="31">
        <f t="shared" si="22"/>
        <v>1350.835</v>
      </c>
      <c r="I364" s="31">
        <v>700</v>
      </c>
      <c r="J364" s="32">
        <f t="shared" si="23"/>
        <v>0.51819800345712097</v>
      </c>
    </row>
    <row r="365" spans="1:10" s="27" customFormat="1" ht="78.75" outlineLevel="1" x14ac:dyDescent="0.25">
      <c r="A365" s="1" t="s">
        <v>184</v>
      </c>
      <c r="B365" s="16" t="s">
        <v>185</v>
      </c>
      <c r="C365" s="1" t="s">
        <v>130</v>
      </c>
      <c r="D365" s="16" t="s">
        <v>131</v>
      </c>
      <c r="E365" s="17">
        <v>160.67500000000001</v>
      </c>
      <c r="F365" s="17">
        <v>160.67500000000001</v>
      </c>
      <c r="G365" s="17">
        <v>160.67500000000001</v>
      </c>
      <c r="H365" s="18">
        <f>H366</f>
        <v>482.02500000000003</v>
      </c>
      <c r="I365" s="18">
        <f>I366</f>
        <v>468.06799999999998</v>
      </c>
      <c r="J365" s="19">
        <f t="shared" si="23"/>
        <v>0.97104507027643783</v>
      </c>
    </row>
    <row r="366" spans="1:10" s="33" customFormat="1" ht="94.5" outlineLevel="2" x14ac:dyDescent="0.25">
      <c r="A366" s="28" t="s">
        <v>184</v>
      </c>
      <c r="B366" s="29" t="s">
        <v>185</v>
      </c>
      <c r="C366" s="28" t="s">
        <v>192</v>
      </c>
      <c r="D366" s="29" t="s">
        <v>193</v>
      </c>
      <c r="E366" s="30">
        <v>160.67500000000001</v>
      </c>
      <c r="F366" s="30">
        <v>160.67500000000001</v>
      </c>
      <c r="G366" s="30">
        <v>160.67500000000001</v>
      </c>
      <c r="H366" s="31">
        <f t="shared" si="22"/>
        <v>482.02500000000003</v>
      </c>
      <c r="I366" s="31">
        <v>468.06799999999998</v>
      </c>
      <c r="J366" s="32">
        <f t="shared" si="23"/>
        <v>0.97104507027643783</v>
      </c>
    </row>
    <row r="367" spans="1:10" s="27" customFormat="1" ht="27.75" customHeight="1" outlineLevel="2" x14ac:dyDescent="0.25">
      <c r="A367" s="1"/>
      <c r="B367" s="16"/>
      <c r="C367" s="1"/>
      <c r="D367" s="38" t="s">
        <v>252</v>
      </c>
      <c r="E367" s="17"/>
      <c r="F367" s="17"/>
      <c r="G367" s="17"/>
      <c r="H367" s="18">
        <f>H368</f>
        <v>7191.6570000000002</v>
      </c>
      <c r="I367" s="18">
        <f>I368</f>
        <v>7191.5910000000003</v>
      </c>
      <c r="J367" s="19">
        <f t="shared" si="23"/>
        <v>0.99999082269913597</v>
      </c>
    </row>
    <row r="368" spans="1:10" ht="47.25" outlineLevel="1" x14ac:dyDescent="0.25">
      <c r="A368" s="9" t="s">
        <v>184</v>
      </c>
      <c r="B368" s="10" t="s">
        <v>185</v>
      </c>
      <c r="C368" s="9" t="s">
        <v>16</v>
      </c>
      <c r="D368" s="10" t="s">
        <v>17</v>
      </c>
      <c r="E368" s="6">
        <v>2238.6990000000001</v>
      </c>
      <c r="F368" s="6">
        <v>2267.4659999999999</v>
      </c>
      <c r="G368" s="6">
        <v>2685.4920000000002</v>
      </c>
      <c r="H368" s="11">
        <f t="shared" si="22"/>
        <v>7191.6570000000002</v>
      </c>
      <c r="I368" s="11">
        <v>7191.5910000000003</v>
      </c>
      <c r="J368" s="12">
        <f t="shared" si="23"/>
        <v>0.99999082269913597</v>
      </c>
    </row>
    <row r="369" spans="1:10" ht="31.5" customHeight="1" x14ac:dyDescent="0.25">
      <c r="A369" s="5" t="s">
        <v>194</v>
      </c>
      <c r="B369" s="46" t="s">
        <v>248</v>
      </c>
      <c r="C369" s="46"/>
      <c r="D369" s="46"/>
      <c r="E369" s="6">
        <v>11665.901</v>
      </c>
      <c r="F369" s="6">
        <v>18405.893</v>
      </c>
      <c r="G369" s="6">
        <v>15304.406000000001</v>
      </c>
      <c r="H369" s="7">
        <f>H371+H381</f>
        <v>45376.2</v>
      </c>
      <c r="I369" s="7">
        <f>I371+I381</f>
        <v>44478.366999999998</v>
      </c>
      <c r="J369" s="8">
        <f t="shared" si="23"/>
        <v>0.98021357010944066</v>
      </c>
    </row>
    <row r="370" spans="1:10" s="25" customFormat="1" ht="24.75" customHeight="1" x14ac:dyDescent="0.25">
      <c r="A370" s="21"/>
      <c r="B370" s="21"/>
      <c r="C370" s="21"/>
      <c r="D370" s="39" t="s">
        <v>250</v>
      </c>
      <c r="E370" s="22"/>
      <c r="F370" s="22"/>
      <c r="G370" s="22"/>
      <c r="H370" s="23"/>
      <c r="I370" s="23"/>
      <c r="J370" s="24"/>
    </row>
    <row r="371" spans="1:10" s="25" customFormat="1" ht="24.75" customHeight="1" x14ac:dyDescent="0.25">
      <c r="A371" s="21"/>
      <c r="B371" s="21"/>
      <c r="C371" s="21"/>
      <c r="D371" s="39" t="s">
        <v>251</v>
      </c>
      <c r="E371" s="22"/>
      <c r="F371" s="22"/>
      <c r="G371" s="22"/>
      <c r="H371" s="23">
        <f>H372+H375+H379</f>
        <v>13813.037</v>
      </c>
      <c r="I371" s="23">
        <f>I372+I375+I379</f>
        <v>13466.828000000001</v>
      </c>
      <c r="J371" s="24">
        <f t="shared" si="23"/>
        <v>0.97493606945380662</v>
      </c>
    </row>
    <row r="372" spans="1:10" s="27" customFormat="1" ht="47.25" outlineLevel="1" x14ac:dyDescent="0.25">
      <c r="A372" s="1" t="s">
        <v>194</v>
      </c>
      <c r="B372" s="16" t="s">
        <v>195</v>
      </c>
      <c r="C372" s="1" t="s">
        <v>196</v>
      </c>
      <c r="D372" s="16" t="s">
        <v>197</v>
      </c>
      <c r="E372" s="17">
        <v>834</v>
      </c>
      <c r="F372" s="17">
        <v>2096.85</v>
      </c>
      <c r="G372" s="17">
        <v>1409.55</v>
      </c>
      <c r="H372" s="18">
        <f>H373+H374</f>
        <v>4340.3999999999996</v>
      </c>
      <c r="I372" s="18">
        <f>I373+I374</f>
        <v>4169.8389999999999</v>
      </c>
      <c r="J372" s="19">
        <f t="shared" si="23"/>
        <v>0.9607038521795227</v>
      </c>
    </row>
    <row r="373" spans="1:10" s="33" customFormat="1" ht="94.5" outlineLevel="2" x14ac:dyDescent="0.25">
      <c r="A373" s="28" t="s">
        <v>194</v>
      </c>
      <c r="B373" s="29" t="s">
        <v>195</v>
      </c>
      <c r="C373" s="28" t="s">
        <v>198</v>
      </c>
      <c r="D373" s="29" t="s">
        <v>199</v>
      </c>
      <c r="E373" s="30">
        <v>834</v>
      </c>
      <c r="F373" s="30">
        <v>2042.45</v>
      </c>
      <c r="G373" s="30">
        <v>1059.25</v>
      </c>
      <c r="H373" s="31">
        <f t="shared" si="22"/>
        <v>3935.7</v>
      </c>
      <c r="I373" s="31">
        <v>3782.712</v>
      </c>
      <c r="J373" s="32">
        <f t="shared" si="23"/>
        <v>0.96112813476636938</v>
      </c>
    </row>
    <row r="374" spans="1:10" s="33" customFormat="1" ht="31.5" outlineLevel="2" x14ac:dyDescent="0.25">
      <c r="A374" s="28" t="s">
        <v>194</v>
      </c>
      <c r="B374" s="29" t="s">
        <v>195</v>
      </c>
      <c r="C374" s="28" t="s">
        <v>200</v>
      </c>
      <c r="D374" s="29" t="s">
        <v>201</v>
      </c>
      <c r="E374" s="30">
        <v>0</v>
      </c>
      <c r="F374" s="30">
        <v>54.4</v>
      </c>
      <c r="G374" s="30">
        <v>350.3</v>
      </c>
      <c r="H374" s="31">
        <f t="shared" si="22"/>
        <v>404.7</v>
      </c>
      <c r="I374" s="31">
        <v>387.12700000000001</v>
      </c>
      <c r="J374" s="32">
        <f t="shared" si="23"/>
        <v>0.95657771188534724</v>
      </c>
    </row>
    <row r="375" spans="1:10" s="27" customFormat="1" ht="31.5" outlineLevel="1" x14ac:dyDescent="0.25">
      <c r="A375" s="1" t="s">
        <v>194</v>
      </c>
      <c r="B375" s="16" t="s">
        <v>195</v>
      </c>
      <c r="C375" s="1" t="s">
        <v>78</v>
      </c>
      <c r="D375" s="16" t="s">
        <v>79</v>
      </c>
      <c r="E375" s="17">
        <v>196.351</v>
      </c>
      <c r="F375" s="17">
        <v>3010.643</v>
      </c>
      <c r="G375" s="17">
        <v>197.34299999999999</v>
      </c>
      <c r="H375" s="18">
        <f>H376+H377+H378</f>
        <v>3404.337</v>
      </c>
      <c r="I375" s="18">
        <f>I376+I377+I378</f>
        <v>3326.9659999999999</v>
      </c>
      <c r="J375" s="19">
        <f t="shared" si="23"/>
        <v>0.97727281406041766</v>
      </c>
    </row>
    <row r="376" spans="1:10" s="33" customFormat="1" ht="47.25" outlineLevel="2" x14ac:dyDescent="0.25">
      <c r="A376" s="28" t="s">
        <v>194</v>
      </c>
      <c r="B376" s="29" t="s">
        <v>195</v>
      </c>
      <c r="C376" s="28" t="s">
        <v>80</v>
      </c>
      <c r="D376" s="29" t="s">
        <v>81</v>
      </c>
      <c r="E376" s="30">
        <v>41.262999999999998</v>
      </c>
      <c r="F376" s="30">
        <v>202.34</v>
      </c>
      <c r="G376" s="30">
        <v>70.48</v>
      </c>
      <c r="H376" s="31">
        <f t="shared" si="22"/>
        <v>314.08300000000003</v>
      </c>
      <c r="I376" s="31">
        <v>306.17700000000002</v>
      </c>
      <c r="J376" s="32">
        <f t="shared" si="23"/>
        <v>0.97482830971431111</v>
      </c>
    </row>
    <row r="377" spans="1:10" s="33" customFormat="1" ht="63" outlineLevel="2" x14ac:dyDescent="0.25">
      <c r="A377" s="28" t="s">
        <v>194</v>
      </c>
      <c r="B377" s="29" t="s">
        <v>195</v>
      </c>
      <c r="C377" s="28" t="s">
        <v>82</v>
      </c>
      <c r="D377" s="29" t="s">
        <v>83</v>
      </c>
      <c r="E377" s="30">
        <v>0</v>
      </c>
      <c r="F377" s="30">
        <v>2571</v>
      </c>
      <c r="G377" s="30">
        <v>-185</v>
      </c>
      <c r="H377" s="31">
        <f t="shared" si="22"/>
        <v>2386</v>
      </c>
      <c r="I377" s="31">
        <v>2383.9899999999998</v>
      </c>
      <c r="J377" s="32">
        <f t="shared" si="23"/>
        <v>0.99915758591785409</v>
      </c>
    </row>
    <row r="378" spans="1:10" s="33" customFormat="1" ht="47.25" outlineLevel="2" x14ac:dyDescent="0.25">
      <c r="A378" s="28" t="s">
        <v>194</v>
      </c>
      <c r="B378" s="29" t="s">
        <v>195</v>
      </c>
      <c r="C378" s="28" t="s">
        <v>202</v>
      </c>
      <c r="D378" s="29" t="s">
        <v>203</v>
      </c>
      <c r="E378" s="30">
        <v>155.08799999999999</v>
      </c>
      <c r="F378" s="30">
        <v>237.303</v>
      </c>
      <c r="G378" s="30">
        <v>311.863</v>
      </c>
      <c r="H378" s="31">
        <f t="shared" si="22"/>
        <v>704.25399999999991</v>
      </c>
      <c r="I378" s="31">
        <v>636.79899999999998</v>
      </c>
      <c r="J378" s="32">
        <f t="shared" si="23"/>
        <v>0.90421779642004174</v>
      </c>
    </row>
    <row r="379" spans="1:10" s="27" customFormat="1" ht="63" outlineLevel="1" x14ac:dyDescent="0.25">
      <c r="A379" s="1" t="s">
        <v>194</v>
      </c>
      <c r="B379" s="16" t="s">
        <v>195</v>
      </c>
      <c r="C379" s="1" t="s">
        <v>160</v>
      </c>
      <c r="D379" s="16" t="s">
        <v>161</v>
      </c>
      <c r="E379" s="17">
        <v>995.6</v>
      </c>
      <c r="F379" s="17">
        <v>1810.65</v>
      </c>
      <c r="G379" s="17">
        <v>3262.05</v>
      </c>
      <c r="H379" s="18">
        <f t="shared" si="22"/>
        <v>6068.3</v>
      </c>
      <c r="I379" s="18">
        <v>5970.0230000000001</v>
      </c>
      <c r="J379" s="19">
        <f t="shared" si="23"/>
        <v>0.98380485473691148</v>
      </c>
    </row>
    <row r="380" spans="1:10" s="33" customFormat="1" ht="63" outlineLevel="2" x14ac:dyDescent="0.25">
      <c r="A380" s="28" t="s">
        <v>194</v>
      </c>
      <c r="B380" s="29" t="s">
        <v>195</v>
      </c>
      <c r="C380" s="28" t="s">
        <v>164</v>
      </c>
      <c r="D380" s="29" t="s">
        <v>165</v>
      </c>
      <c r="E380" s="30">
        <v>995.6</v>
      </c>
      <c r="F380" s="30">
        <v>1810.65</v>
      </c>
      <c r="G380" s="30">
        <v>3262.05</v>
      </c>
      <c r="H380" s="31">
        <f t="shared" si="22"/>
        <v>6068.3</v>
      </c>
      <c r="I380" s="31">
        <v>5970.0230000000001</v>
      </c>
      <c r="J380" s="32">
        <f t="shared" si="23"/>
        <v>0.98380485473691148</v>
      </c>
    </row>
    <row r="381" spans="1:10" s="27" customFormat="1" ht="27" customHeight="1" outlineLevel="2" x14ac:dyDescent="0.25">
      <c r="A381" s="1"/>
      <c r="B381" s="16"/>
      <c r="C381" s="1"/>
      <c r="D381" s="38" t="s">
        <v>252</v>
      </c>
      <c r="E381" s="17"/>
      <c r="F381" s="17"/>
      <c r="G381" s="17"/>
      <c r="H381" s="18">
        <f>H382+H383+H384</f>
        <v>31563.162999999997</v>
      </c>
      <c r="I381" s="18">
        <f>I382+I383+I384</f>
        <v>31011.539000000001</v>
      </c>
      <c r="J381" s="19">
        <f t="shared" si="23"/>
        <v>0.98252317107762632</v>
      </c>
    </row>
    <row r="382" spans="1:10" ht="47.25" outlineLevel="1" x14ac:dyDescent="0.25">
      <c r="A382" s="9" t="s">
        <v>194</v>
      </c>
      <c r="B382" s="10" t="s">
        <v>195</v>
      </c>
      <c r="C382" s="9" t="s">
        <v>22</v>
      </c>
      <c r="D382" s="10" t="s">
        <v>23</v>
      </c>
      <c r="E382" s="6">
        <v>7939.5</v>
      </c>
      <c r="F382" s="6">
        <v>8241</v>
      </c>
      <c r="G382" s="6">
        <v>7711.8</v>
      </c>
      <c r="H382" s="11">
        <f t="shared" si="22"/>
        <v>23892.3</v>
      </c>
      <c r="I382" s="11">
        <v>23461.064999999999</v>
      </c>
      <c r="J382" s="12">
        <f t="shared" si="23"/>
        <v>0.98195087957207972</v>
      </c>
    </row>
    <row r="383" spans="1:10" ht="47.25" outlineLevel="1" x14ac:dyDescent="0.25">
      <c r="A383" s="9" t="s">
        <v>194</v>
      </c>
      <c r="B383" s="10" t="s">
        <v>195</v>
      </c>
      <c r="C383" s="9" t="s">
        <v>16</v>
      </c>
      <c r="D383" s="10" t="s">
        <v>17</v>
      </c>
      <c r="E383" s="6">
        <v>1350.45</v>
      </c>
      <c r="F383" s="6">
        <v>2096.75</v>
      </c>
      <c r="G383" s="6">
        <v>2148.9499999999998</v>
      </c>
      <c r="H383" s="11">
        <f t="shared" si="22"/>
        <v>5596.15</v>
      </c>
      <c r="I383" s="11">
        <v>5475.7610000000004</v>
      </c>
      <c r="J383" s="12">
        <f t="shared" si="23"/>
        <v>0.97848717421798925</v>
      </c>
    </row>
    <row r="384" spans="1:10" ht="63" outlineLevel="1" x14ac:dyDescent="0.25">
      <c r="A384" s="9" t="s">
        <v>194</v>
      </c>
      <c r="B384" s="10" t="s">
        <v>195</v>
      </c>
      <c r="C384" s="9" t="s">
        <v>18</v>
      </c>
      <c r="D384" s="10" t="s">
        <v>19</v>
      </c>
      <c r="E384" s="6">
        <v>350</v>
      </c>
      <c r="F384" s="6">
        <v>1150</v>
      </c>
      <c r="G384" s="6">
        <v>574.71299999999997</v>
      </c>
      <c r="H384" s="11">
        <f t="shared" si="22"/>
        <v>2074.7129999999997</v>
      </c>
      <c r="I384" s="11">
        <v>2074.7130000000002</v>
      </c>
      <c r="J384" s="12">
        <f t="shared" si="23"/>
        <v>1.0000000000000002</v>
      </c>
    </row>
    <row r="385" spans="1:10" ht="31.5" customHeight="1" x14ac:dyDescent="0.25">
      <c r="A385" s="5" t="s">
        <v>204</v>
      </c>
      <c r="B385" s="46" t="s">
        <v>205</v>
      </c>
      <c r="C385" s="46"/>
      <c r="D385" s="46"/>
      <c r="E385" s="6">
        <v>4953.5940000000001</v>
      </c>
      <c r="F385" s="6">
        <v>10752.215</v>
      </c>
      <c r="G385" s="6">
        <v>10366.514999999999</v>
      </c>
      <c r="H385" s="7">
        <f>H387+H393</f>
        <v>26072.323999999997</v>
      </c>
      <c r="I385" s="7">
        <f>I387+I393</f>
        <v>24488.587</v>
      </c>
      <c r="J385" s="8">
        <f t="shared" si="23"/>
        <v>0.93925600955250488</v>
      </c>
    </row>
    <row r="386" spans="1:10" s="25" customFormat="1" ht="24" customHeight="1" x14ac:dyDescent="0.25">
      <c r="A386" s="21"/>
      <c r="B386" s="21"/>
      <c r="C386" s="21"/>
      <c r="D386" s="37" t="s">
        <v>250</v>
      </c>
      <c r="E386" s="22"/>
      <c r="F386" s="22"/>
      <c r="G386" s="22"/>
      <c r="H386" s="23"/>
      <c r="I386" s="23"/>
      <c r="J386" s="24"/>
    </row>
    <row r="387" spans="1:10" s="25" customFormat="1" ht="24.75" customHeight="1" x14ac:dyDescent="0.25">
      <c r="A387" s="21"/>
      <c r="B387" s="21"/>
      <c r="C387" s="21"/>
      <c r="D387" s="37" t="s">
        <v>251</v>
      </c>
      <c r="E387" s="22"/>
      <c r="F387" s="22"/>
      <c r="G387" s="22"/>
      <c r="H387" s="23">
        <f>H388+H390</f>
        <v>23571.182999999997</v>
      </c>
      <c r="I387" s="23">
        <f>I388+I390</f>
        <v>22129.924999999999</v>
      </c>
      <c r="J387" s="24">
        <f t="shared" si="23"/>
        <v>0.93885508419327113</v>
      </c>
    </row>
    <row r="388" spans="1:10" s="27" customFormat="1" ht="47.25" outlineLevel="1" x14ac:dyDescent="0.25">
      <c r="A388" s="1" t="s">
        <v>204</v>
      </c>
      <c r="B388" s="16" t="s">
        <v>205</v>
      </c>
      <c r="C388" s="1" t="s">
        <v>68</v>
      </c>
      <c r="D388" s="16" t="s">
        <v>69</v>
      </c>
      <c r="E388" s="17">
        <v>380</v>
      </c>
      <c r="F388" s="17">
        <v>380</v>
      </c>
      <c r="G388" s="17">
        <v>380</v>
      </c>
      <c r="H388" s="18">
        <f>H389</f>
        <v>1140</v>
      </c>
      <c r="I388" s="18">
        <f>I389</f>
        <v>630.89300000000003</v>
      </c>
      <c r="J388" s="19">
        <f t="shared" si="23"/>
        <v>0.55341491228070183</v>
      </c>
    </row>
    <row r="389" spans="1:10" s="33" customFormat="1" ht="78.75" outlineLevel="2" x14ac:dyDescent="0.25">
      <c r="A389" s="28" t="s">
        <v>204</v>
      </c>
      <c r="B389" s="29" t="s">
        <v>205</v>
      </c>
      <c r="C389" s="28" t="s">
        <v>206</v>
      </c>
      <c r="D389" s="29" t="s">
        <v>207</v>
      </c>
      <c r="E389" s="30">
        <v>380</v>
      </c>
      <c r="F389" s="30">
        <v>380</v>
      </c>
      <c r="G389" s="30">
        <v>380</v>
      </c>
      <c r="H389" s="31">
        <f t="shared" si="22"/>
        <v>1140</v>
      </c>
      <c r="I389" s="31">
        <v>630.89300000000003</v>
      </c>
      <c r="J389" s="32">
        <f t="shared" si="23"/>
        <v>0.55341491228070183</v>
      </c>
    </row>
    <row r="390" spans="1:10" s="27" customFormat="1" ht="78.75" outlineLevel="1" x14ac:dyDescent="0.25">
      <c r="A390" s="1" t="s">
        <v>204</v>
      </c>
      <c r="B390" s="16" t="s">
        <v>205</v>
      </c>
      <c r="C390" s="1" t="s">
        <v>130</v>
      </c>
      <c r="D390" s="16" t="s">
        <v>131</v>
      </c>
      <c r="E390" s="17">
        <v>3670.9830000000002</v>
      </c>
      <c r="F390" s="17">
        <v>9543.9</v>
      </c>
      <c r="G390" s="17">
        <v>9216.2999999999993</v>
      </c>
      <c r="H390" s="18">
        <f>H391+H392</f>
        <v>22431.182999999997</v>
      </c>
      <c r="I390" s="18">
        <f>I391+I392</f>
        <v>21499.031999999999</v>
      </c>
      <c r="J390" s="19">
        <f t="shared" si="23"/>
        <v>0.95844396615194138</v>
      </c>
    </row>
    <row r="391" spans="1:10" s="33" customFormat="1" ht="94.5" outlineLevel="2" x14ac:dyDescent="0.25">
      <c r="A391" s="28" t="s">
        <v>204</v>
      </c>
      <c r="B391" s="29" t="s">
        <v>205</v>
      </c>
      <c r="C391" s="28" t="s">
        <v>192</v>
      </c>
      <c r="D391" s="29" t="s">
        <v>193</v>
      </c>
      <c r="E391" s="30">
        <v>3663.9720000000002</v>
      </c>
      <c r="F391" s="30">
        <v>9543.9</v>
      </c>
      <c r="G391" s="30">
        <v>9216.2999999999993</v>
      </c>
      <c r="H391" s="31">
        <f t="shared" si="22"/>
        <v>22424.171999999999</v>
      </c>
      <c r="I391" s="31">
        <v>21492.731</v>
      </c>
      <c r="J391" s="32">
        <f t="shared" si="23"/>
        <v>0.95846263576643997</v>
      </c>
    </row>
    <row r="392" spans="1:10" s="33" customFormat="1" ht="47.25" outlineLevel="2" x14ac:dyDescent="0.25">
      <c r="A392" s="28" t="s">
        <v>204</v>
      </c>
      <c r="B392" s="29" t="s">
        <v>205</v>
      </c>
      <c r="C392" s="28" t="s">
        <v>132</v>
      </c>
      <c r="D392" s="29" t="s">
        <v>133</v>
      </c>
      <c r="E392" s="30">
        <v>7.0110000000000001</v>
      </c>
      <c r="F392" s="30">
        <v>0</v>
      </c>
      <c r="G392" s="30">
        <v>0</v>
      </c>
      <c r="H392" s="31">
        <f t="shared" si="22"/>
        <v>7.0110000000000001</v>
      </c>
      <c r="I392" s="31">
        <v>6.3010000000000002</v>
      </c>
      <c r="J392" s="32">
        <f t="shared" si="23"/>
        <v>0.89873056625303094</v>
      </c>
    </row>
    <row r="393" spans="1:10" s="27" customFormat="1" ht="21.75" customHeight="1" outlineLevel="2" x14ac:dyDescent="0.25">
      <c r="A393" s="1"/>
      <c r="B393" s="16"/>
      <c r="C393" s="1"/>
      <c r="D393" s="38" t="s">
        <v>252</v>
      </c>
      <c r="E393" s="17"/>
      <c r="F393" s="17"/>
      <c r="G393" s="17"/>
      <c r="H393" s="18">
        <f>H394+H395</f>
        <v>2501.1410000000001</v>
      </c>
      <c r="I393" s="18">
        <f>I394+I395</f>
        <v>2358.6619999999998</v>
      </c>
      <c r="J393" s="19">
        <f t="shared" si="23"/>
        <v>0.94303439910025055</v>
      </c>
    </row>
    <row r="394" spans="1:10" ht="47.25" outlineLevel="1" x14ac:dyDescent="0.25">
      <c r="A394" s="9" t="s">
        <v>204</v>
      </c>
      <c r="B394" s="10" t="s">
        <v>205</v>
      </c>
      <c r="C394" s="9" t="s">
        <v>22</v>
      </c>
      <c r="D394" s="10" t="s">
        <v>23</v>
      </c>
      <c r="E394" s="6">
        <v>28.495999999999999</v>
      </c>
      <c r="F394" s="6">
        <v>37.200000000000003</v>
      </c>
      <c r="G394" s="6">
        <v>37.200000000000003</v>
      </c>
      <c r="H394" s="11">
        <f t="shared" si="22"/>
        <v>102.896</v>
      </c>
      <c r="I394" s="11">
        <v>21.867999999999999</v>
      </c>
      <c r="J394" s="12">
        <f t="shared" si="23"/>
        <v>0.21252526823200124</v>
      </c>
    </row>
    <row r="395" spans="1:10" ht="47.25" outlineLevel="1" x14ac:dyDescent="0.25">
      <c r="A395" s="9" t="s">
        <v>204</v>
      </c>
      <c r="B395" s="10" t="s">
        <v>205</v>
      </c>
      <c r="C395" s="9" t="s">
        <v>16</v>
      </c>
      <c r="D395" s="10" t="s">
        <v>17</v>
      </c>
      <c r="E395" s="6">
        <v>874.11500000000001</v>
      </c>
      <c r="F395" s="6">
        <v>791.11500000000001</v>
      </c>
      <c r="G395" s="6">
        <v>733.01499999999999</v>
      </c>
      <c r="H395" s="11">
        <f t="shared" si="22"/>
        <v>2398.2449999999999</v>
      </c>
      <c r="I395" s="11">
        <v>2336.7939999999999</v>
      </c>
      <c r="J395" s="12">
        <f t="shared" si="23"/>
        <v>0.97437667961363417</v>
      </c>
    </row>
    <row r="396" spans="1:10" ht="30" customHeight="1" x14ac:dyDescent="0.25">
      <c r="A396" s="5" t="s">
        <v>208</v>
      </c>
      <c r="B396" s="46" t="s">
        <v>209</v>
      </c>
      <c r="C396" s="46"/>
      <c r="D396" s="46"/>
      <c r="E396" s="6">
        <v>25862.684000000001</v>
      </c>
      <c r="F396" s="6">
        <v>38426.703999999998</v>
      </c>
      <c r="G396" s="6">
        <v>35125.321000000004</v>
      </c>
      <c r="H396" s="7">
        <f>H398+H403</f>
        <v>99414.71</v>
      </c>
      <c r="I396" s="7">
        <f>I398+I403</f>
        <v>99268.099000000002</v>
      </c>
      <c r="J396" s="8">
        <f t="shared" si="23"/>
        <v>0.99852525848538909</v>
      </c>
    </row>
    <row r="397" spans="1:10" s="36" customFormat="1" ht="23.25" customHeight="1" x14ac:dyDescent="0.25">
      <c r="A397" s="21"/>
      <c r="B397" s="21"/>
      <c r="C397" s="21"/>
      <c r="D397" s="39" t="s">
        <v>250</v>
      </c>
      <c r="E397" s="35"/>
      <c r="F397" s="35"/>
      <c r="G397" s="35"/>
      <c r="H397" s="23"/>
      <c r="I397" s="23"/>
      <c r="J397" s="24"/>
    </row>
    <row r="398" spans="1:10" s="36" customFormat="1" ht="25.5" customHeight="1" x14ac:dyDescent="0.25">
      <c r="A398" s="21"/>
      <c r="B398" s="21"/>
      <c r="C398" s="21"/>
      <c r="D398" s="39" t="s">
        <v>251</v>
      </c>
      <c r="E398" s="35"/>
      <c r="F398" s="35"/>
      <c r="G398" s="35"/>
      <c r="H398" s="23">
        <f>H399+H401</f>
        <v>1136.414</v>
      </c>
      <c r="I398" s="23">
        <f>I399+I401</f>
        <v>1136.414</v>
      </c>
      <c r="J398" s="24">
        <f t="shared" si="23"/>
        <v>1</v>
      </c>
    </row>
    <row r="399" spans="1:10" s="27" customFormat="1" ht="31.5" outlineLevel="1" x14ac:dyDescent="0.25">
      <c r="A399" s="1" t="s">
        <v>208</v>
      </c>
      <c r="B399" s="16" t="s">
        <v>209</v>
      </c>
      <c r="C399" s="1" t="s">
        <v>106</v>
      </c>
      <c r="D399" s="16" t="s">
        <v>107</v>
      </c>
      <c r="E399" s="17">
        <v>0</v>
      </c>
      <c r="F399" s="17">
        <v>760.81399999999996</v>
      </c>
      <c r="G399" s="17">
        <v>120</v>
      </c>
      <c r="H399" s="18">
        <f>H400</f>
        <v>880.81399999999996</v>
      </c>
      <c r="I399" s="18">
        <f>I400</f>
        <v>880.81399999999996</v>
      </c>
      <c r="J399" s="19">
        <f t="shared" si="23"/>
        <v>1</v>
      </c>
    </row>
    <row r="400" spans="1:10" s="33" customFormat="1" ht="63" outlineLevel="2" x14ac:dyDescent="0.25">
      <c r="A400" s="28" t="s">
        <v>208</v>
      </c>
      <c r="B400" s="29" t="s">
        <v>209</v>
      </c>
      <c r="C400" s="28" t="s">
        <v>108</v>
      </c>
      <c r="D400" s="29" t="s">
        <v>109</v>
      </c>
      <c r="E400" s="30">
        <v>0</v>
      </c>
      <c r="F400" s="30">
        <v>760.81399999999996</v>
      </c>
      <c r="G400" s="30">
        <v>120</v>
      </c>
      <c r="H400" s="31">
        <f t="shared" si="22"/>
        <v>880.81399999999996</v>
      </c>
      <c r="I400" s="31">
        <v>880.81399999999996</v>
      </c>
      <c r="J400" s="32">
        <f t="shared" si="23"/>
        <v>1</v>
      </c>
    </row>
    <row r="401" spans="1:10" s="27" customFormat="1" ht="47.25" outlineLevel="1" x14ac:dyDescent="0.25">
      <c r="A401" s="1" t="s">
        <v>208</v>
      </c>
      <c r="B401" s="16" t="s">
        <v>209</v>
      </c>
      <c r="C401" s="1" t="s">
        <v>210</v>
      </c>
      <c r="D401" s="16" t="s">
        <v>211</v>
      </c>
      <c r="E401" s="17">
        <v>21</v>
      </c>
      <c r="F401" s="17">
        <v>0</v>
      </c>
      <c r="G401" s="17">
        <v>234.6</v>
      </c>
      <c r="H401" s="18">
        <f>H402</f>
        <v>255.6</v>
      </c>
      <c r="I401" s="18">
        <f>I402</f>
        <v>255.6</v>
      </c>
      <c r="J401" s="19">
        <f t="shared" si="23"/>
        <v>1</v>
      </c>
    </row>
    <row r="402" spans="1:10" s="33" customFormat="1" ht="47.25" outlineLevel="2" x14ac:dyDescent="0.25">
      <c r="A402" s="28" t="s">
        <v>208</v>
      </c>
      <c r="B402" s="29" t="s">
        <v>209</v>
      </c>
      <c r="C402" s="28" t="s">
        <v>212</v>
      </c>
      <c r="D402" s="29" t="s">
        <v>213</v>
      </c>
      <c r="E402" s="30">
        <v>21</v>
      </c>
      <c r="F402" s="30">
        <v>0</v>
      </c>
      <c r="G402" s="30">
        <v>234.6</v>
      </c>
      <c r="H402" s="31">
        <f t="shared" si="22"/>
        <v>255.6</v>
      </c>
      <c r="I402" s="31">
        <v>255.6</v>
      </c>
      <c r="J402" s="32">
        <f t="shared" si="23"/>
        <v>1</v>
      </c>
    </row>
    <row r="403" spans="1:10" s="27" customFormat="1" ht="23.25" customHeight="1" outlineLevel="2" x14ac:dyDescent="0.25">
      <c r="A403" s="1"/>
      <c r="B403" s="16"/>
      <c r="C403" s="1"/>
      <c r="D403" s="16" t="s">
        <v>252</v>
      </c>
      <c r="E403" s="17"/>
      <c r="F403" s="17"/>
      <c r="G403" s="17"/>
      <c r="H403" s="18">
        <f>H404+H405</f>
        <v>98278.296000000002</v>
      </c>
      <c r="I403" s="18">
        <f>I404+I405</f>
        <v>98131.684999999998</v>
      </c>
      <c r="J403" s="19">
        <f t="shared" si="23"/>
        <v>0.99850820571817811</v>
      </c>
    </row>
    <row r="404" spans="1:10" ht="47.25" outlineLevel="1" x14ac:dyDescent="0.25">
      <c r="A404" s="9" t="s">
        <v>208</v>
      </c>
      <c r="B404" s="10" t="s">
        <v>209</v>
      </c>
      <c r="C404" s="9" t="s">
        <v>22</v>
      </c>
      <c r="D404" s="10" t="s">
        <v>23</v>
      </c>
      <c r="E404" s="6">
        <v>10387.151</v>
      </c>
      <c r="F404" s="6">
        <v>23376.97</v>
      </c>
      <c r="G404" s="6">
        <v>15095.05</v>
      </c>
      <c r="H404" s="11">
        <f t="shared" si="22"/>
        <v>48859.171000000002</v>
      </c>
      <c r="I404" s="11">
        <v>48856.345000000001</v>
      </c>
      <c r="J404" s="12">
        <f t="shared" si="23"/>
        <v>0.999942160295761</v>
      </c>
    </row>
    <row r="405" spans="1:10" ht="47.25" outlineLevel="1" x14ac:dyDescent="0.25">
      <c r="A405" s="9" t="s">
        <v>208</v>
      </c>
      <c r="B405" s="10" t="s">
        <v>209</v>
      </c>
      <c r="C405" s="9" t="s">
        <v>16</v>
      </c>
      <c r="D405" s="10" t="s">
        <v>17</v>
      </c>
      <c r="E405" s="6">
        <v>15454.534</v>
      </c>
      <c r="F405" s="6">
        <v>14198.92</v>
      </c>
      <c r="G405" s="6">
        <v>19765.670999999998</v>
      </c>
      <c r="H405" s="11">
        <f t="shared" si="22"/>
        <v>49419.125</v>
      </c>
      <c r="I405" s="11">
        <v>49275.34</v>
      </c>
      <c r="J405" s="12">
        <f t="shared" si="23"/>
        <v>0.9970904988706295</v>
      </c>
    </row>
    <row r="406" spans="1:10" ht="31.5" customHeight="1" x14ac:dyDescent="0.25">
      <c r="A406" s="5" t="s">
        <v>214</v>
      </c>
      <c r="B406" s="46" t="s">
        <v>215</v>
      </c>
      <c r="C406" s="46"/>
      <c r="D406" s="46"/>
      <c r="E406" s="6">
        <v>62183.093000000001</v>
      </c>
      <c r="F406" s="6">
        <v>59699.993999999999</v>
      </c>
      <c r="G406" s="6">
        <v>70738.881999999998</v>
      </c>
      <c r="H406" s="7">
        <f>H408+H412</f>
        <v>192621.96900000004</v>
      </c>
      <c r="I406" s="7">
        <f>I408+I412</f>
        <v>192106.72699999998</v>
      </c>
      <c r="J406" s="8">
        <f t="shared" ref="J406:J458" si="24">I406/H406</f>
        <v>0.99732511300411397</v>
      </c>
    </row>
    <row r="407" spans="1:10" s="25" customFormat="1" ht="26.25" customHeight="1" x14ac:dyDescent="0.25">
      <c r="A407" s="21"/>
      <c r="B407" s="21"/>
      <c r="C407" s="21"/>
      <c r="D407" s="39" t="s">
        <v>250</v>
      </c>
      <c r="E407" s="22"/>
      <c r="F407" s="22"/>
      <c r="G407" s="22"/>
      <c r="H407" s="23"/>
      <c r="I407" s="23"/>
      <c r="J407" s="24"/>
    </row>
    <row r="408" spans="1:10" s="25" customFormat="1" ht="26.25" customHeight="1" x14ac:dyDescent="0.25">
      <c r="A408" s="21"/>
      <c r="B408" s="21"/>
      <c r="C408" s="21"/>
      <c r="D408" s="39" t="s">
        <v>251</v>
      </c>
      <c r="E408" s="22"/>
      <c r="F408" s="22"/>
      <c r="G408" s="22"/>
      <c r="H408" s="23">
        <f>H409</f>
        <v>188948.69300000003</v>
      </c>
      <c r="I408" s="23">
        <f>I409</f>
        <v>188658.57499999998</v>
      </c>
      <c r="J408" s="24">
        <f t="shared" si="24"/>
        <v>0.99846456730981437</v>
      </c>
    </row>
    <row r="409" spans="1:10" s="27" customFormat="1" ht="47.25" outlineLevel="1" x14ac:dyDescent="0.25">
      <c r="A409" s="1" t="s">
        <v>214</v>
      </c>
      <c r="B409" s="16" t="s">
        <v>215</v>
      </c>
      <c r="C409" s="1" t="s">
        <v>74</v>
      </c>
      <c r="D409" s="16" t="s">
        <v>75</v>
      </c>
      <c r="E409" s="17">
        <v>60471.250999999997</v>
      </c>
      <c r="F409" s="17">
        <v>58738.326999999997</v>
      </c>
      <c r="G409" s="17">
        <v>69739.115000000005</v>
      </c>
      <c r="H409" s="18">
        <f>H410+H411</f>
        <v>188948.69300000003</v>
      </c>
      <c r="I409" s="18">
        <f>I410+I411</f>
        <v>188658.57499999998</v>
      </c>
      <c r="J409" s="19">
        <f t="shared" si="24"/>
        <v>0.99846456730981437</v>
      </c>
    </row>
    <row r="410" spans="1:10" s="33" customFormat="1" ht="47.25" outlineLevel="2" x14ac:dyDescent="0.25">
      <c r="A410" s="28" t="s">
        <v>214</v>
      </c>
      <c r="B410" s="29" t="s">
        <v>215</v>
      </c>
      <c r="C410" s="28" t="s">
        <v>76</v>
      </c>
      <c r="D410" s="29" t="s">
        <v>77</v>
      </c>
      <c r="E410" s="30">
        <v>46135.953000000001</v>
      </c>
      <c r="F410" s="30">
        <v>53200.826000000001</v>
      </c>
      <c r="G410" s="30">
        <v>65057.428999999996</v>
      </c>
      <c r="H410" s="31">
        <f t="shared" ref="H410:H454" si="25">E410+F410+G410</f>
        <v>164394.20800000001</v>
      </c>
      <c r="I410" s="31">
        <v>164357.76199999999</v>
      </c>
      <c r="J410" s="32">
        <f t="shared" si="24"/>
        <v>0.99977830119173039</v>
      </c>
    </row>
    <row r="411" spans="1:10" s="33" customFormat="1" ht="31.5" outlineLevel="2" x14ac:dyDescent="0.25">
      <c r="A411" s="28" t="s">
        <v>214</v>
      </c>
      <c r="B411" s="29" t="s">
        <v>215</v>
      </c>
      <c r="C411" s="28" t="s">
        <v>136</v>
      </c>
      <c r="D411" s="29" t="s">
        <v>137</v>
      </c>
      <c r="E411" s="30">
        <v>14335.298000000001</v>
      </c>
      <c r="F411" s="30">
        <v>5537.5010000000002</v>
      </c>
      <c r="G411" s="30">
        <v>4681.6859999999997</v>
      </c>
      <c r="H411" s="31">
        <f t="shared" si="25"/>
        <v>24554.485000000001</v>
      </c>
      <c r="I411" s="31">
        <v>24300.812999999998</v>
      </c>
      <c r="J411" s="32">
        <f t="shared" si="24"/>
        <v>0.98966901566047905</v>
      </c>
    </row>
    <row r="412" spans="1:10" s="33" customFormat="1" ht="22.5" customHeight="1" outlineLevel="2" x14ac:dyDescent="0.25">
      <c r="A412" s="28"/>
      <c r="B412" s="29"/>
      <c r="C412" s="28"/>
      <c r="D412" s="38" t="s">
        <v>252</v>
      </c>
      <c r="E412" s="30"/>
      <c r="F412" s="30"/>
      <c r="G412" s="30"/>
      <c r="H412" s="18">
        <f>H413+H414</f>
        <v>3673.2759999999998</v>
      </c>
      <c r="I412" s="18">
        <f>I413+I414</f>
        <v>3448.152</v>
      </c>
      <c r="J412" s="19">
        <f t="shared" si="24"/>
        <v>0.93871301802532681</v>
      </c>
    </row>
    <row r="413" spans="1:10" ht="47.25" outlineLevel="1" x14ac:dyDescent="0.25">
      <c r="A413" s="9" t="s">
        <v>214</v>
      </c>
      <c r="B413" s="10" t="s">
        <v>215</v>
      </c>
      <c r="C413" s="9" t="s">
        <v>22</v>
      </c>
      <c r="D413" s="10" t="s">
        <v>23</v>
      </c>
      <c r="E413" s="6">
        <v>660</v>
      </c>
      <c r="F413" s="6">
        <v>10</v>
      </c>
      <c r="G413" s="6">
        <v>50</v>
      </c>
      <c r="H413" s="11">
        <f t="shared" si="25"/>
        <v>720</v>
      </c>
      <c r="I413" s="11">
        <v>550</v>
      </c>
      <c r="J413" s="12">
        <f t="shared" si="24"/>
        <v>0.76388888888888884</v>
      </c>
    </row>
    <row r="414" spans="1:10" ht="47.25" outlineLevel="1" x14ac:dyDescent="0.25">
      <c r="A414" s="9" t="s">
        <v>214</v>
      </c>
      <c r="B414" s="10" t="s">
        <v>215</v>
      </c>
      <c r="C414" s="9" t="s">
        <v>16</v>
      </c>
      <c r="D414" s="10" t="s">
        <v>17</v>
      </c>
      <c r="E414" s="6">
        <v>1051.8420000000001</v>
      </c>
      <c r="F414" s="6">
        <v>951.66700000000003</v>
      </c>
      <c r="G414" s="6">
        <v>949.76700000000005</v>
      </c>
      <c r="H414" s="11">
        <f t="shared" si="25"/>
        <v>2953.2759999999998</v>
      </c>
      <c r="I414" s="11">
        <v>2898.152</v>
      </c>
      <c r="J414" s="12">
        <f t="shared" si="24"/>
        <v>0.98133462636069235</v>
      </c>
    </row>
    <row r="415" spans="1:10" ht="27.75" customHeight="1" x14ac:dyDescent="0.25">
      <c r="A415" s="5" t="s">
        <v>216</v>
      </c>
      <c r="B415" s="46" t="s">
        <v>217</v>
      </c>
      <c r="C415" s="46"/>
      <c r="D415" s="46"/>
      <c r="E415" s="6">
        <v>1431.3409999999999</v>
      </c>
      <c r="F415" s="6">
        <v>3090.8409999999999</v>
      </c>
      <c r="G415" s="6">
        <v>2383.4409999999998</v>
      </c>
      <c r="H415" s="7">
        <f>H417+H418</f>
        <v>6905.6229999999996</v>
      </c>
      <c r="I415" s="7">
        <f>I417+I418</f>
        <v>6574.3230000000003</v>
      </c>
      <c r="J415" s="8">
        <f t="shared" si="24"/>
        <v>0.9520246037178689</v>
      </c>
    </row>
    <row r="416" spans="1:10" s="25" customFormat="1" ht="21" customHeight="1" x14ac:dyDescent="0.25">
      <c r="A416" s="21"/>
      <c r="B416" s="21"/>
      <c r="C416" s="21"/>
      <c r="D416" s="37" t="s">
        <v>250</v>
      </c>
      <c r="E416" s="22"/>
      <c r="F416" s="22"/>
      <c r="G416" s="22"/>
      <c r="H416" s="23"/>
      <c r="I416" s="23"/>
      <c r="J416" s="24"/>
    </row>
    <row r="417" spans="1:10" s="25" customFormat="1" ht="21" customHeight="1" x14ac:dyDescent="0.25">
      <c r="A417" s="21"/>
      <c r="B417" s="21"/>
      <c r="C417" s="21"/>
      <c r="D417" s="37" t="s">
        <v>251</v>
      </c>
      <c r="E417" s="22"/>
      <c r="F417" s="22"/>
      <c r="G417" s="22"/>
      <c r="H417" s="23">
        <v>0</v>
      </c>
      <c r="I417" s="23">
        <v>0</v>
      </c>
      <c r="J417" s="24">
        <v>0</v>
      </c>
    </row>
    <row r="418" spans="1:10" s="25" customFormat="1" ht="21" customHeight="1" x14ac:dyDescent="0.25">
      <c r="A418" s="21"/>
      <c r="B418" s="21"/>
      <c r="C418" s="21"/>
      <c r="D418" s="37" t="s">
        <v>252</v>
      </c>
      <c r="E418" s="22"/>
      <c r="F418" s="22"/>
      <c r="G418" s="22"/>
      <c r="H418" s="23">
        <f>H419</f>
        <v>6905.6229999999996</v>
      </c>
      <c r="I418" s="23">
        <f>I419</f>
        <v>6574.3230000000003</v>
      </c>
      <c r="J418" s="24">
        <f t="shared" si="24"/>
        <v>0.9520246037178689</v>
      </c>
    </row>
    <row r="419" spans="1:10" ht="47.25" outlineLevel="1" x14ac:dyDescent="0.25">
      <c r="A419" s="9" t="s">
        <v>216</v>
      </c>
      <c r="B419" s="10" t="s">
        <v>217</v>
      </c>
      <c r="C419" s="9" t="s">
        <v>218</v>
      </c>
      <c r="D419" s="10" t="s">
        <v>219</v>
      </c>
      <c r="E419" s="6">
        <v>1431.3409999999999</v>
      </c>
      <c r="F419" s="6">
        <v>3090.8409999999999</v>
      </c>
      <c r="G419" s="6">
        <v>2383.4409999999998</v>
      </c>
      <c r="H419" s="11">
        <f t="shared" si="25"/>
        <v>6905.6229999999996</v>
      </c>
      <c r="I419" s="11">
        <v>6574.3230000000003</v>
      </c>
      <c r="J419" s="12">
        <f t="shared" si="24"/>
        <v>0.9520246037178689</v>
      </c>
    </row>
    <row r="420" spans="1:10" ht="27" customHeight="1" x14ac:dyDescent="0.25">
      <c r="A420" s="5" t="s">
        <v>220</v>
      </c>
      <c r="B420" s="46" t="s">
        <v>221</v>
      </c>
      <c r="C420" s="46"/>
      <c r="D420" s="46"/>
      <c r="E420" s="6">
        <v>618.45000000000005</v>
      </c>
      <c r="F420" s="6">
        <v>834.16600000000005</v>
      </c>
      <c r="G420" s="6">
        <v>829.16600000000005</v>
      </c>
      <c r="H420" s="7">
        <f>H422+H423</f>
        <v>2281.7820000000002</v>
      </c>
      <c r="I420" s="7">
        <f>I422+I423</f>
        <v>2233.078</v>
      </c>
      <c r="J420" s="8">
        <f t="shared" si="24"/>
        <v>0.9786552790757399</v>
      </c>
    </row>
    <row r="421" spans="1:10" s="25" customFormat="1" ht="22.5" customHeight="1" x14ac:dyDescent="0.25">
      <c r="A421" s="21"/>
      <c r="B421" s="21"/>
      <c r="C421" s="21"/>
      <c r="D421" s="37" t="s">
        <v>250</v>
      </c>
      <c r="E421" s="22"/>
      <c r="F421" s="22"/>
      <c r="G421" s="22"/>
      <c r="H421" s="23"/>
      <c r="I421" s="23"/>
      <c r="J421" s="24"/>
    </row>
    <row r="422" spans="1:10" s="25" customFormat="1" ht="22.5" customHeight="1" x14ac:dyDescent="0.25">
      <c r="A422" s="21"/>
      <c r="B422" s="21"/>
      <c r="C422" s="21"/>
      <c r="D422" s="37" t="s">
        <v>251</v>
      </c>
      <c r="E422" s="22"/>
      <c r="F422" s="22"/>
      <c r="G422" s="22"/>
      <c r="H422" s="23">
        <v>0</v>
      </c>
      <c r="I422" s="23">
        <v>0</v>
      </c>
      <c r="J422" s="24">
        <v>0</v>
      </c>
    </row>
    <row r="423" spans="1:10" s="25" customFormat="1" ht="22.5" customHeight="1" x14ac:dyDescent="0.25">
      <c r="A423" s="21"/>
      <c r="B423" s="21"/>
      <c r="C423" s="21"/>
      <c r="D423" s="37" t="s">
        <v>252</v>
      </c>
      <c r="E423" s="22"/>
      <c r="F423" s="22"/>
      <c r="G423" s="22"/>
      <c r="H423" s="23">
        <f>H424</f>
        <v>2281.7820000000002</v>
      </c>
      <c r="I423" s="23">
        <f>I424</f>
        <v>2233.078</v>
      </c>
      <c r="J423" s="24">
        <f t="shared" si="24"/>
        <v>0.9786552790757399</v>
      </c>
    </row>
    <row r="424" spans="1:10" ht="47.25" outlineLevel="1" x14ac:dyDescent="0.25">
      <c r="A424" s="9" t="s">
        <v>220</v>
      </c>
      <c r="B424" s="10" t="s">
        <v>221</v>
      </c>
      <c r="C424" s="9" t="s">
        <v>222</v>
      </c>
      <c r="D424" s="10" t="s">
        <v>223</v>
      </c>
      <c r="E424" s="6">
        <v>618.45000000000005</v>
      </c>
      <c r="F424" s="6">
        <v>834.16600000000005</v>
      </c>
      <c r="G424" s="6">
        <v>829.16600000000005</v>
      </c>
      <c r="H424" s="11">
        <f t="shared" si="25"/>
        <v>2281.7820000000002</v>
      </c>
      <c r="I424" s="11">
        <v>2233.078</v>
      </c>
      <c r="J424" s="12">
        <f t="shared" si="24"/>
        <v>0.9786552790757399</v>
      </c>
    </row>
    <row r="425" spans="1:10" ht="36.75" customHeight="1" x14ac:dyDescent="0.25">
      <c r="A425" s="5" t="s">
        <v>224</v>
      </c>
      <c r="B425" s="46" t="s">
        <v>225</v>
      </c>
      <c r="C425" s="46"/>
      <c r="D425" s="46"/>
      <c r="E425" s="6">
        <v>3608.0369999999998</v>
      </c>
      <c r="F425" s="6">
        <v>10381.111999999999</v>
      </c>
      <c r="G425" s="6">
        <v>13579.725</v>
      </c>
      <c r="H425" s="7">
        <f>H427+H428</f>
        <v>27568.874</v>
      </c>
      <c r="I425" s="7">
        <f>I427+I428</f>
        <v>21166.186000000002</v>
      </c>
      <c r="J425" s="8">
        <f t="shared" si="24"/>
        <v>0.76775663743103917</v>
      </c>
    </row>
    <row r="426" spans="1:10" s="25" customFormat="1" ht="25.5" customHeight="1" x14ac:dyDescent="0.25">
      <c r="A426" s="21"/>
      <c r="B426" s="21"/>
      <c r="C426" s="21"/>
      <c r="D426" s="37" t="s">
        <v>250</v>
      </c>
      <c r="E426" s="22"/>
      <c r="F426" s="22"/>
      <c r="G426" s="22"/>
      <c r="H426" s="23"/>
      <c r="I426" s="23"/>
      <c r="J426" s="24"/>
    </row>
    <row r="427" spans="1:10" s="25" customFormat="1" ht="25.5" customHeight="1" x14ac:dyDescent="0.25">
      <c r="A427" s="21"/>
      <c r="B427" s="21"/>
      <c r="C427" s="21"/>
      <c r="D427" s="37" t="s">
        <v>251</v>
      </c>
      <c r="E427" s="22"/>
      <c r="F427" s="22"/>
      <c r="G427" s="22"/>
      <c r="H427" s="23">
        <v>0</v>
      </c>
      <c r="I427" s="23">
        <v>0</v>
      </c>
      <c r="J427" s="24">
        <v>0</v>
      </c>
    </row>
    <row r="428" spans="1:10" s="25" customFormat="1" ht="24.75" customHeight="1" x14ac:dyDescent="0.25">
      <c r="A428" s="21"/>
      <c r="B428" s="21"/>
      <c r="C428" s="21"/>
      <c r="D428" s="37" t="s">
        <v>252</v>
      </c>
      <c r="E428" s="22"/>
      <c r="F428" s="22"/>
      <c r="G428" s="22"/>
      <c r="H428" s="23">
        <f>H429+H430</f>
        <v>27568.874</v>
      </c>
      <c r="I428" s="23">
        <f>I429+I430</f>
        <v>21166.186000000002</v>
      </c>
      <c r="J428" s="24">
        <f t="shared" si="24"/>
        <v>0.76775663743103917</v>
      </c>
    </row>
    <row r="429" spans="1:10" ht="47.25" outlineLevel="1" x14ac:dyDescent="0.25">
      <c r="A429" s="9" t="s">
        <v>224</v>
      </c>
      <c r="B429" s="10" t="s">
        <v>225</v>
      </c>
      <c r="C429" s="9" t="s">
        <v>22</v>
      </c>
      <c r="D429" s="10" t="s">
        <v>23</v>
      </c>
      <c r="E429" s="6">
        <v>0</v>
      </c>
      <c r="F429" s="6">
        <v>0</v>
      </c>
      <c r="G429" s="6">
        <v>2000</v>
      </c>
      <c r="H429" s="11">
        <f t="shared" si="25"/>
        <v>2000</v>
      </c>
      <c r="I429" s="11">
        <v>84.16</v>
      </c>
      <c r="J429" s="12">
        <f t="shared" si="24"/>
        <v>4.2079999999999999E-2</v>
      </c>
    </row>
    <row r="430" spans="1:10" ht="47.25" outlineLevel="1" x14ac:dyDescent="0.25">
      <c r="A430" s="9" t="s">
        <v>224</v>
      </c>
      <c r="B430" s="10" t="s">
        <v>225</v>
      </c>
      <c r="C430" s="9" t="s">
        <v>226</v>
      </c>
      <c r="D430" s="10" t="s">
        <v>227</v>
      </c>
      <c r="E430" s="6">
        <v>3608.0369999999998</v>
      </c>
      <c r="F430" s="6">
        <v>10381.111999999999</v>
      </c>
      <c r="G430" s="6">
        <v>11579.725</v>
      </c>
      <c r="H430" s="11">
        <f t="shared" si="25"/>
        <v>25568.874</v>
      </c>
      <c r="I430" s="11">
        <v>21082.026000000002</v>
      </c>
      <c r="J430" s="12">
        <f t="shared" si="24"/>
        <v>0.82451913995117665</v>
      </c>
    </row>
    <row r="431" spans="1:10" ht="31.5" customHeight="1" x14ac:dyDescent="0.25">
      <c r="A431" s="5" t="s">
        <v>228</v>
      </c>
      <c r="B431" s="46" t="s">
        <v>229</v>
      </c>
      <c r="C431" s="46"/>
      <c r="D431" s="46"/>
      <c r="E431" s="6">
        <v>22999.124</v>
      </c>
      <c r="F431" s="6">
        <v>33447.235999999997</v>
      </c>
      <c r="G431" s="6">
        <v>30736.651999999998</v>
      </c>
      <c r="H431" s="7">
        <f>H433+H442</f>
        <v>87183.011999999988</v>
      </c>
      <c r="I431" s="7">
        <f>I433+I442</f>
        <v>48732.006999999998</v>
      </c>
      <c r="J431" s="8">
        <f t="shared" si="24"/>
        <v>0.55896218634887274</v>
      </c>
    </row>
    <row r="432" spans="1:10" s="25" customFormat="1" ht="22.5" customHeight="1" x14ac:dyDescent="0.25">
      <c r="A432" s="21"/>
      <c r="B432" s="21"/>
      <c r="C432" s="21"/>
      <c r="D432" s="37" t="s">
        <v>250</v>
      </c>
      <c r="E432" s="22"/>
      <c r="F432" s="22"/>
      <c r="G432" s="22"/>
      <c r="H432" s="23"/>
      <c r="I432" s="23"/>
      <c r="J432" s="24"/>
    </row>
    <row r="433" spans="1:10" s="25" customFormat="1" ht="22.5" customHeight="1" x14ac:dyDescent="0.25">
      <c r="A433" s="21"/>
      <c r="B433" s="21"/>
      <c r="C433" s="21"/>
      <c r="D433" s="37" t="s">
        <v>251</v>
      </c>
      <c r="E433" s="22"/>
      <c r="F433" s="22"/>
      <c r="G433" s="22"/>
      <c r="H433" s="23">
        <f>H434</f>
        <v>73053.20199999999</v>
      </c>
      <c r="I433" s="23">
        <f>I434</f>
        <v>35254.548999999999</v>
      </c>
      <c r="J433" s="24">
        <f t="shared" si="24"/>
        <v>0.4825873204024651</v>
      </c>
    </row>
    <row r="434" spans="1:10" s="27" customFormat="1" ht="47.25" outlineLevel="1" x14ac:dyDescent="0.25">
      <c r="A434" s="1" t="s">
        <v>228</v>
      </c>
      <c r="B434" s="16" t="s">
        <v>229</v>
      </c>
      <c r="C434" s="1" t="s">
        <v>156</v>
      </c>
      <c r="D434" s="16" t="s">
        <v>157</v>
      </c>
      <c r="E434" s="17">
        <v>21341.972000000002</v>
      </c>
      <c r="F434" s="17">
        <v>26468.865000000002</v>
      </c>
      <c r="G434" s="17">
        <v>25242.365000000002</v>
      </c>
      <c r="H434" s="18">
        <f>H435+H438+H439</f>
        <v>73053.20199999999</v>
      </c>
      <c r="I434" s="18">
        <f>I435+I438+I439</f>
        <v>35254.548999999999</v>
      </c>
      <c r="J434" s="19">
        <f t="shared" si="24"/>
        <v>0.4825873204024651</v>
      </c>
    </row>
    <row r="435" spans="1:10" s="33" customFormat="1" ht="47.25" outlineLevel="2" x14ac:dyDescent="0.25">
      <c r="A435" s="28" t="s">
        <v>228</v>
      </c>
      <c r="B435" s="29" t="s">
        <v>229</v>
      </c>
      <c r="C435" s="28" t="s">
        <v>230</v>
      </c>
      <c r="D435" s="29" t="s">
        <v>231</v>
      </c>
      <c r="E435" s="30">
        <v>10040</v>
      </c>
      <c r="F435" s="30">
        <v>23068.2</v>
      </c>
      <c r="G435" s="30">
        <v>17855.7</v>
      </c>
      <c r="H435" s="31">
        <f t="shared" si="25"/>
        <v>50963.899999999994</v>
      </c>
      <c r="I435" s="31">
        <v>14605.629000000001</v>
      </c>
      <c r="J435" s="32">
        <f t="shared" si="24"/>
        <v>0.28658774151899685</v>
      </c>
    </row>
    <row r="436" spans="1:10" s="33" customFormat="1" ht="31.5" outlineLevel="2" x14ac:dyDescent="0.25">
      <c r="A436" s="1"/>
      <c r="B436" s="16"/>
      <c r="C436" s="1"/>
      <c r="D436" s="43" t="s">
        <v>254</v>
      </c>
      <c r="E436" s="17"/>
      <c r="F436" s="17"/>
      <c r="G436" s="17"/>
      <c r="H436" s="11"/>
      <c r="I436" s="11"/>
      <c r="J436" s="12"/>
    </row>
    <row r="437" spans="1:10" s="33" customFormat="1" ht="94.5" outlineLevel="2" x14ac:dyDescent="0.25">
      <c r="A437" s="9" t="s">
        <v>228</v>
      </c>
      <c r="B437" s="10" t="s">
        <v>229</v>
      </c>
      <c r="C437" s="9" t="s">
        <v>267</v>
      </c>
      <c r="D437" s="10" t="s">
        <v>268</v>
      </c>
      <c r="E437" s="6">
        <v>10000</v>
      </c>
      <c r="F437" s="6">
        <v>22725.7</v>
      </c>
      <c r="G437" s="6">
        <v>17725.7</v>
      </c>
      <c r="H437" s="11">
        <f t="shared" ref="H437" si="26">E437+F437+G437</f>
        <v>50451.4</v>
      </c>
      <c r="I437" s="11">
        <v>14289.057000000001</v>
      </c>
      <c r="J437" s="12">
        <f t="shared" ref="J437" si="27">I437/H437</f>
        <v>0.28322419199467208</v>
      </c>
    </row>
    <row r="438" spans="1:10" s="33" customFormat="1" ht="47.25" outlineLevel="2" x14ac:dyDescent="0.25">
      <c r="A438" s="28" t="s">
        <v>228</v>
      </c>
      <c r="B438" s="29" t="s">
        <v>229</v>
      </c>
      <c r="C438" s="28" t="s">
        <v>232</v>
      </c>
      <c r="D438" s="29" t="s">
        <v>233</v>
      </c>
      <c r="E438" s="30">
        <v>1301.972</v>
      </c>
      <c r="F438" s="30">
        <v>3400.665</v>
      </c>
      <c r="G438" s="30">
        <v>2086.665</v>
      </c>
      <c r="H438" s="31">
        <f t="shared" si="25"/>
        <v>6789.3019999999997</v>
      </c>
      <c r="I438" s="31">
        <v>6147.3469999999998</v>
      </c>
      <c r="J438" s="32">
        <f t="shared" si="24"/>
        <v>0.90544609740441651</v>
      </c>
    </row>
    <row r="439" spans="1:10" s="33" customFormat="1" ht="31.5" outlineLevel="2" x14ac:dyDescent="0.25">
      <c r="A439" s="28" t="s">
        <v>228</v>
      </c>
      <c r="B439" s="29" t="s">
        <v>229</v>
      </c>
      <c r="C439" s="28" t="s">
        <v>158</v>
      </c>
      <c r="D439" s="29" t="s">
        <v>159</v>
      </c>
      <c r="E439" s="30">
        <v>10000</v>
      </c>
      <c r="F439" s="30">
        <v>0</v>
      </c>
      <c r="G439" s="30">
        <v>5300</v>
      </c>
      <c r="H439" s="31">
        <f t="shared" si="25"/>
        <v>15300</v>
      </c>
      <c r="I439" s="31">
        <v>14501.573</v>
      </c>
      <c r="J439" s="32">
        <f t="shared" si="24"/>
        <v>0.94781522875816993</v>
      </c>
    </row>
    <row r="440" spans="1:10" s="33" customFormat="1" ht="31.5" outlineLevel="2" x14ac:dyDescent="0.25">
      <c r="A440" s="9"/>
      <c r="B440" s="10"/>
      <c r="C440" s="9"/>
      <c r="D440" s="43" t="s">
        <v>254</v>
      </c>
      <c r="E440" s="6"/>
      <c r="F440" s="6"/>
      <c r="G440" s="6"/>
      <c r="H440" s="11"/>
      <c r="I440" s="11"/>
      <c r="J440" s="12"/>
    </row>
    <row r="441" spans="1:10" s="33" customFormat="1" ht="47.25" outlineLevel="2" x14ac:dyDescent="0.25">
      <c r="A441" s="9" t="s">
        <v>228</v>
      </c>
      <c r="B441" s="10" t="s">
        <v>229</v>
      </c>
      <c r="C441" s="9" t="s">
        <v>269</v>
      </c>
      <c r="D441" s="10" t="s">
        <v>270</v>
      </c>
      <c r="E441" s="6">
        <v>10000</v>
      </c>
      <c r="F441" s="6">
        <v>-82</v>
      </c>
      <c r="G441" s="6">
        <v>5000</v>
      </c>
      <c r="H441" s="11">
        <f t="shared" ref="H441" si="28">E441+F441+G441</f>
        <v>14918</v>
      </c>
      <c r="I441" s="11">
        <v>14499.073</v>
      </c>
      <c r="J441" s="12">
        <f t="shared" ref="J441" si="29">I441/H441</f>
        <v>0.97191801850113957</v>
      </c>
    </row>
    <row r="442" spans="1:10" s="27" customFormat="1" ht="30" customHeight="1" outlineLevel="2" x14ac:dyDescent="0.25">
      <c r="A442" s="1"/>
      <c r="B442" s="16"/>
      <c r="C442" s="1"/>
      <c r="D442" s="37" t="s">
        <v>252</v>
      </c>
      <c r="E442" s="17"/>
      <c r="F442" s="17"/>
      <c r="G442" s="17"/>
      <c r="H442" s="18">
        <f>H443+H444+H445</f>
        <v>14129.81</v>
      </c>
      <c r="I442" s="18">
        <f>I443+I444+I445</f>
        <v>13477.457999999999</v>
      </c>
      <c r="J442" s="19">
        <f t="shared" si="24"/>
        <v>0.95383150941166228</v>
      </c>
    </row>
    <row r="443" spans="1:10" ht="47.25" outlineLevel="1" x14ac:dyDescent="0.25">
      <c r="A443" s="9" t="s">
        <v>228</v>
      </c>
      <c r="B443" s="10" t="s">
        <v>229</v>
      </c>
      <c r="C443" s="9" t="s">
        <v>22</v>
      </c>
      <c r="D443" s="10" t="s">
        <v>23</v>
      </c>
      <c r="E443" s="6">
        <v>0</v>
      </c>
      <c r="F443" s="6">
        <v>147.55000000000001</v>
      </c>
      <c r="G443" s="6">
        <v>3421.2710000000002</v>
      </c>
      <c r="H443" s="11">
        <f t="shared" si="25"/>
        <v>3568.8210000000004</v>
      </c>
      <c r="I443" s="11">
        <v>3293.721</v>
      </c>
      <c r="J443" s="12">
        <f t="shared" si="24"/>
        <v>0.92291571922492044</v>
      </c>
    </row>
    <row r="444" spans="1:10" ht="47.25" outlineLevel="1" x14ac:dyDescent="0.25">
      <c r="A444" s="9" t="s">
        <v>228</v>
      </c>
      <c r="B444" s="10" t="s">
        <v>229</v>
      </c>
      <c r="C444" s="9" t="s">
        <v>16</v>
      </c>
      <c r="D444" s="10" t="s">
        <v>17</v>
      </c>
      <c r="E444" s="6">
        <v>1657.152</v>
      </c>
      <c r="F444" s="6">
        <v>2815.5650000000001</v>
      </c>
      <c r="G444" s="6">
        <v>2073.0160000000001</v>
      </c>
      <c r="H444" s="11">
        <f t="shared" si="25"/>
        <v>6545.7330000000002</v>
      </c>
      <c r="I444" s="11">
        <v>6168.4809999999998</v>
      </c>
      <c r="J444" s="12">
        <f t="shared" si="24"/>
        <v>0.94236672959315626</v>
      </c>
    </row>
    <row r="445" spans="1:10" ht="63" outlineLevel="1" x14ac:dyDescent="0.25">
      <c r="A445" s="9" t="s">
        <v>228</v>
      </c>
      <c r="B445" s="10" t="s">
        <v>229</v>
      </c>
      <c r="C445" s="9" t="s">
        <v>18</v>
      </c>
      <c r="D445" s="10" t="s">
        <v>19</v>
      </c>
      <c r="E445" s="6">
        <v>0</v>
      </c>
      <c r="F445" s="6">
        <v>4015.2559999999999</v>
      </c>
      <c r="G445" s="6">
        <v>0</v>
      </c>
      <c r="H445" s="11">
        <f t="shared" si="25"/>
        <v>4015.2559999999999</v>
      </c>
      <c r="I445" s="11">
        <v>4015.2559999999999</v>
      </c>
      <c r="J445" s="12">
        <f t="shared" si="24"/>
        <v>1</v>
      </c>
    </row>
    <row r="446" spans="1:10" ht="31.5" customHeight="1" x14ac:dyDescent="0.25">
      <c r="A446" s="5" t="s">
        <v>234</v>
      </c>
      <c r="B446" s="46" t="s">
        <v>235</v>
      </c>
      <c r="C446" s="46"/>
      <c r="D446" s="46"/>
      <c r="E446" s="6">
        <v>5419.9459999999999</v>
      </c>
      <c r="F446" s="6">
        <v>5437.8459999999995</v>
      </c>
      <c r="G446" s="6">
        <v>5182.79</v>
      </c>
      <c r="H446" s="7">
        <f>H448+H451</f>
        <v>16040.582</v>
      </c>
      <c r="I446" s="7">
        <f>I448+I451</f>
        <v>15704.583999999999</v>
      </c>
      <c r="J446" s="8">
        <f t="shared" si="24"/>
        <v>0.97905325380338437</v>
      </c>
    </row>
    <row r="447" spans="1:10" s="25" customFormat="1" ht="26.25" customHeight="1" x14ac:dyDescent="0.25">
      <c r="A447" s="21"/>
      <c r="B447" s="21"/>
      <c r="C447" s="21"/>
      <c r="D447" s="37" t="s">
        <v>250</v>
      </c>
      <c r="E447" s="22"/>
      <c r="F447" s="22"/>
      <c r="G447" s="22"/>
      <c r="H447" s="23"/>
      <c r="I447" s="23"/>
      <c r="J447" s="24"/>
    </row>
    <row r="448" spans="1:10" s="25" customFormat="1" ht="26.25" customHeight="1" x14ac:dyDescent="0.25">
      <c r="A448" s="21"/>
      <c r="B448" s="21"/>
      <c r="C448" s="21"/>
      <c r="D448" s="37" t="s">
        <v>251</v>
      </c>
      <c r="E448" s="22"/>
      <c r="F448" s="22"/>
      <c r="G448" s="22"/>
      <c r="H448" s="23">
        <f>H449</f>
        <v>655</v>
      </c>
      <c r="I448" s="23">
        <f>I449</f>
        <v>520.4</v>
      </c>
      <c r="J448" s="24">
        <f t="shared" si="24"/>
        <v>0.79450381679389315</v>
      </c>
    </row>
    <row r="449" spans="1:12" s="27" customFormat="1" ht="47.25" outlineLevel="1" x14ac:dyDescent="0.25">
      <c r="A449" s="1" t="s">
        <v>234</v>
      </c>
      <c r="B449" s="16" t="s">
        <v>235</v>
      </c>
      <c r="C449" s="1" t="s">
        <v>236</v>
      </c>
      <c r="D449" s="16" t="s">
        <v>237</v>
      </c>
      <c r="E449" s="17">
        <v>140.4</v>
      </c>
      <c r="F449" s="17">
        <v>514.6</v>
      </c>
      <c r="G449" s="17">
        <v>0</v>
      </c>
      <c r="H449" s="18">
        <f>H450</f>
        <v>655</v>
      </c>
      <c r="I449" s="18">
        <f>I450</f>
        <v>520.4</v>
      </c>
      <c r="J449" s="19">
        <f t="shared" si="24"/>
        <v>0.79450381679389315</v>
      </c>
    </row>
    <row r="450" spans="1:12" s="33" customFormat="1" ht="78.75" outlineLevel="2" x14ac:dyDescent="0.25">
      <c r="A450" s="28" t="s">
        <v>234</v>
      </c>
      <c r="B450" s="29" t="s">
        <v>235</v>
      </c>
      <c r="C450" s="28" t="s">
        <v>238</v>
      </c>
      <c r="D450" s="29" t="s">
        <v>239</v>
      </c>
      <c r="E450" s="30">
        <v>140.4</v>
      </c>
      <c r="F450" s="30">
        <v>514.6</v>
      </c>
      <c r="G450" s="30">
        <v>0</v>
      </c>
      <c r="H450" s="31">
        <f t="shared" si="25"/>
        <v>655</v>
      </c>
      <c r="I450" s="31">
        <v>520.4</v>
      </c>
      <c r="J450" s="32">
        <f t="shared" si="24"/>
        <v>0.79450381679389315</v>
      </c>
    </row>
    <row r="451" spans="1:12" s="27" customFormat="1" ht="26.25" customHeight="1" outlineLevel="2" x14ac:dyDescent="0.25">
      <c r="A451" s="1"/>
      <c r="B451" s="16"/>
      <c r="C451" s="1"/>
      <c r="D451" s="37" t="s">
        <v>252</v>
      </c>
      <c r="E451" s="17"/>
      <c r="F451" s="17"/>
      <c r="G451" s="17"/>
      <c r="H451" s="18">
        <f>H452+H453</f>
        <v>15385.582</v>
      </c>
      <c r="I451" s="18">
        <f>I452+I453</f>
        <v>15184.183999999999</v>
      </c>
      <c r="J451" s="19">
        <f t="shared" si="24"/>
        <v>0.98690995244768764</v>
      </c>
    </row>
    <row r="452" spans="1:12" ht="47.25" outlineLevel="1" x14ac:dyDescent="0.25">
      <c r="A452" s="9" t="s">
        <v>234</v>
      </c>
      <c r="B452" s="10" t="s">
        <v>235</v>
      </c>
      <c r="C452" s="9" t="s">
        <v>16</v>
      </c>
      <c r="D452" s="10" t="s">
        <v>17</v>
      </c>
      <c r="E452" s="6">
        <v>5279.5460000000003</v>
      </c>
      <c r="F452" s="6">
        <v>4838.7460000000001</v>
      </c>
      <c r="G452" s="6">
        <v>4990.99</v>
      </c>
      <c r="H452" s="11">
        <f t="shared" si="25"/>
        <v>15109.282000000001</v>
      </c>
      <c r="I452" s="11">
        <v>14907.884</v>
      </c>
      <c r="J452" s="12">
        <f t="shared" si="24"/>
        <v>0.9866705777283129</v>
      </c>
    </row>
    <row r="453" spans="1:12" ht="63" outlineLevel="1" x14ac:dyDescent="0.25">
      <c r="A453" s="9" t="s">
        <v>234</v>
      </c>
      <c r="B453" s="10" t="s">
        <v>235</v>
      </c>
      <c r="C453" s="9" t="s">
        <v>18</v>
      </c>
      <c r="D453" s="10" t="s">
        <v>19</v>
      </c>
      <c r="E453" s="6">
        <v>0</v>
      </c>
      <c r="F453" s="6">
        <v>84.5</v>
      </c>
      <c r="G453" s="6">
        <v>191.8</v>
      </c>
      <c r="H453" s="11">
        <f t="shared" si="25"/>
        <v>276.3</v>
      </c>
      <c r="I453" s="11">
        <v>276.3</v>
      </c>
      <c r="J453" s="12">
        <f t="shared" si="24"/>
        <v>1</v>
      </c>
    </row>
    <row r="454" spans="1:12" ht="15.75" x14ac:dyDescent="0.25">
      <c r="A454" s="40"/>
      <c r="B454" s="40"/>
      <c r="C454" s="40"/>
      <c r="D454" s="40" t="s">
        <v>240</v>
      </c>
      <c r="E454" s="14">
        <v>1132126.706</v>
      </c>
      <c r="F454" s="14">
        <v>1658391.476</v>
      </c>
      <c r="G454" s="14">
        <v>1609644.338</v>
      </c>
      <c r="H454" s="7">
        <f t="shared" si="25"/>
        <v>4400162.5199999996</v>
      </c>
      <c r="I454" s="15">
        <v>4284126.625</v>
      </c>
      <c r="J454" s="8">
        <f t="shared" si="24"/>
        <v>0.97362917972402541</v>
      </c>
      <c r="L454" s="45"/>
    </row>
    <row r="455" spans="1:12" ht="15.75" x14ac:dyDescent="0.25">
      <c r="A455" s="13"/>
      <c r="B455" s="13"/>
      <c r="C455" s="13"/>
      <c r="D455" s="41" t="s">
        <v>250</v>
      </c>
      <c r="E455" s="42"/>
      <c r="F455" s="42"/>
      <c r="G455" s="42"/>
      <c r="H455" s="7"/>
      <c r="I455" s="15"/>
      <c r="J455" s="8"/>
    </row>
    <row r="456" spans="1:12" ht="15.75" x14ac:dyDescent="0.25">
      <c r="A456" s="13"/>
      <c r="B456" s="13"/>
      <c r="C456" s="13"/>
      <c r="D456" s="41" t="s">
        <v>251</v>
      </c>
      <c r="E456" s="42"/>
      <c r="F456" s="42"/>
      <c r="G456" s="42"/>
      <c r="H456" s="7">
        <f>H6+H15+H22+H31+H36+H46++H65+H88+H112+H140+H168+H197+H226+H252+H277+H303+H316+H335+H349+H359+H371+H387+H398+H408+H417+H422+H427+H433+H448</f>
        <v>4002103.4160000002</v>
      </c>
      <c r="I456" s="7">
        <f>I6+I15+I22+I31+I36+I46++I65+I88+I112+I140+I168+I197+I226+I252+I277+I303+I316+I335+I349+I359+I371+I387+I398+I408+I417+I422+I427+I433+I448</f>
        <v>3905714.6060000015</v>
      </c>
      <c r="J456" s="8">
        <f t="shared" si="24"/>
        <v>0.97591546245040894</v>
      </c>
    </row>
    <row r="457" spans="1:12" ht="15.75" x14ac:dyDescent="0.25">
      <c r="A457" s="13"/>
      <c r="B457" s="13"/>
      <c r="C457" s="13"/>
      <c r="D457" s="41" t="s">
        <v>252</v>
      </c>
      <c r="E457" s="42"/>
      <c r="F457" s="42"/>
      <c r="G457" s="42"/>
      <c r="H457" s="7">
        <f>H10+H16+H26+H32+H41+H60+H83+H107+H135+H163++H191+H221+H247+H272+H298+H311+H330+H345+H353+H367+H381+H393+H403+H412+H418+H423+H428+H442+H451</f>
        <v>398059.11700000009</v>
      </c>
      <c r="I457" s="7">
        <f>I10+I16+I26+I32+I41+I60+I83+I107+I135+I163++I191+I221+I247+I272+I298+I311+I330+I345+I353+I367+I381+I393+I403+I412+I418+I423+I428+I442+I451</f>
        <v>378412.0259999999</v>
      </c>
      <c r="J457" s="8">
        <f t="shared" si="24"/>
        <v>0.95064278103194355</v>
      </c>
    </row>
    <row r="458" spans="1:12" ht="15.75" x14ac:dyDescent="0.25">
      <c r="A458" s="13"/>
      <c r="B458" s="13"/>
      <c r="C458" s="13"/>
      <c r="D458" s="41" t="s">
        <v>253</v>
      </c>
      <c r="E458" s="42"/>
      <c r="F458" s="42"/>
      <c r="G458" s="42"/>
      <c r="H458" s="7">
        <f>H82+H318+H326+H327+H328+H329+H340+H437+H441</f>
        <v>124777.06299999999</v>
      </c>
      <c r="I458" s="7">
        <f>I82+I318+I326+I327+I328+I329+I340+I437+I441</f>
        <v>88195.791000000012</v>
      </c>
      <c r="J458" s="8">
        <f t="shared" si="24"/>
        <v>0.70682695103987192</v>
      </c>
    </row>
  </sheetData>
  <autoFilter ref="A3:J458"/>
  <mergeCells count="30">
    <mergeCell ref="B44:D44"/>
    <mergeCell ref="B63:D63"/>
    <mergeCell ref="B86:D86"/>
    <mergeCell ref="B110:D110"/>
    <mergeCell ref="B4:D4"/>
    <mergeCell ref="B13:D13"/>
    <mergeCell ref="B20:D20"/>
    <mergeCell ref="B29:D29"/>
    <mergeCell ref="B34:D34"/>
    <mergeCell ref="B224:D224"/>
    <mergeCell ref="B250:D250"/>
    <mergeCell ref="B275:D275"/>
    <mergeCell ref="B301:D301"/>
    <mergeCell ref="B138:D138"/>
    <mergeCell ref="B446:D446"/>
    <mergeCell ref="A1:J1"/>
    <mergeCell ref="B396:D396"/>
    <mergeCell ref="B406:D406"/>
    <mergeCell ref="B415:D415"/>
    <mergeCell ref="B420:D420"/>
    <mergeCell ref="B425:D425"/>
    <mergeCell ref="B431:D431"/>
    <mergeCell ref="B314:D314"/>
    <mergeCell ref="B333:D333"/>
    <mergeCell ref="B347:D347"/>
    <mergeCell ref="B357:D357"/>
    <mergeCell ref="B369:D369"/>
    <mergeCell ref="B385:D385"/>
    <mergeCell ref="B166:D166"/>
    <mergeCell ref="B195:D195"/>
  </mergeCells>
  <pageMargins left="0.19685039370078741" right="0.19685039370078741" top="0.27559055118110237" bottom="0.19685039370078741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Негодаева Татьяна Сергеевна</dc:creator>
  <dc:description>POI HSSF rep:2.44.0.119</dc:description>
  <cp:lastModifiedBy>Негодаева Татьяна Сергеевна</cp:lastModifiedBy>
  <cp:lastPrinted>2018-04-10T06:34:29Z</cp:lastPrinted>
  <dcterms:created xsi:type="dcterms:W3CDTF">2018-04-09T10:50:54Z</dcterms:created>
  <dcterms:modified xsi:type="dcterms:W3CDTF">2018-04-24T08:59:22Z</dcterms:modified>
</cp:coreProperties>
</file>