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940" windowHeight="9030"/>
  </bookViews>
  <sheets>
    <sheet name="Бюджет" sheetId="1" r:id="rId1"/>
  </sheets>
  <definedNames>
    <definedName name="_xlnm._FilterDatabase" localSheetId="0" hidden="1">Бюджет!$A$3:$G$724</definedName>
    <definedName name="APPT" localSheetId="0">Бюджет!$A$10</definedName>
    <definedName name="FIO" localSheetId="0">Бюджет!#REF!</definedName>
    <definedName name="LAST_CELL" localSheetId="0">Бюджет!$I$725</definedName>
    <definedName name="SIGN" localSheetId="0">Бюджет!$A$10:$G$11</definedName>
    <definedName name="_xlnm.Print_Titles" localSheetId="0">Бюджет!$3:$3</definedName>
    <definedName name="_xlnm.Print_Area" localSheetId="0">Бюджет!$A$1:$G$724</definedName>
  </definedNames>
  <calcPr calcId="145621"/>
</workbook>
</file>

<file path=xl/calcChain.xml><?xml version="1.0" encoding="utf-8"?>
<calcChain xmlns="http://schemas.openxmlformats.org/spreadsheetml/2006/main">
  <c r="F724" i="1" l="1"/>
  <c r="E724" i="1"/>
  <c r="G710" i="1"/>
  <c r="G704" i="1" l="1"/>
  <c r="G703" i="1"/>
  <c r="G702" i="1"/>
  <c r="G698" i="1"/>
  <c r="G697" i="1"/>
  <c r="G696" i="1"/>
  <c r="G695" i="1"/>
  <c r="G694" i="1"/>
  <c r="G693" i="1"/>
  <c r="G692" i="1"/>
  <c r="G662" i="1"/>
  <c r="G628" i="1"/>
  <c r="G625" i="1"/>
  <c r="G624" i="1"/>
  <c r="G564" i="1"/>
  <c r="G563" i="1"/>
  <c r="G562" i="1"/>
  <c r="G559" i="1"/>
  <c r="G558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26" i="1"/>
  <c r="G525" i="1"/>
  <c r="G524" i="1"/>
  <c r="G523" i="1"/>
  <c r="G522" i="1"/>
  <c r="G521" i="1"/>
  <c r="G520" i="1"/>
  <c r="G519" i="1"/>
  <c r="G516" i="1"/>
  <c r="G512" i="1"/>
  <c r="G508" i="1"/>
  <c r="G507" i="1"/>
  <c r="G493" i="1"/>
  <c r="G492" i="1"/>
  <c r="G491" i="1"/>
  <c r="G490" i="1"/>
  <c r="G489" i="1"/>
  <c r="G488" i="1"/>
  <c r="G487" i="1"/>
  <c r="G486" i="1"/>
  <c r="G116" i="1"/>
  <c r="G115" i="1"/>
  <c r="G114" i="1"/>
  <c r="G20" i="1"/>
  <c r="G17" i="1"/>
  <c r="G16" i="1"/>
  <c r="G15" i="1"/>
  <c r="G14" i="1"/>
  <c r="G13" i="1"/>
  <c r="G724" i="1" l="1"/>
  <c r="F717" i="1"/>
  <c r="E717" i="1"/>
  <c r="F714" i="1"/>
  <c r="F713" i="1" s="1"/>
  <c r="E714" i="1"/>
  <c r="E713" i="1" s="1"/>
  <c r="E711" i="1" s="1"/>
  <c r="F689" i="1"/>
  <c r="F688" i="1" s="1"/>
  <c r="F686" i="1" s="1"/>
  <c r="E689" i="1"/>
  <c r="E688" i="1" s="1"/>
  <c r="F705" i="1"/>
  <c r="E705" i="1"/>
  <c r="F682" i="1"/>
  <c r="F679" i="1" s="1"/>
  <c r="E682" i="1"/>
  <c r="F677" i="1"/>
  <c r="F674" i="1" s="1"/>
  <c r="E677" i="1"/>
  <c r="E674" i="1" s="1"/>
  <c r="F672" i="1"/>
  <c r="E672" i="1"/>
  <c r="E669" i="1" s="1"/>
  <c r="F666" i="1"/>
  <c r="E666" i="1"/>
  <c r="F664" i="1"/>
  <c r="E664" i="1"/>
  <c r="F659" i="1"/>
  <c r="E659" i="1"/>
  <c r="F657" i="1"/>
  <c r="E657" i="1"/>
  <c r="F635" i="1"/>
  <c r="E635" i="1"/>
  <c r="F639" i="1"/>
  <c r="E639" i="1"/>
  <c r="F643" i="1"/>
  <c r="E643" i="1"/>
  <c r="F645" i="1"/>
  <c r="E645" i="1"/>
  <c r="F647" i="1"/>
  <c r="E647" i="1"/>
  <c r="F649" i="1"/>
  <c r="E649" i="1"/>
  <c r="F651" i="1"/>
  <c r="E651" i="1"/>
  <c r="F621" i="1"/>
  <c r="E621" i="1"/>
  <c r="F618" i="1"/>
  <c r="E618" i="1"/>
  <c r="F616" i="1"/>
  <c r="E616" i="1"/>
  <c r="F629" i="1"/>
  <c r="E629" i="1"/>
  <c r="F599" i="1"/>
  <c r="E599" i="1"/>
  <c r="F609" i="1"/>
  <c r="E609" i="1"/>
  <c r="F593" i="1"/>
  <c r="E593" i="1"/>
  <c r="F591" i="1"/>
  <c r="E591" i="1"/>
  <c r="F589" i="1"/>
  <c r="E589" i="1"/>
  <c r="F585" i="1"/>
  <c r="E585" i="1"/>
  <c r="F573" i="1"/>
  <c r="E573" i="1"/>
  <c r="F575" i="1"/>
  <c r="E575" i="1"/>
  <c r="F578" i="1"/>
  <c r="E578" i="1"/>
  <c r="F565" i="1"/>
  <c r="E565" i="1"/>
  <c r="F555" i="1"/>
  <c r="E555" i="1"/>
  <c r="F534" i="1"/>
  <c r="E534" i="1"/>
  <c r="F567" i="1"/>
  <c r="E567" i="1"/>
  <c r="F513" i="1"/>
  <c r="E513" i="1"/>
  <c r="F509" i="1"/>
  <c r="E509" i="1"/>
  <c r="F504" i="1"/>
  <c r="E504" i="1"/>
  <c r="F527" i="1"/>
  <c r="E527" i="1"/>
  <c r="F481" i="1"/>
  <c r="E481" i="1"/>
  <c r="F483" i="1"/>
  <c r="E483" i="1"/>
  <c r="F497" i="1"/>
  <c r="E497" i="1"/>
  <c r="F473" i="1"/>
  <c r="E473" i="1"/>
  <c r="F471" i="1"/>
  <c r="E471" i="1"/>
  <c r="F469" i="1"/>
  <c r="E469" i="1"/>
  <c r="F467" i="1"/>
  <c r="E467" i="1"/>
  <c r="F465" i="1"/>
  <c r="E465" i="1"/>
  <c r="F462" i="1"/>
  <c r="E462" i="1"/>
  <c r="F460" i="1"/>
  <c r="E460" i="1"/>
  <c r="F458" i="1"/>
  <c r="E458" i="1"/>
  <c r="F455" i="1"/>
  <c r="E455" i="1"/>
  <c r="F453" i="1"/>
  <c r="E453" i="1"/>
  <c r="F450" i="1"/>
  <c r="E450" i="1"/>
  <c r="F448" i="1"/>
  <c r="E448" i="1"/>
  <c r="F445" i="1"/>
  <c r="E445" i="1"/>
  <c r="F475" i="1"/>
  <c r="E475" i="1"/>
  <c r="F399" i="1"/>
  <c r="E399" i="1"/>
  <c r="F402" i="1"/>
  <c r="E402" i="1"/>
  <c r="F405" i="1"/>
  <c r="E405" i="1"/>
  <c r="F408" i="1"/>
  <c r="E408" i="1"/>
  <c r="F410" i="1"/>
  <c r="E410" i="1"/>
  <c r="F413" i="1"/>
  <c r="E413" i="1"/>
  <c r="F415" i="1"/>
  <c r="E415" i="1"/>
  <c r="F417" i="1"/>
  <c r="E417" i="1"/>
  <c r="F420" i="1"/>
  <c r="E420" i="1"/>
  <c r="F422" i="1"/>
  <c r="E422" i="1"/>
  <c r="F424" i="1"/>
  <c r="E424" i="1"/>
  <c r="F426" i="1"/>
  <c r="E426" i="1"/>
  <c r="F428" i="1"/>
  <c r="E428" i="1"/>
  <c r="F432" i="1"/>
  <c r="E432" i="1"/>
  <c r="F434" i="1"/>
  <c r="E434" i="1"/>
  <c r="F436" i="1"/>
  <c r="E436" i="1"/>
  <c r="F438" i="1"/>
  <c r="E438" i="1"/>
  <c r="F390" i="1"/>
  <c r="E390" i="1"/>
  <c r="F388" i="1"/>
  <c r="E388" i="1"/>
  <c r="F386" i="1"/>
  <c r="E386" i="1"/>
  <c r="F382" i="1"/>
  <c r="E382" i="1"/>
  <c r="F380" i="1"/>
  <c r="E380" i="1"/>
  <c r="F378" i="1"/>
  <c r="E378" i="1"/>
  <c r="F376" i="1"/>
  <c r="E376" i="1"/>
  <c r="F374" i="1"/>
  <c r="E374" i="1"/>
  <c r="F371" i="1"/>
  <c r="E371" i="1"/>
  <c r="F369" i="1"/>
  <c r="E369" i="1"/>
  <c r="F367" i="1"/>
  <c r="E367" i="1"/>
  <c r="F364" i="1"/>
  <c r="E364" i="1"/>
  <c r="F362" i="1"/>
  <c r="E362" i="1"/>
  <c r="F359" i="1"/>
  <c r="E359" i="1"/>
  <c r="F356" i="1"/>
  <c r="E356" i="1"/>
  <c r="F353" i="1"/>
  <c r="E353" i="1"/>
  <c r="F392" i="1"/>
  <c r="E392" i="1"/>
  <c r="F307" i="1"/>
  <c r="E307" i="1"/>
  <c r="F310" i="1"/>
  <c r="E310" i="1"/>
  <c r="F313" i="1"/>
  <c r="E313" i="1"/>
  <c r="F316" i="1"/>
  <c r="E316" i="1"/>
  <c r="F318" i="1"/>
  <c r="E318" i="1"/>
  <c r="F321" i="1"/>
  <c r="E321" i="1"/>
  <c r="F323" i="1"/>
  <c r="E323" i="1"/>
  <c r="F325" i="1"/>
  <c r="E325" i="1"/>
  <c r="F328" i="1"/>
  <c r="E328" i="1"/>
  <c r="F330" i="1"/>
  <c r="E330" i="1"/>
  <c r="F332" i="1"/>
  <c r="E332" i="1"/>
  <c r="F334" i="1"/>
  <c r="E334" i="1"/>
  <c r="F336" i="1"/>
  <c r="E336" i="1"/>
  <c r="F340" i="1"/>
  <c r="E340" i="1"/>
  <c r="F342" i="1"/>
  <c r="E342" i="1"/>
  <c r="F344" i="1"/>
  <c r="E344" i="1"/>
  <c r="F346" i="1"/>
  <c r="E346" i="1"/>
  <c r="G666" i="1" l="1"/>
  <c r="E686" i="1"/>
  <c r="F711" i="1"/>
  <c r="G713" i="1"/>
  <c r="G717" i="1"/>
  <c r="G705" i="1"/>
  <c r="G682" i="1"/>
  <c r="G688" i="1"/>
  <c r="G672" i="1"/>
  <c r="F669" i="1"/>
  <c r="E679" i="1"/>
  <c r="G677" i="1"/>
  <c r="F656" i="1"/>
  <c r="F654" i="1" s="1"/>
  <c r="G651" i="1"/>
  <c r="F634" i="1"/>
  <c r="F632" i="1" s="1"/>
  <c r="E634" i="1"/>
  <c r="E632" i="1" s="1"/>
  <c r="E656" i="1"/>
  <c r="E654" i="1" s="1"/>
  <c r="E597" i="1"/>
  <c r="G629" i="1"/>
  <c r="F615" i="1"/>
  <c r="F613" i="1" s="1"/>
  <c r="E615" i="1"/>
  <c r="E613" i="1" s="1"/>
  <c r="G593" i="1"/>
  <c r="G599" i="1"/>
  <c r="G609" i="1"/>
  <c r="F597" i="1"/>
  <c r="E584" i="1"/>
  <c r="E582" i="1" s="1"/>
  <c r="F584" i="1"/>
  <c r="F582" i="1" s="1"/>
  <c r="F572" i="1"/>
  <c r="F570" i="1" s="1"/>
  <c r="G578" i="1"/>
  <c r="E572" i="1"/>
  <c r="E570" i="1" s="1"/>
  <c r="G527" i="1"/>
  <c r="G567" i="1"/>
  <c r="E533" i="1"/>
  <c r="E531" i="1" s="1"/>
  <c r="F503" i="1"/>
  <c r="F501" i="1" s="1"/>
  <c r="F533" i="1"/>
  <c r="F531" i="1" s="1"/>
  <c r="E503" i="1"/>
  <c r="E501" i="1" s="1"/>
  <c r="F444" i="1"/>
  <c r="F442" i="1" s="1"/>
  <c r="F480" i="1"/>
  <c r="F478" i="1" s="1"/>
  <c r="E480" i="1"/>
  <c r="E478" i="1" s="1"/>
  <c r="G497" i="1"/>
  <c r="E444" i="1"/>
  <c r="E442" i="1" s="1"/>
  <c r="G438" i="1"/>
  <c r="E398" i="1"/>
  <c r="E396" i="1" s="1"/>
  <c r="G475" i="1"/>
  <c r="F398" i="1"/>
  <c r="F396" i="1" s="1"/>
  <c r="G392" i="1"/>
  <c r="G346" i="1"/>
  <c r="F352" i="1"/>
  <c r="F350" i="1" s="1"/>
  <c r="E352" i="1"/>
  <c r="E306" i="1"/>
  <c r="E304" i="1" s="1"/>
  <c r="F306" i="1"/>
  <c r="F304" i="1" s="1"/>
  <c r="F298" i="1"/>
  <c r="E298" i="1"/>
  <c r="F296" i="1"/>
  <c r="E296" i="1"/>
  <c r="F294" i="1"/>
  <c r="E294" i="1"/>
  <c r="F292" i="1"/>
  <c r="E292" i="1"/>
  <c r="F288" i="1"/>
  <c r="E288" i="1"/>
  <c r="F286" i="1"/>
  <c r="E286" i="1"/>
  <c r="F284" i="1"/>
  <c r="E284" i="1"/>
  <c r="F282" i="1"/>
  <c r="E282" i="1"/>
  <c r="F280" i="1"/>
  <c r="E280" i="1"/>
  <c r="F277" i="1"/>
  <c r="E277" i="1"/>
  <c r="F275" i="1"/>
  <c r="E275" i="1"/>
  <c r="F273" i="1"/>
  <c r="E273" i="1"/>
  <c r="F270" i="1"/>
  <c r="E270" i="1"/>
  <c r="F268" i="1"/>
  <c r="E268" i="1"/>
  <c r="F265" i="1"/>
  <c r="E265" i="1"/>
  <c r="F262" i="1"/>
  <c r="E262" i="1"/>
  <c r="F259" i="1"/>
  <c r="E259" i="1"/>
  <c r="F300" i="1"/>
  <c r="E300" i="1"/>
  <c r="F252" i="1"/>
  <c r="F250" i="1"/>
  <c r="E250" i="1"/>
  <c r="F248" i="1"/>
  <c r="E248" i="1"/>
  <c r="F246" i="1"/>
  <c r="E246" i="1"/>
  <c r="F242" i="1"/>
  <c r="E242" i="1"/>
  <c r="F240" i="1"/>
  <c r="E240" i="1"/>
  <c r="F238" i="1"/>
  <c r="E238" i="1"/>
  <c r="F236" i="1"/>
  <c r="E236" i="1"/>
  <c r="F234" i="1"/>
  <c r="E234" i="1"/>
  <c r="F231" i="1"/>
  <c r="E231" i="1"/>
  <c r="F229" i="1"/>
  <c r="E229" i="1"/>
  <c r="F227" i="1"/>
  <c r="E227" i="1"/>
  <c r="F224" i="1"/>
  <c r="E224" i="1"/>
  <c r="F222" i="1"/>
  <c r="E222" i="1"/>
  <c r="F219" i="1"/>
  <c r="E219" i="1"/>
  <c r="F217" i="1"/>
  <c r="E217" i="1"/>
  <c r="F214" i="1"/>
  <c r="E214" i="1"/>
  <c r="E252" i="1"/>
  <c r="F168" i="1"/>
  <c r="E168" i="1"/>
  <c r="F171" i="1"/>
  <c r="E171" i="1"/>
  <c r="F174" i="1"/>
  <c r="E174" i="1"/>
  <c r="F177" i="1"/>
  <c r="E177" i="1"/>
  <c r="F179" i="1"/>
  <c r="E179" i="1"/>
  <c r="F182" i="1"/>
  <c r="E182" i="1"/>
  <c r="F184" i="1"/>
  <c r="E184" i="1"/>
  <c r="F186" i="1"/>
  <c r="E186" i="1"/>
  <c r="F189" i="1"/>
  <c r="E189" i="1"/>
  <c r="F191" i="1"/>
  <c r="E191" i="1"/>
  <c r="F193" i="1"/>
  <c r="E193" i="1"/>
  <c r="F195" i="1"/>
  <c r="E195" i="1"/>
  <c r="F197" i="1"/>
  <c r="E197" i="1"/>
  <c r="F201" i="1"/>
  <c r="E201" i="1"/>
  <c r="F203" i="1"/>
  <c r="E203" i="1"/>
  <c r="F205" i="1"/>
  <c r="E205" i="1"/>
  <c r="F207" i="1"/>
  <c r="E207" i="1"/>
  <c r="F124" i="1"/>
  <c r="E124" i="1"/>
  <c r="F127" i="1"/>
  <c r="E127" i="1"/>
  <c r="F130" i="1"/>
  <c r="E130" i="1"/>
  <c r="F133" i="1"/>
  <c r="E133" i="1"/>
  <c r="F135" i="1"/>
  <c r="E135" i="1"/>
  <c r="F138" i="1"/>
  <c r="E138" i="1"/>
  <c r="F140" i="1"/>
  <c r="E140" i="1"/>
  <c r="F142" i="1"/>
  <c r="E142" i="1"/>
  <c r="F145" i="1"/>
  <c r="E145" i="1"/>
  <c r="F147" i="1"/>
  <c r="E147" i="1"/>
  <c r="F149" i="1"/>
  <c r="E149" i="1"/>
  <c r="F151" i="1"/>
  <c r="E151" i="1"/>
  <c r="F153" i="1"/>
  <c r="E153" i="1"/>
  <c r="F157" i="1"/>
  <c r="E157" i="1"/>
  <c r="F159" i="1"/>
  <c r="E159" i="1"/>
  <c r="F161" i="1"/>
  <c r="E161" i="1"/>
  <c r="F110" i="1"/>
  <c r="E110" i="1"/>
  <c r="F108" i="1"/>
  <c r="E108" i="1"/>
  <c r="F102" i="1"/>
  <c r="E102" i="1"/>
  <c r="F100" i="1"/>
  <c r="E100" i="1"/>
  <c r="F96" i="1"/>
  <c r="E96" i="1"/>
  <c r="F94" i="1"/>
  <c r="E94" i="1"/>
  <c r="F91" i="1"/>
  <c r="E91" i="1"/>
  <c r="F89" i="1"/>
  <c r="E89" i="1"/>
  <c r="F117" i="1"/>
  <c r="E117" i="1"/>
  <c r="F64" i="1"/>
  <c r="E64" i="1"/>
  <c r="F67" i="1"/>
  <c r="E67" i="1"/>
  <c r="F70" i="1"/>
  <c r="E70" i="1"/>
  <c r="F76" i="1"/>
  <c r="E76" i="1"/>
  <c r="F79" i="1"/>
  <c r="E79" i="1"/>
  <c r="F81" i="1"/>
  <c r="E81" i="1"/>
  <c r="F83" i="1"/>
  <c r="E83" i="1"/>
  <c r="F57" i="1"/>
  <c r="E57" i="1"/>
  <c r="F53" i="1"/>
  <c r="F52" i="1" s="1"/>
  <c r="E53" i="1"/>
  <c r="E52" i="1" s="1"/>
  <c r="F48" i="1"/>
  <c r="E48" i="1"/>
  <c r="E37" i="1"/>
  <c r="F35" i="1"/>
  <c r="E35" i="1"/>
  <c r="F37" i="1"/>
  <c r="F42" i="1"/>
  <c r="E42" i="1"/>
  <c r="F28" i="1"/>
  <c r="E28" i="1"/>
  <c r="E25" i="1" s="1"/>
  <c r="F7" i="1"/>
  <c r="E7" i="1"/>
  <c r="F10" i="1"/>
  <c r="E10" i="1"/>
  <c r="F21" i="1"/>
  <c r="E21" i="1"/>
  <c r="E723" i="1" s="1"/>
  <c r="F723" i="1" l="1"/>
  <c r="G723" i="1" s="1"/>
  <c r="G656" i="1"/>
  <c r="G634" i="1"/>
  <c r="G615" i="1"/>
  <c r="G584" i="1"/>
  <c r="G572" i="1"/>
  <c r="G503" i="1"/>
  <c r="G533" i="1"/>
  <c r="G480" i="1"/>
  <c r="G444" i="1"/>
  <c r="G398" i="1"/>
  <c r="G352" i="1"/>
  <c r="E350" i="1"/>
  <c r="G350" i="1" s="1"/>
  <c r="G306" i="1"/>
  <c r="G300" i="1"/>
  <c r="E258" i="1"/>
  <c r="E256" i="1" s="1"/>
  <c r="F258" i="1"/>
  <c r="F256" i="1" s="1"/>
  <c r="E213" i="1"/>
  <c r="E211" i="1" s="1"/>
  <c r="F213" i="1"/>
  <c r="F211" i="1" s="1"/>
  <c r="G252" i="1"/>
  <c r="E167" i="1"/>
  <c r="E165" i="1" s="1"/>
  <c r="F167" i="1"/>
  <c r="F165" i="1" s="1"/>
  <c r="G207" i="1"/>
  <c r="G161" i="1"/>
  <c r="F123" i="1"/>
  <c r="F121" i="1" s="1"/>
  <c r="E123" i="1"/>
  <c r="E121" i="1" s="1"/>
  <c r="G117" i="1"/>
  <c r="E88" i="1"/>
  <c r="E86" i="1" s="1"/>
  <c r="F88" i="1"/>
  <c r="F50" i="1"/>
  <c r="G83" i="1"/>
  <c r="F63" i="1"/>
  <c r="E63" i="1"/>
  <c r="E61" i="1" s="1"/>
  <c r="G57" i="1"/>
  <c r="E50" i="1"/>
  <c r="G52" i="1"/>
  <c r="E34" i="1"/>
  <c r="E32" i="1" s="1"/>
  <c r="F34" i="1"/>
  <c r="F32" i="1" s="1"/>
  <c r="G42" i="1"/>
  <c r="G48" i="1"/>
  <c r="G28" i="1"/>
  <c r="F6" i="1"/>
  <c r="F25" i="1"/>
  <c r="G25" i="1" s="1"/>
  <c r="E6" i="1"/>
  <c r="G21" i="1"/>
  <c r="G7" i="1"/>
  <c r="G8" i="1"/>
  <c r="G9" i="1"/>
  <c r="G10" i="1"/>
  <c r="G11" i="1"/>
  <c r="G18" i="1"/>
  <c r="G22" i="1"/>
  <c r="G23" i="1"/>
  <c r="G24" i="1"/>
  <c r="G29" i="1"/>
  <c r="G30" i="1"/>
  <c r="G31" i="1"/>
  <c r="G35" i="1"/>
  <c r="G36" i="1"/>
  <c r="G37" i="1"/>
  <c r="G38" i="1"/>
  <c r="G39" i="1"/>
  <c r="G40" i="1"/>
  <c r="G41" i="1"/>
  <c r="G43" i="1"/>
  <c r="G44" i="1"/>
  <c r="G45" i="1"/>
  <c r="G49" i="1"/>
  <c r="G53" i="1"/>
  <c r="G54" i="1"/>
  <c r="G55" i="1"/>
  <c r="G56" i="1"/>
  <c r="G58" i="1"/>
  <c r="G59" i="1"/>
  <c r="G60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4" i="1"/>
  <c r="G85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8" i="1"/>
  <c r="G119" i="1"/>
  <c r="G120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2" i="1"/>
  <c r="G163" i="1"/>
  <c r="G164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8" i="1"/>
  <c r="G209" i="1"/>
  <c r="G210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3" i="1"/>
  <c r="G254" i="1"/>
  <c r="G255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1" i="1"/>
  <c r="G302" i="1"/>
  <c r="G303" i="1"/>
  <c r="G304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7" i="1"/>
  <c r="G348" i="1"/>
  <c r="G349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3" i="1"/>
  <c r="G394" i="1"/>
  <c r="G395" i="1"/>
  <c r="G396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9" i="1"/>
  <c r="G440" i="1"/>
  <c r="G441" i="1"/>
  <c r="G442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6" i="1"/>
  <c r="G477" i="1"/>
  <c r="G478" i="1"/>
  <c r="G481" i="1"/>
  <c r="G482" i="1"/>
  <c r="G483" i="1"/>
  <c r="G484" i="1"/>
  <c r="G494" i="1"/>
  <c r="G495" i="1"/>
  <c r="G496" i="1"/>
  <c r="G498" i="1"/>
  <c r="G499" i="1"/>
  <c r="G500" i="1"/>
  <c r="G501" i="1"/>
  <c r="G504" i="1"/>
  <c r="G505" i="1"/>
  <c r="G509" i="1"/>
  <c r="G510" i="1"/>
  <c r="G513" i="1"/>
  <c r="G514" i="1"/>
  <c r="G517" i="1"/>
  <c r="G528" i="1"/>
  <c r="G529" i="1"/>
  <c r="G530" i="1"/>
  <c r="G531" i="1"/>
  <c r="G534" i="1"/>
  <c r="G535" i="1"/>
  <c r="G536" i="1"/>
  <c r="G554" i="1"/>
  <c r="G555" i="1"/>
  <c r="G556" i="1"/>
  <c r="G560" i="1"/>
  <c r="G565" i="1"/>
  <c r="G566" i="1"/>
  <c r="G568" i="1"/>
  <c r="G569" i="1"/>
  <c r="G570" i="1"/>
  <c r="G573" i="1"/>
  <c r="G574" i="1"/>
  <c r="G575" i="1"/>
  <c r="G576" i="1"/>
  <c r="G577" i="1"/>
  <c r="G579" i="1"/>
  <c r="G580" i="1"/>
  <c r="G581" i="1"/>
  <c r="G582" i="1"/>
  <c r="G585" i="1"/>
  <c r="G586" i="1"/>
  <c r="G587" i="1"/>
  <c r="G588" i="1"/>
  <c r="G589" i="1"/>
  <c r="G590" i="1"/>
  <c r="G591" i="1"/>
  <c r="G592" i="1"/>
  <c r="G594" i="1"/>
  <c r="G595" i="1"/>
  <c r="G596" i="1"/>
  <c r="G597" i="1"/>
  <c r="G600" i="1"/>
  <c r="G601" i="1"/>
  <c r="G602" i="1"/>
  <c r="G603" i="1"/>
  <c r="G604" i="1"/>
  <c r="G605" i="1"/>
  <c r="G606" i="1"/>
  <c r="G607" i="1"/>
  <c r="G608" i="1"/>
  <c r="G610" i="1"/>
  <c r="G611" i="1"/>
  <c r="G612" i="1"/>
  <c r="G613" i="1"/>
  <c r="G616" i="1"/>
  <c r="G617" i="1"/>
  <c r="G618" i="1"/>
  <c r="G619" i="1"/>
  <c r="G620" i="1"/>
  <c r="G621" i="1"/>
  <c r="G622" i="1"/>
  <c r="G626" i="1"/>
  <c r="G630" i="1"/>
  <c r="G631" i="1"/>
  <c r="G632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2" i="1"/>
  <c r="G653" i="1"/>
  <c r="G654" i="1"/>
  <c r="G657" i="1"/>
  <c r="G658" i="1"/>
  <c r="G659" i="1"/>
  <c r="G660" i="1"/>
  <c r="G663" i="1"/>
  <c r="G664" i="1"/>
  <c r="G665" i="1"/>
  <c r="G667" i="1"/>
  <c r="G668" i="1"/>
  <c r="G669" i="1"/>
  <c r="G673" i="1"/>
  <c r="G674" i="1"/>
  <c r="G678" i="1"/>
  <c r="G679" i="1"/>
  <c r="G683" i="1"/>
  <c r="G684" i="1"/>
  <c r="G685" i="1"/>
  <c r="G686" i="1"/>
  <c r="G689" i="1"/>
  <c r="G690" i="1"/>
  <c r="G699" i="1"/>
  <c r="G700" i="1"/>
  <c r="G706" i="1"/>
  <c r="G707" i="1"/>
  <c r="G708" i="1"/>
  <c r="G711" i="1"/>
  <c r="G714" i="1"/>
  <c r="G715" i="1"/>
  <c r="G716" i="1"/>
  <c r="G718" i="1"/>
  <c r="G719" i="1"/>
  <c r="E4" i="1" l="1"/>
  <c r="E722" i="1"/>
  <c r="E720" i="1" s="1"/>
  <c r="F4" i="1"/>
  <c r="F722" i="1"/>
  <c r="G256" i="1"/>
  <c r="G258" i="1"/>
  <c r="G211" i="1"/>
  <c r="G213" i="1"/>
  <c r="G167" i="1"/>
  <c r="G165" i="1"/>
  <c r="G123" i="1"/>
  <c r="G121" i="1"/>
  <c r="G88" i="1"/>
  <c r="F86" i="1"/>
  <c r="G86" i="1" s="1"/>
  <c r="G63" i="1"/>
  <c r="G50" i="1"/>
  <c r="F61" i="1"/>
  <c r="G61" i="1" s="1"/>
  <c r="G34" i="1"/>
  <c r="G32" i="1"/>
  <c r="G4" i="1"/>
  <c r="G6" i="1"/>
  <c r="F720" i="1" l="1"/>
  <c r="G720" i="1" s="1"/>
  <c r="G722" i="1"/>
</calcChain>
</file>

<file path=xl/sharedStrings.xml><?xml version="1.0" encoding="utf-8"?>
<sst xmlns="http://schemas.openxmlformats.org/spreadsheetml/2006/main" count="2508" uniqueCount="396">
  <si>
    <t>Департамент финансов администрации города Перми</t>
  </si>
  <si>
    <t>тыс. руб.</t>
  </si>
  <si>
    <t>КВСР</t>
  </si>
  <si>
    <t>Наименование КВСР</t>
  </si>
  <si>
    <t>КЦСР</t>
  </si>
  <si>
    <t>Наименование КЦСР</t>
  </si>
  <si>
    <t>Ассигнования 2017 год</t>
  </si>
  <si>
    <t>163</t>
  </si>
  <si>
    <t>Департамент имущественных отношений администрации города Перми</t>
  </si>
  <si>
    <t>2000000000</t>
  </si>
  <si>
    <t>Муниципальная программа "Управление муниципальным имуществом города Перми"</t>
  </si>
  <si>
    <t>2010000000</t>
  </si>
  <si>
    <t>Подпрограмма "Распоряжение муниципальным имуществом"</t>
  </si>
  <si>
    <t>2020000000</t>
  </si>
  <si>
    <t>Подпрограмма "Содержание муниципального имущества"</t>
  </si>
  <si>
    <t>2400000000</t>
  </si>
  <si>
    <t>Муниципальная программа "Развитие сети образовательных организаций города Перми"</t>
  </si>
  <si>
    <t>2410000000</t>
  </si>
  <si>
    <t>Подпрограмма «Развитие сети дошкольных образовательных организаций города Перми»</t>
  </si>
  <si>
    <t>2420000000</t>
  </si>
  <si>
    <t>Подпрограмма «Развитие сети муниципальных организаций города Перми общего и дополнительного образования»</t>
  </si>
  <si>
    <t>9100000000</t>
  </si>
  <si>
    <t>Непрограммные расходы бюджета города Перми по реализации иных мероприятий</t>
  </si>
  <si>
    <t>9500000000</t>
  </si>
  <si>
    <t>Непрограммные расходы по обеспечению деятельности администрации города Перми</t>
  </si>
  <si>
    <t>9600000000</t>
  </si>
  <si>
    <t>Другие непрограммные расходы по реализации вопросов местного значения города Перми, связанных с общегородским управлением</t>
  </si>
  <si>
    <t>902</t>
  </si>
  <si>
    <t>903</t>
  </si>
  <si>
    <t>Департамент градостроительства и архитектуры администрации города Перми</t>
  </si>
  <si>
    <t>1400000000</t>
  </si>
  <si>
    <t>Муниципальная программа "Осуществление мер по гражданской обороне, пожарной безопасности и защите от чрезвычайных ситуаций в городе Перми"</t>
  </si>
  <si>
    <t>1410000000</t>
  </si>
  <si>
    <t>Подпрограмма "Предупреждение и ликвидация чрезвычайных ситуаций природного и техногенного характера, совершенствование гражданской обороны на территории города Перми"</t>
  </si>
  <si>
    <t>1800000000</t>
  </si>
  <si>
    <t>Муниципальная программа "Градостроительная деятельность на территории города Перми"</t>
  </si>
  <si>
    <t>1810000000</t>
  </si>
  <si>
    <t>Подпрограмма "Реализация Генерального плана города Перми и градостроительной политики города Перми, развитие центра и локальных центров"</t>
  </si>
  <si>
    <t>1820000000</t>
  </si>
  <si>
    <t>Подпрограмма "Улучшение архитектурного облика города Перми"</t>
  </si>
  <si>
    <t>1830000000</t>
  </si>
  <si>
    <t>Подпрограмма "Создание условий для развития жилищного строительства"</t>
  </si>
  <si>
    <t>1840000000</t>
  </si>
  <si>
    <t>Подпрограмма "Повышение эффективности принятия градостроительных решений путем развития автоматизированной информационной системы обеспечения градостроительной деятельности"</t>
  </si>
  <si>
    <t>910</t>
  </si>
  <si>
    <t>Управление записи актов гражданского состояния администрации города Перми</t>
  </si>
  <si>
    <t>915</t>
  </si>
  <si>
    <t>Управление по экологии и природопользованию администрации города Перми</t>
  </si>
  <si>
    <t>2100000000</t>
  </si>
  <si>
    <t>Муниципальная программа "Охрана природы и лесное хозяйство города Перми"</t>
  </si>
  <si>
    <t>2110000000</t>
  </si>
  <si>
    <t>Подпрограмма «Реализация природоохранных мероприятий»</t>
  </si>
  <si>
    <t>2120000000</t>
  </si>
  <si>
    <t>Подпрограмма «Охрана, защита и воспроизводство городских лесов»</t>
  </si>
  <si>
    <t>9150000000</t>
  </si>
  <si>
    <t>Реализация мероприятий ведомственной целевой программы «Регулирование численности безнадзорных собак на территории города Перми»</t>
  </si>
  <si>
    <t>924</t>
  </si>
  <si>
    <t>Департамент культуры и молодежной политики администрации города Перми</t>
  </si>
  <si>
    <t>0100000000</t>
  </si>
  <si>
    <t>Муниципальная программа "Укрепление межнационального и межконфессионального согласия в городе Перми"</t>
  </si>
  <si>
    <t>0110000000</t>
  </si>
  <si>
    <t>Подпрограмма "Содействие формированию гармоничной межнациональной ситуации в городе Перми"</t>
  </si>
  <si>
    <t>0120000000</t>
  </si>
  <si>
    <t>Подпрограмма "Содействие формированию гармоничной межконфессиональной ситуации в городе Перми"</t>
  </si>
  <si>
    <t>0200000000</t>
  </si>
  <si>
    <t>Муниципальная программа "Социальная поддержка населения города Перми"</t>
  </si>
  <si>
    <t>0210000000</t>
  </si>
  <si>
    <t>Подпрограмма «Оказание дополнительных мер социальной помощи и поддержки, содействие в получении социальных услуг отдельным категориям граждан»</t>
  </si>
  <si>
    <t>0220000000</t>
  </si>
  <si>
    <t>Подпрограмма "Создание безбарьерной среды для маломобильных граждан"</t>
  </si>
  <si>
    <t>0300000000</t>
  </si>
  <si>
    <t>Муниципальная программа "Культура города Перми"</t>
  </si>
  <si>
    <t>0310000000</t>
  </si>
  <si>
    <t>Подпрограмма "Городские культурно-зрелищные мероприятия"</t>
  </si>
  <si>
    <t>0320000000</t>
  </si>
  <si>
    <t>Подпрограмма "Создание условий для творческой и профессиональной самореализации населения"</t>
  </si>
  <si>
    <t>0330000000</t>
  </si>
  <si>
    <t>Подпрограмма "Приведение в нормативное состояние подведомственных учреждений департамента культуры и молодежной политики администрации города Перми"</t>
  </si>
  <si>
    <t>0340000000</t>
  </si>
  <si>
    <t>Подпрограмма "Одаренные дети города Перми"</t>
  </si>
  <si>
    <t>0350000000</t>
  </si>
  <si>
    <t>Подпрограмма "Определение и развитие культурной идентичности города Перми"</t>
  </si>
  <si>
    <t>0400000000</t>
  </si>
  <si>
    <t>Муниципальная программа "Молодежь города Перми"</t>
  </si>
  <si>
    <t>0410000000</t>
  </si>
  <si>
    <t>Подпрограмма "Создание условий для эффективной самореализации молодежи города Перми"</t>
  </si>
  <si>
    <t>0420000000</t>
  </si>
  <si>
    <t>Подпрограмма «Создание условий для вовлечения молодежи в трудовую и экономическую деятельность»</t>
  </si>
  <si>
    <t>0700000000</t>
  </si>
  <si>
    <t>Муниципальная программа "Семья и дети города Перми"</t>
  </si>
  <si>
    <t>0730000000</t>
  </si>
  <si>
    <t>Подпрограмма "Организация оздоровления, отдыха и занятости детей города Перми"</t>
  </si>
  <si>
    <t>1300000000</t>
  </si>
  <si>
    <t>Муниципальная программа "Профилактика правонарушений в городе Перми"</t>
  </si>
  <si>
    <t>1320000000</t>
  </si>
  <si>
    <t>Подпрограмма «Совершенствование системы первичной профилактики употребления психоактивных веществ среди детей и молодежи»</t>
  </si>
  <si>
    <t>930</t>
  </si>
  <si>
    <t>Департамент образования администрации города Перми</t>
  </si>
  <si>
    <t>0500000000</t>
  </si>
  <si>
    <t>Муниципальная программа "Развитие физической культуры и спорта в городе Перми"</t>
  </si>
  <si>
    <t>0510000000</t>
  </si>
  <si>
    <t>Подпрограмма "Обеспечение населения физкультурно-оздоровительными и спортивными услугами"</t>
  </si>
  <si>
    <t>0710000000</t>
  </si>
  <si>
    <t>Подпрограмма "Обеспечение социальной безопасности семей с детьми"</t>
  </si>
  <si>
    <t>0720000000</t>
  </si>
  <si>
    <t>Подпрограмма "Пропаганда приоритета института семьи, семейных ценностей, здорового образа жизни"</t>
  </si>
  <si>
    <t>2200000000</t>
  </si>
  <si>
    <t>Муниципальная программа "Обеспечение доступности качественного предоставления услуг в сфере образования в городе Перми"</t>
  </si>
  <si>
    <t>2210000000</t>
  </si>
  <si>
    <t>Подпрограмма "Обеспечение доступного и качественного дошкольного образования"</t>
  </si>
  <si>
    <t>2220000000</t>
  </si>
  <si>
    <t>Подпрограмма "Обеспечение доступного и качественного общего образования"</t>
  </si>
  <si>
    <t>2230000000</t>
  </si>
  <si>
    <t>Подпрограмма "Обеспечение доступного и качественного дополнительного образования"</t>
  </si>
  <si>
    <t>2240000000</t>
  </si>
  <si>
    <t>Подпрограмма "Ресурсное обеспечение качественного функционирования системы образования города Перми"</t>
  </si>
  <si>
    <t>2250000000</t>
  </si>
  <si>
    <t>Подпрограмма "Развитие негосударственного сектора в сфере образования"</t>
  </si>
  <si>
    <t>2300000000</t>
  </si>
  <si>
    <t>Муниципальная программа «Приведение в нормативное состояние образовательных организаций города Перми»</t>
  </si>
  <si>
    <t>2310000000</t>
  </si>
  <si>
    <t>Подпрограмма «Приведение имущественных комплексов муниципальных образовательных организаций города Перми в нормативное состояние»</t>
  </si>
  <si>
    <t>931</t>
  </si>
  <si>
    <t>Администрация Ленинского района города Перми</t>
  </si>
  <si>
    <t>0520000000</t>
  </si>
  <si>
    <t>Подпрограмма «Создание условий для поддержания здорового образа жизни»</t>
  </si>
  <si>
    <t>0600000000</t>
  </si>
  <si>
    <t>Муниципальная программа "Общественное участие"</t>
  </si>
  <si>
    <t>0620000000</t>
  </si>
  <si>
    <t>Подпрограмма "Поддержка общественно полезной деятельности социально ориентированных некоммерческих организаций"</t>
  </si>
  <si>
    <t>0630000000</t>
  </si>
  <si>
    <t>Подпрограмма «Вовлечение граждан в местное самоуправление»</t>
  </si>
  <si>
    <t>0900000000</t>
  </si>
  <si>
    <t>Муниципальная программа "Потребительский рынок города Перми"</t>
  </si>
  <si>
    <t>0910000000</t>
  </si>
  <si>
    <t>Подпрограмма «Создание условий для обеспечения жителей города Перми услугами торговли, общественного питания, бытового обслуживания»</t>
  </si>
  <si>
    <t>1000000000</t>
  </si>
  <si>
    <t>Муниципальная программа "Организация дорожной деятельности в городе Перми"</t>
  </si>
  <si>
    <t>1010000000</t>
  </si>
  <si>
    <t>Подпрограмма "Приведение в нормативное состояние автомобильных дорог и дорожных сооружений"</t>
  </si>
  <si>
    <t>1030000000</t>
  </si>
  <si>
    <t>Подпрограмма "Обеспечение деятельности заказчиков работ"</t>
  </si>
  <si>
    <t>1100000000</t>
  </si>
  <si>
    <t>Муниципальная программа "Благоустройство и содержание объектов озеленения общего пользования и объектов ритуального назначения на территории города Перми"</t>
  </si>
  <si>
    <t>1110000000</t>
  </si>
  <si>
    <t>Подпрограмма "Озеленение территории города Перми, в том числе путем создания парков и скверов"</t>
  </si>
  <si>
    <t>1200000000</t>
  </si>
  <si>
    <t>Муниципальная программа «Организация дорожного движения и развитие регулярных перевозок автомобильным и городским наземным электрическим транспортом в городе Перми»</t>
  </si>
  <si>
    <t>1220000000</t>
  </si>
  <si>
    <t>Подпрограмма «Приоритетное развитие регулярных перевозок автомобильным и городским наземным электрическим транспортом в городе Перми»</t>
  </si>
  <si>
    <t>1310000000</t>
  </si>
  <si>
    <t>Подпрограмма "Снижение количества грабежей и разбоев, совершенных в общественных местах, правонарушений среди несовершеннолетних"</t>
  </si>
  <si>
    <t>1420000000</t>
  </si>
  <si>
    <t>Подпрограмма "Обеспечение первичных мер пожарной безопасности на территории города Перми"</t>
  </si>
  <si>
    <t>1700000000</t>
  </si>
  <si>
    <t>Муниципальная программа "Развитие системы жилищно-коммунального хозяйства в городе Перми"</t>
  </si>
  <si>
    <t>1720000000</t>
  </si>
  <si>
    <t>Подпрограмма "Создание эффективной системы обращения с твердыми бытовыми отходами"</t>
  </si>
  <si>
    <t>1730000000</t>
  </si>
  <si>
    <t>Подпрограмма "Обеспечение эффективного управления многоквартирными домами в городе Перми"</t>
  </si>
  <si>
    <t>1740000000</t>
  </si>
  <si>
    <t>Подпрограмма "Содержание объектов инженерной инфраструктуры"</t>
  </si>
  <si>
    <t>2600000000</t>
  </si>
  <si>
    <t>Муниципальная программа «Формирование современной городской среды»</t>
  </si>
  <si>
    <t>2610000000</t>
  </si>
  <si>
    <t>Подпрограмма «Формирование комфортного внутригородского пространства на территории муниципального образования город Пермь»</t>
  </si>
  <si>
    <t>932</t>
  </si>
  <si>
    <t>Администрация Свердловского района города Перми</t>
  </si>
  <si>
    <t>933</t>
  </si>
  <si>
    <t>Администрация Мотовилихинского района города Перми</t>
  </si>
  <si>
    <t>1900000000</t>
  </si>
  <si>
    <t>Муниципальная программа "Обеспечение платности и законности использования земли на территории города Перми"</t>
  </si>
  <si>
    <t>1920000000</t>
  </si>
  <si>
    <t>Подпрограмма "Оформление прав на земельные участки"</t>
  </si>
  <si>
    <t>934</t>
  </si>
  <si>
    <t>администрация Дзержинского района города Перми</t>
  </si>
  <si>
    <t>935</t>
  </si>
  <si>
    <t>Администрация Индустриального района города Перми</t>
  </si>
  <si>
    <t>936</t>
  </si>
  <si>
    <t>Администрация Кировского района города Перми</t>
  </si>
  <si>
    <t>937</t>
  </si>
  <si>
    <t>Администрация Орджоникидзевского района города Перми</t>
  </si>
  <si>
    <t>938</t>
  </si>
  <si>
    <t>администрация поселка Новые Ляды города Перми</t>
  </si>
  <si>
    <t>940</t>
  </si>
  <si>
    <t>Департамент жилищно-коммунального хозяйства администрации города Перми</t>
  </si>
  <si>
    <t>1500000000</t>
  </si>
  <si>
    <t>Муниципальная программа "Обеспечение жильем жителей города Перми"</t>
  </si>
  <si>
    <t>1530000000</t>
  </si>
  <si>
    <t>Подпрограмма "Повышение доступности жилья"</t>
  </si>
  <si>
    <t>1710000000</t>
  </si>
  <si>
    <t>Подпрограмма "Модернизация и комплексное развитие систем коммунальной инфраструктуры"</t>
  </si>
  <si>
    <t>1750000000</t>
  </si>
  <si>
    <t>Подпрограмма «Проведение капитального ремонта общего имущества собственников помещений в многоквартирных домах, расположенных на территории города Перми»</t>
  </si>
  <si>
    <t>942</t>
  </si>
  <si>
    <t>управление капитального строительства администрации города Перми</t>
  </si>
  <si>
    <t>9700000000</t>
  </si>
  <si>
    <t>Непрограммные расходы на реализацию единой политики в сфере инвестиционной и строительной деятельности на территории г. Перми</t>
  </si>
  <si>
    <t>944</t>
  </si>
  <si>
    <t>Управление внешнего благоустройства администрации города Перми</t>
  </si>
  <si>
    <t>1020000000</t>
  </si>
  <si>
    <t>Подпрограмма "Развитие автомобильных дорог и дорожных сооружений, в том числе обеспечение территории города ливневой канализацией и наружным освещением"</t>
  </si>
  <si>
    <t>1120000000</t>
  </si>
  <si>
    <t>Подпрограмма "Восстановление нормативного состояния и развитие объектов ритуального назначения"</t>
  </si>
  <si>
    <t>2620000000</t>
  </si>
  <si>
    <t>Подпрограмма «Благоустройство общественных территорий муниципального образования город Пермь»</t>
  </si>
  <si>
    <t>945</t>
  </si>
  <si>
    <t>Департамент дорог и транспорта администрации города Перми</t>
  </si>
  <si>
    <t>1210000000</t>
  </si>
  <si>
    <t>Подпрограмма "Совершенствование организации дорожного движения на улично-дорожной сети города Перми"</t>
  </si>
  <si>
    <t>951</t>
  </si>
  <si>
    <t>департамент экономики и промышленной политики администрации города Перми</t>
  </si>
  <si>
    <t>0800000000</t>
  </si>
  <si>
    <t>Муниципальная программа "Экономическое развитие города Перми"</t>
  </si>
  <si>
    <t>0810000000</t>
  </si>
  <si>
    <t>Подпрограмма "Взаимодействие с предприятиями города"</t>
  </si>
  <si>
    <t>0820000000</t>
  </si>
  <si>
    <t>Подпрограмма "Инвестиционная привлекательность"</t>
  </si>
  <si>
    <t>0830000000</t>
  </si>
  <si>
    <t>Подпрограмма "Развитие малого и среднего предпринимательства"</t>
  </si>
  <si>
    <t>955</t>
  </si>
  <si>
    <t>департамент социальной политики администрации города Перми</t>
  </si>
  <si>
    <t>964</t>
  </si>
  <si>
    <t>Департамент общественной безопасности администрации города Перми</t>
  </si>
  <si>
    <t>975</t>
  </si>
  <si>
    <t>Администрация города Перми</t>
  </si>
  <si>
    <t>0130000000</t>
  </si>
  <si>
    <t>Подпрограмма "Мониторинг сферы межэтнических и межконфессиональных отношений"</t>
  </si>
  <si>
    <t>0610000000</t>
  </si>
  <si>
    <t>Подпрограмма "Формирование благоприятных условий для поддержки и развития социально ориентированных некоммерческих организаций на территории города Перми"</t>
  </si>
  <si>
    <t>1510000000</t>
  </si>
  <si>
    <t>Подпрограмма "Ликвидация аварийного и непригодного для проживания жилищного фонда"</t>
  </si>
  <si>
    <t>2500000000</t>
  </si>
  <si>
    <t>Муниципальная программа «Развитие муниципальной службы в администрации города Перми»</t>
  </si>
  <si>
    <t>2510000000</t>
  </si>
  <si>
    <t>Подпрограмма «Совершенствование механизмов кадровой работы в администрации города Перми»</t>
  </si>
  <si>
    <t>976</t>
  </si>
  <si>
    <t>Комитет по физической культуре и спорту администрации города Перми</t>
  </si>
  <si>
    <t>977</t>
  </si>
  <si>
    <t>Контрольно-счетная палата города Перми</t>
  </si>
  <si>
    <t>9300000000</t>
  </si>
  <si>
    <t>Непрограммные расходы по обеспечению деятельности контрольно-счетной палаты города Перми</t>
  </si>
  <si>
    <t>978</t>
  </si>
  <si>
    <t>Избирательная комиссия города Перми</t>
  </si>
  <si>
    <t>9400000000</t>
  </si>
  <si>
    <t>Непрограммные расходы по обеспечению деятельности избирательной комиссии города Перми</t>
  </si>
  <si>
    <t>985</t>
  </si>
  <si>
    <t>Пермская городская Дума</t>
  </si>
  <si>
    <t>9200000000</t>
  </si>
  <si>
    <t>Непрограммные расходы по обеспечению деятельности Пермской городской Думы</t>
  </si>
  <si>
    <t>991</t>
  </si>
  <si>
    <t>Управление жилищных отношений администрации города Перми</t>
  </si>
  <si>
    <t>1520000000</t>
  </si>
  <si>
    <t>Подпрограмма "Управление муниципальным жилищным фондом города Перми"</t>
  </si>
  <si>
    <t>992</t>
  </si>
  <si>
    <t>Департамент земельных отношений администрации города Перми</t>
  </si>
  <si>
    <t>1910000000</t>
  </si>
  <si>
    <t>Подпрограмма "Поступление платежей за землю"</t>
  </si>
  <si>
    <t>Итого</t>
  </si>
  <si>
    <t>% исполнения</t>
  </si>
  <si>
    <t>Сведения об использовании администрацией города Перми выделяемых бюджетных средств за 2017 год</t>
  </si>
  <si>
    <t>Администрация Дзержинского района города Перми</t>
  </si>
  <si>
    <t>Администрация поселка Новые Ляды города Перми</t>
  </si>
  <si>
    <t>Управление капитального строительства администрации города Перми</t>
  </si>
  <si>
    <t>Департамент экономики и промышленной политики администрации города Перми</t>
  </si>
  <si>
    <t>Департамент социальной политики администрации города Перми</t>
  </si>
  <si>
    <t>Кассовый расход за 2017 год</t>
  </si>
  <si>
    <t>в том числе:</t>
  </si>
  <si>
    <t>программные расходы</t>
  </si>
  <si>
    <t>непрограммные расходы</t>
  </si>
  <si>
    <t>бюджетные инвестиции</t>
  </si>
  <si>
    <t>в том числе расходы на бюджетные инвестиции</t>
  </si>
  <si>
    <t>2410141620</t>
  </si>
  <si>
    <t>Приобретение в собственность муниципального образования здания для размещения дошкольного образовательного учреждения по ул. Красногвардейской, 42</t>
  </si>
  <si>
    <t>2410141650</t>
  </si>
  <si>
    <t>Приобретение в собственность муниципального образования здания для размещения дошкольного образовательного учреждения по ул. Машинистов, 43а</t>
  </si>
  <si>
    <t>2410141660</t>
  </si>
  <si>
    <t>Приобретение в собственность муниципального образования здания для размещения дошкольного образовательного учреждения по ул. Чернышевского,17 в</t>
  </si>
  <si>
    <t>24101SР050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</si>
  <si>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</si>
  <si>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24101SР051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</si>
  <si>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- приобретение в собственность муниципального образования здания для размещения дошкольного образовательного учреждения по ул. Машинистов, 43а</t>
  </si>
  <si>
    <t>24201L5200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</si>
  <si>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в целях софинансирования мероприятий в рамках подпрограммы "Развитие дошкольного, общего и дополнительного образования детей" государственной программы "Развитие образования" на 2013-2020 годы</t>
  </si>
  <si>
    <t>2420141190</t>
  </si>
  <si>
    <t>Строительство спортивной площадки МАОУ «СОШ №135» г. Перми</t>
  </si>
  <si>
    <t>2420141630</t>
  </si>
  <si>
    <t>Строительство спортивной площадки МАОУ «Школа дизайна «Точка» г. Пермь</t>
  </si>
  <si>
    <t>2420141700</t>
  </si>
  <si>
    <t>Строительство межшкольного стадиона МАОУ «Средняя общеобразовательная школа «Мастерград» г. Перми</t>
  </si>
  <si>
    <t>1710141090</t>
  </si>
  <si>
    <t>Реконструкция системы очистки сточных вод в микрорайоне Крым Кировского района города Перми</t>
  </si>
  <si>
    <t>1710141130</t>
  </si>
  <si>
    <t>Расширение и реконструкция (3 очередь) канализации города Перми</t>
  </si>
  <si>
    <t>1710141140</t>
  </si>
  <si>
    <t>Строительство сетей водоснабжения и водоотведения микрорайона «Заозерье» для земельных участков многодетных семей</t>
  </si>
  <si>
    <t>1710141150</t>
  </si>
  <si>
    <t>Строительство резервуара для воды емкостью 5000 кубических метров на территории насосной станции «Заречная» города Перми</t>
  </si>
  <si>
    <t>1710141200</t>
  </si>
  <si>
    <t>Строительство канализационной сети в микрорайоне "Кислотные дачи" Орджоникидзевского района города Перми</t>
  </si>
  <si>
    <t>1710141210</t>
  </si>
  <si>
    <t>Строительство водопроводных сетей в микрорайоне "Висим" Мотовилихинского района города Перми</t>
  </si>
  <si>
    <t>1710141220</t>
  </si>
  <si>
    <t>Строительство водопроводных сетей в микрорайоне "Вышка-1" Мотовилихинского района города Перми</t>
  </si>
  <si>
    <t>1710241100</t>
  </si>
  <si>
    <t>Строительство газопроводов в микрорайонах индивидуальной застройки города Перми</t>
  </si>
  <si>
    <t>0510141420</t>
  </si>
  <si>
    <t>Строительство плавательного бассейна по адресу: ул. Сысольская, 10/5</t>
  </si>
  <si>
    <t>0510141440</t>
  </si>
  <si>
    <t>Строительство спортивной базы «Летающий лыжник» г. Перми, ул. Тихая, 22</t>
  </si>
  <si>
    <t>1420341020</t>
  </si>
  <si>
    <t>Строительство источников противопожарного водоснабжения</t>
  </si>
  <si>
    <t>2410141690</t>
  </si>
  <si>
    <t>Реконструкция здания МАДОУ «Детский сад № 409» г. Перми</t>
  </si>
  <si>
    <t>2420141170</t>
  </si>
  <si>
    <t>Строительство нового корпуса МАОУ «СОШ № 59» г. Перми</t>
  </si>
  <si>
    <t>2420141180</t>
  </si>
  <si>
    <t>Строительство нового корпуса МАОУ «СОШ № 42» г. Перми</t>
  </si>
  <si>
    <t>2420141330</t>
  </si>
  <si>
    <t>Реконструкция здания МАОУ «СОШ № 32 имени Г.А.Сборщикова» г. Перми (пристройка спортивного зала)</t>
  </si>
  <si>
    <t>2420141390</t>
  </si>
  <si>
    <t>Реконструкция здания МАУ ДО «ДЮЦ им. В. Соломина» г. Перми</t>
  </si>
  <si>
    <t>2420141400</t>
  </si>
  <si>
    <t>Строительство здания общеобразовательного учреждения по ул. Юнг Прикамья,3</t>
  </si>
  <si>
    <t>2420141580</t>
  </si>
  <si>
    <t>Строительство нового корпуса МАОУ «СОШ № 129» г. Перми</t>
  </si>
  <si>
    <t>2420141590</t>
  </si>
  <si>
    <t>Реконструкция здания МАОУ «СОШ № 93» г. Перми (пристройка нового корпуса)</t>
  </si>
  <si>
    <t>24201SР052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</si>
  <si>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- строительство нового корпуса МАОУ "СОШ № 59" г.Перми</t>
  </si>
  <si>
    <t>1020141270</t>
  </si>
  <si>
    <t>Строительство автомобильной дороги по ул. Журналиста Дементьева от ул. Лядовская до дома № 147 по ул. Журналиста Дементьева</t>
  </si>
  <si>
    <t>1020141450</t>
  </si>
  <si>
    <t>Реконструкция ул. Макаренко от бульвара Гагарина до ул. Уинской</t>
  </si>
  <si>
    <t>1020141480</t>
  </si>
  <si>
    <t>Строительство транспортной инфраструктуры на земельных участках, предоставляемых на бесплатной основе многодетным семьям, включая затраты на технологическое присоединение</t>
  </si>
  <si>
    <t>1020141500</t>
  </si>
  <si>
    <t>Реконструкция ул. Революции от ЦКР до ул. Сибирской с обустройством трамвайной линии</t>
  </si>
  <si>
    <t>1020141530</t>
  </si>
  <si>
    <t>Реконструкция площади Восстания, 1-й этап</t>
  </si>
  <si>
    <t>1020141790</t>
  </si>
  <si>
    <t>Строительство тротуара по ул. Таежной в микрорайоне Соболи</t>
  </si>
  <si>
    <t>1020141920</t>
  </si>
  <si>
    <t>Реконструкция пересечения ул. Героев Хасана и Транссибирской магистрали (включая тоннель)</t>
  </si>
  <si>
    <t>1020141930</t>
  </si>
  <si>
    <t>Реконструкция ул. Социалистической от ПК7 до ПК10+50 с разворотным кольцом</t>
  </si>
  <si>
    <t>10201ST070</t>
  </si>
  <si>
    <t>Проектирование, строительство (реконструкция) автомобильных дорог общего пользования местного значения административного центра Пермского края</t>
  </si>
  <si>
    <t>10201SР050</t>
  </si>
  <si>
    <t>10201SР054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</si>
  <si>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- строительство системы очистных сооружений и водоотвода ливневых стоков на набережной реки Камы</t>
  </si>
  <si>
    <t>10201SТ071</t>
  </si>
  <si>
    <t>Проектирование, строительство (реконструкция) автомобильных дорог общего пользования местного значения административного центра Пермского края (Реконструкция пересечения ул. Героев Хасана и Транссибирской магистрали (включая тоннель))</t>
  </si>
  <si>
    <t>10201SТ073</t>
  </si>
  <si>
    <t>Проектирование, строительство (реконструкция) автомобильных дорог общего пользования местного значения административного центра Пермского края (Строительство мостового перехода через реку Кама в г. Перми)</t>
  </si>
  <si>
    <t>10201SТ074</t>
  </si>
  <si>
    <t>Проектирование, строительство (реконструкция) автомобильных дорог общего пользования местного значения административного центра Пермского края (Реконструкция ул. Карпинского от ул. Мира до Шоссе Космонавтов)</t>
  </si>
  <si>
    <t>10201SТ075</t>
  </si>
  <si>
    <t>Проектирование, строительство (реконструкция) автомобильных дорог общего пользования местного значения административного центра Пермского края (Строительство автомобильной дороги Переход ул. Строителей –площадь Гайдара (проектно-изыскательские работы))</t>
  </si>
  <si>
    <t>1020200000</t>
  </si>
  <si>
    <t>Основное мероприятие «Выполнение комплекса мероприятий по строительству (реконструкции) сетей наружного освещения»</t>
  </si>
  <si>
    <t>1110841780</t>
  </si>
  <si>
    <t>Строительство сквера по ул. Гашкова, 20</t>
  </si>
  <si>
    <t>1110941740</t>
  </si>
  <si>
    <t>Строительство пешеходного перехода из микрорайона Владимирский в микрорайон Юбилейный</t>
  </si>
  <si>
    <t>1120441060</t>
  </si>
  <si>
    <t>Строительство кладбища "Восточное" с крематорием</t>
  </si>
  <si>
    <t>1120441070</t>
  </si>
  <si>
    <t>Реконструкция кладбища «Банная гора» (новое)</t>
  </si>
  <si>
    <t>1120441540</t>
  </si>
  <si>
    <t>Реконструкция кладбища «Северное»</t>
  </si>
  <si>
    <t>1410241030</t>
  </si>
  <si>
    <t>Строительство противооползневого сооружения в районе жилых домов по ул. КИМ, 5, 7, ул. Ивановской, 19 и ул. Чехова, 2, 4, 6, 8, 10</t>
  </si>
  <si>
    <t>1410241410</t>
  </si>
  <si>
    <t>Строительство берегоукрепительного сооружения в районе жилых домов по ул. Куфонина 30, 32</t>
  </si>
  <si>
    <t>0510141430</t>
  </si>
  <si>
    <t>Строительство объектов недвижимого имущества и инженерной инфраструктуры на территории Экстрим-парка</t>
  </si>
  <si>
    <t>1510109502</t>
  </si>
  <si>
    <t>Обеспечение мероприятий по переселению граждан из аварийного жилищного фонда</t>
  </si>
  <si>
    <t>1510109602</t>
  </si>
  <si>
    <t>1510121480</t>
  </si>
  <si>
    <t>Переселение граждан города Перми из многоквартирных домов, признанных аварийными и не входящих в действующие программы переселения, непригодного для проживания жилищного фонда</t>
  </si>
  <si>
    <t>1510123320</t>
  </si>
  <si>
    <t>Приобретение жилых помещений в состав маневренного жилищного фонда</t>
  </si>
  <si>
    <t>15101S9602</t>
  </si>
  <si>
    <t>15104SР050</t>
  </si>
  <si>
    <t>15104SР055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</si>
  <si>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- приобретение в собственность муниципального образования город Пермь жилых помещений</t>
  </si>
  <si>
    <t>1530100000</t>
  </si>
  <si>
    <t>Основное мероприятие "Исполнение судебных решений о предоставлении благоустроенного жилья"</t>
  </si>
  <si>
    <t>1530241800</t>
  </si>
  <si>
    <t>Строительство многоквартирного жилого дома по адресу: ул. Баранчинская, 10 для обеспечения жильем граждан</t>
  </si>
  <si>
    <t>15305R0820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</si>
  <si>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</si>
  <si>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9190054850</t>
  </si>
  <si>
    <t>Обеспечение жильем граждан, уволенных с военной службы (службы), и приравненных к ним лиц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</si>
</sst>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%"/>
    <numFmt numFmtId="166" formatCode="#,##0.0"/>
    <numFmt numFmtId="167" formatCode="?"/>
  </numFmts>
  <fonts count="6" x14ac:knownFonts="1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/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/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166" fontId="2" fillId="0" borderId="1" xfId="0" applyNumberFormat="1" applyFont="1" applyBorder="1" applyAlignment="1" applyProtection="1">
      <alignment horizontal="center" vertical="center" wrapText="1"/>
    </xf>
    <xf numFmtId="165" fontId="2" fillId="0" borderId="1" xfId="1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166" fontId="3" fillId="0" borderId="1" xfId="0" applyNumberFormat="1" applyFont="1" applyBorder="1" applyAlignment="1" applyProtection="1">
      <alignment horizontal="center" vertical="center" wrapText="1"/>
    </xf>
    <xf numFmtId="165" fontId="3" fillId="0" borderId="1" xfId="1" applyNumberFormat="1" applyFont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166" fontId="3" fillId="2" borderId="1" xfId="0" applyNumberFormat="1" applyFont="1" applyFill="1" applyBorder="1" applyAlignment="1" applyProtection="1">
      <alignment horizontal="center" vertical="center" wrapText="1"/>
    </xf>
    <xf numFmtId="165" fontId="3" fillId="2" borderId="1" xfId="1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left"/>
    </xf>
    <xf numFmtId="49" fontId="3" fillId="2" borderId="1" xfId="0" applyNumberFormat="1" applyFont="1" applyFill="1" applyBorder="1" applyAlignment="1" applyProtection="1">
      <alignment horizontal="center"/>
    </xf>
    <xf numFmtId="166" fontId="3" fillId="2" borderId="1" xfId="0" applyNumberFormat="1" applyFont="1" applyFill="1" applyBorder="1" applyAlignment="1" applyProtection="1">
      <alignment horizontal="center"/>
    </xf>
    <xf numFmtId="49" fontId="3" fillId="3" borderId="1" xfId="0" applyNumberFormat="1" applyFont="1" applyFill="1" applyBorder="1" applyAlignment="1">
      <alignment horizontal="left" vertical="center" wrapText="1" shrinkToFit="1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49" fontId="3" fillId="3" borderId="2" xfId="0" applyNumberFormat="1" applyFont="1" applyFill="1" applyBorder="1" applyAlignment="1" applyProtection="1">
      <alignment horizontal="center" vertical="center" wrapText="1"/>
    </xf>
    <xf numFmtId="49" fontId="3" fillId="3" borderId="3" xfId="0" applyNumberFormat="1" applyFont="1" applyFill="1" applyBorder="1" applyAlignment="1" applyProtection="1">
      <alignment horizontal="center" vertical="center" wrapText="1"/>
    </xf>
    <xf numFmtId="166" fontId="3" fillId="3" borderId="1" xfId="0" applyNumberFormat="1" applyFont="1" applyFill="1" applyBorder="1" applyAlignment="1" applyProtection="1">
      <alignment horizontal="center" vertical="center" wrapText="1"/>
    </xf>
    <xf numFmtId="165" fontId="3" fillId="3" borderId="1" xfId="1" applyNumberFormat="1" applyFont="1" applyFill="1" applyBorder="1" applyAlignment="1" applyProtection="1">
      <alignment horizontal="center" vertical="center" wrapText="1"/>
    </xf>
    <xf numFmtId="0" fontId="2" fillId="3" borderId="0" xfId="0" applyFont="1" applyFill="1"/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166" fontId="5" fillId="0" borderId="1" xfId="0" applyNumberFormat="1" applyFont="1" applyBorder="1" applyAlignment="1" applyProtection="1">
      <alignment horizontal="center" vertical="center" wrapText="1"/>
    </xf>
    <xf numFmtId="165" fontId="5" fillId="0" borderId="1" xfId="1" applyNumberFormat="1" applyFont="1" applyBorder="1" applyAlignment="1" applyProtection="1">
      <alignment horizontal="center" vertical="center" wrapText="1"/>
    </xf>
    <xf numFmtId="0" fontId="5" fillId="0" borderId="0" xfId="0" applyFont="1"/>
    <xf numFmtId="4" fontId="3" fillId="3" borderId="1" xfId="0" applyNumberFormat="1" applyFont="1" applyFill="1" applyBorder="1" applyAlignment="1" applyProtection="1">
      <alignment horizontal="left" vertical="center" wrapText="1" shrinkToFit="1"/>
    </xf>
    <xf numFmtId="164" fontId="5" fillId="0" borderId="0" xfId="0" applyNumberFormat="1" applyFont="1"/>
    <xf numFmtId="49" fontId="3" fillId="3" borderId="4" xfId="0" applyNumberFormat="1" applyFont="1" applyFill="1" applyBorder="1" applyAlignment="1" applyProtection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left" vertical="center"/>
    </xf>
    <xf numFmtId="0" fontId="2" fillId="2" borderId="1" xfId="0" applyFont="1" applyFill="1" applyBorder="1"/>
    <xf numFmtId="49" fontId="3" fillId="2" borderId="1" xfId="0" applyNumberFormat="1" applyFont="1" applyFill="1" applyBorder="1" applyAlignment="1" applyProtection="1">
      <alignment vertical="center"/>
    </xf>
    <xf numFmtId="49" fontId="5" fillId="3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 shrinkToFit="1"/>
    </xf>
    <xf numFmtId="167" fontId="2" fillId="0" borderId="1" xfId="0" applyNumberFormat="1" applyFont="1" applyBorder="1" applyAlignment="1" applyProtection="1">
      <alignment horizontal="left" vertical="center" wrapText="1" shrinkToFit="1"/>
    </xf>
    <xf numFmtId="166" fontId="5" fillId="3" borderId="1" xfId="0" applyNumberFormat="1" applyFont="1" applyFill="1" applyBorder="1" applyAlignment="1" applyProtection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724"/>
  <sheetViews>
    <sheetView showGridLines="0" tabSelected="1" workbookViewId="0">
      <selection activeCell="O719" sqref="O719"/>
    </sheetView>
  </sheetViews>
  <sheetFormatPr defaultRowHeight="12.75" customHeight="1" outlineLevelRow="2" x14ac:dyDescent="0.25"/>
  <cols>
    <col min="1" max="1" width="7.85546875" style="1" customWidth="1"/>
    <col min="2" max="2" width="49.140625" style="1" hidden="1" customWidth="1"/>
    <col min="3" max="3" width="14.28515625" style="1" customWidth="1"/>
    <col min="4" max="4" width="51.42578125" style="1" customWidth="1"/>
    <col min="5" max="5" width="15.42578125" style="1" customWidth="1"/>
    <col min="6" max="6" width="14.7109375" style="1" customWidth="1"/>
    <col min="7" max="7" width="13.5703125" style="1" customWidth="1"/>
    <col min="8" max="8" width="9.140625" style="1" customWidth="1"/>
    <col min="9" max="9" width="13.140625" style="1" customWidth="1"/>
    <col min="10" max="16384" width="9.140625" style="1"/>
  </cols>
  <sheetData>
    <row r="1" spans="1:9" ht="51" customHeight="1" x14ac:dyDescent="0.25">
      <c r="A1" s="47" t="s">
        <v>260</v>
      </c>
      <c r="B1" s="47"/>
      <c r="C1" s="47"/>
      <c r="D1" s="47"/>
      <c r="E1" s="47"/>
      <c r="F1" s="47"/>
      <c r="G1" s="47"/>
    </row>
    <row r="2" spans="1:9" ht="15.75" x14ac:dyDescent="0.25">
      <c r="B2" s="2"/>
      <c r="C2" s="2"/>
      <c r="D2" s="2"/>
      <c r="E2" s="2"/>
      <c r="F2" s="2"/>
      <c r="G2" s="7" t="s">
        <v>1</v>
      </c>
      <c r="H2" s="3"/>
      <c r="I2" s="3"/>
    </row>
    <row r="3" spans="1:9" ht="47.25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266</v>
      </c>
      <c r="G3" s="4" t="s">
        <v>259</v>
      </c>
    </row>
    <row r="4" spans="1:9" ht="31.5" customHeight="1" x14ac:dyDescent="0.25">
      <c r="A4" s="14" t="s">
        <v>7</v>
      </c>
      <c r="B4" s="44" t="s">
        <v>8</v>
      </c>
      <c r="C4" s="45"/>
      <c r="D4" s="46"/>
      <c r="E4" s="15">
        <f>E6+E21</f>
        <v>540228.69299999997</v>
      </c>
      <c r="F4" s="15">
        <f>F6+F21</f>
        <v>422853.91</v>
      </c>
      <c r="G4" s="16">
        <f>F4/E4</f>
        <v>0.78273130524001988</v>
      </c>
    </row>
    <row r="5" spans="1:9" s="26" customFormat="1" ht="19.5" customHeight="1" x14ac:dyDescent="0.25">
      <c r="A5" s="21"/>
      <c r="B5" s="22"/>
      <c r="C5" s="23"/>
      <c r="D5" s="20" t="s">
        <v>267</v>
      </c>
      <c r="E5" s="24"/>
      <c r="F5" s="24"/>
      <c r="G5" s="25"/>
    </row>
    <row r="6" spans="1:9" s="26" customFormat="1" ht="22.5" customHeight="1" x14ac:dyDescent="0.25">
      <c r="A6" s="21"/>
      <c r="B6" s="22"/>
      <c r="C6" s="23"/>
      <c r="D6" s="20" t="s">
        <v>268</v>
      </c>
      <c r="E6" s="24">
        <f>E7+E10</f>
        <v>463865.16199999995</v>
      </c>
      <c r="F6" s="24">
        <f>F7+F10</f>
        <v>346796.62199999997</v>
      </c>
      <c r="G6" s="25">
        <f t="shared" ref="G6" si="0">F6/E6</f>
        <v>0.74762377175460315</v>
      </c>
    </row>
    <row r="7" spans="1:9" ht="41.25" customHeight="1" outlineLevel="1" x14ac:dyDescent="0.25">
      <c r="A7" s="4" t="s">
        <v>7</v>
      </c>
      <c r="B7" s="11" t="s">
        <v>8</v>
      </c>
      <c r="C7" s="4" t="s">
        <v>9</v>
      </c>
      <c r="D7" s="11" t="s">
        <v>10</v>
      </c>
      <c r="E7" s="12">
        <f>E8+E9</f>
        <v>70335.061999999991</v>
      </c>
      <c r="F7" s="12">
        <f>F8+F9</f>
        <v>66796.573000000004</v>
      </c>
      <c r="G7" s="13">
        <f t="shared" ref="G7:G80" si="1">F7/E7</f>
        <v>0.94969096636326289</v>
      </c>
    </row>
    <row r="8" spans="1:9" s="31" customFormat="1" ht="31.5" outlineLevel="2" x14ac:dyDescent="0.25">
      <c r="A8" s="27" t="s">
        <v>7</v>
      </c>
      <c r="B8" s="28" t="s">
        <v>8</v>
      </c>
      <c r="C8" s="27" t="s">
        <v>11</v>
      </c>
      <c r="D8" s="28" t="s">
        <v>12</v>
      </c>
      <c r="E8" s="29">
        <v>3958.4009999999998</v>
      </c>
      <c r="F8" s="29">
        <v>3595.424</v>
      </c>
      <c r="G8" s="30">
        <f t="shared" si="1"/>
        <v>0.90830211491963553</v>
      </c>
    </row>
    <row r="9" spans="1:9" s="31" customFormat="1" ht="31.5" outlineLevel="2" x14ac:dyDescent="0.25">
      <c r="A9" s="27" t="s">
        <v>7</v>
      </c>
      <c r="B9" s="28" t="s">
        <v>8</v>
      </c>
      <c r="C9" s="27" t="s">
        <v>13</v>
      </c>
      <c r="D9" s="28" t="s">
        <v>14</v>
      </c>
      <c r="E9" s="29">
        <v>66376.660999999993</v>
      </c>
      <c r="F9" s="29">
        <v>63201.148999999998</v>
      </c>
      <c r="G9" s="30">
        <f t="shared" si="1"/>
        <v>0.95215920849046631</v>
      </c>
    </row>
    <row r="10" spans="1:9" s="5" customFormat="1" ht="38.25" customHeight="1" outlineLevel="1" x14ac:dyDescent="0.25">
      <c r="A10" s="4" t="s">
        <v>7</v>
      </c>
      <c r="B10" s="11" t="s">
        <v>8</v>
      </c>
      <c r="C10" s="4" t="s">
        <v>15</v>
      </c>
      <c r="D10" s="11" t="s">
        <v>16</v>
      </c>
      <c r="E10" s="12">
        <f>E11+E18</f>
        <v>393530.1</v>
      </c>
      <c r="F10" s="12">
        <f>F11+F18</f>
        <v>280000.049</v>
      </c>
      <c r="G10" s="13">
        <f t="shared" si="1"/>
        <v>0.7115085961658334</v>
      </c>
    </row>
    <row r="11" spans="1:9" s="31" customFormat="1" ht="31.5" outlineLevel="2" x14ac:dyDescent="0.25">
      <c r="A11" s="27" t="s">
        <v>7</v>
      </c>
      <c r="B11" s="28" t="s">
        <v>8</v>
      </c>
      <c r="C11" s="27" t="s">
        <v>17</v>
      </c>
      <c r="D11" s="28" t="s">
        <v>18</v>
      </c>
      <c r="E11" s="29">
        <v>388000</v>
      </c>
      <c r="F11" s="29">
        <v>280000</v>
      </c>
      <c r="G11" s="30">
        <f t="shared" si="1"/>
        <v>0.72164948453608246</v>
      </c>
    </row>
    <row r="12" spans="1:9" s="31" customFormat="1" ht="15.75" outlineLevel="2" x14ac:dyDescent="0.25">
      <c r="A12" s="21"/>
      <c r="B12" s="22"/>
      <c r="C12" s="23"/>
      <c r="D12" s="39" t="s">
        <v>271</v>
      </c>
      <c r="E12" s="24"/>
      <c r="F12" s="24"/>
      <c r="G12" s="25"/>
    </row>
    <row r="13" spans="1:9" s="31" customFormat="1" ht="63" outlineLevel="2" x14ac:dyDescent="0.25">
      <c r="A13" s="6" t="s">
        <v>7</v>
      </c>
      <c r="B13" s="8" t="s">
        <v>8</v>
      </c>
      <c r="C13" s="6" t="s">
        <v>272</v>
      </c>
      <c r="D13" s="40" t="s">
        <v>273</v>
      </c>
      <c r="E13" s="9">
        <v>1000</v>
      </c>
      <c r="F13" s="9">
        <v>1000</v>
      </c>
      <c r="G13" s="10">
        <f t="shared" ref="G13:G17" si="2">F13/E13</f>
        <v>1</v>
      </c>
    </row>
    <row r="14" spans="1:9" s="31" customFormat="1" ht="63" outlineLevel="2" x14ac:dyDescent="0.25">
      <c r="A14" s="6" t="s">
        <v>7</v>
      </c>
      <c r="B14" s="8" t="s">
        <v>8</v>
      </c>
      <c r="C14" s="6" t="s">
        <v>274</v>
      </c>
      <c r="D14" s="40" t="s">
        <v>275</v>
      </c>
      <c r="E14" s="9">
        <v>92047.066999999995</v>
      </c>
      <c r="F14" s="9">
        <v>92047.066999999995</v>
      </c>
      <c r="G14" s="10">
        <f t="shared" si="2"/>
        <v>1</v>
      </c>
    </row>
    <row r="15" spans="1:9" s="31" customFormat="1" ht="63" outlineLevel="2" x14ac:dyDescent="0.25">
      <c r="A15" s="6" t="s">
        <v>7</v>
      </c>
      <c r="B15" s="8" t="s">
        <v>8</v>
      </c>
      <c r="C15" s="6" t="s">
        <v>276</v>
      </c>
      <c r="D15" s="40" t="s">
        <v>277</v>
      </c>
      <c r="E15" s="9">
        <v>108000</v>
      </c>
      <c r="F15" s="9">
        <v>0</v>
      </c>
      <c r="G15" s="10">
        <f t="shared" si="2"/>
        <v>0</v>
      </c>
    </row>
    <row r="16" spans="1:9" s="31" customFormat="1" ht="78.75" outlineLevel="2" x14ac:dyDescent="0.25">
      <c r="A16" s="6" t="s">
        <v>7</v>
      </c>
      <c r="B16" s="8" t="s">
        <v>8</v>
      </c>
      <c r="C16" s="6" t="s">
        <v>278</v>
      </c>
      <c r="D16" s="40" t="s">
        <v>279</v>
      </c>
      <c r="E16" s="9">
        <v>140214.70000000001</v>
      </c>
      <c r="F16" s="9">
        <v>140214.70000000001</v>
      </c>
      <c r="G16" s="10">
        <f t="shared" si="2"/>
        <v>1</v>
      </c>
    </row>
    <row r="17" spans="1:9" s="31" customFormat="1" ht="126" outlineLevel="2" x14ac:dyDescent="0.25">
      <c r="A17" s="6" t="s">
        <v>7</v>
      </c>
      <c r="B17" s="8" t="s">
        <v>8</v>
      </c>
      <c r="C17" s="6" t="s">
        <v>280</v>
      </c>
      <c r="D17" s="41" t="s">
        <v>281</v>
      </c>
      <c r="E17" s="9">
        <v>46738.233</v>
      </c>
      <c r="F17" s="9">
        <v>46738.233</v>
      </c>
      <c r="G17" s="10">
        <f t="shared" si="2"/>
        <v>1</v>
      </c>
    </row>
    <row r="18" spans="1:9" s="31" customFormat="1" ht="47.25" outlineLevel="2" x14ac:dyDescent="0.25">
      <c r="A18" s="27" t="s">
        <v>7</v>
      </c>
      <c r="B18" s="28" t="s">
        <v>8</v>
      </c>
      <c r="C18" s="27" t="s">
        <v>19</v>
      </c>
      <c r="D18" s="28" t="s">
        <v>20</v>
      </c>
      <c r="E18" s="42">
        <v>5530.1</v>
      </c>
      <c r="F18" s="29">
        <v>4.9000000000000002E-2</v>
      </c>
      <c r="G18" s="30">
        <f t="shared" si="1"/>
        <v>8.860599265836061E-6</v>
      </c>
      <c r="I18" s="33"/>
    </row>
    <row r="19" spans="1:9" s="31" customFormat="1" ht="21.75" customHeight="1" outlineLevel="2" x14ac:dyDescent="0.25">
      <c r="A19" s="6"/>
      <c r="B19" s="8"/>
      <c r="C19" s="6"/>
      <c r="D19" s="39" t="s">
        <v>271</v>
      </c>
      <c r="E19" s="9"/>
      <c r="F19" s="9"/>
      <c r="G19" s="10"/>
      <c r="I19" s="33"/>
    </row>
    <row r="20" spans="1:9" s="31" customFormat="1" ht="141.75" outlineLevel="2" x14ac:dyDescent="0.25">
      <c r="A20" s="6" t="s">
        <v>7</v>
      </c>
      <c r="B20" s="8" t="s">
        <v>8</v>
      </c>
      <c r="C20" s="6" t="s">
        <v>282</v>
      </c>
      <c r="D20" s="41" t="s">
        <v>283</v>
      </c>
      <c r="E20" s="9">
        <v>5530.0550000000003</v>
      </c>
      <c r="F20" s="9">
        <v>0</v>
      </c>
      <c r="G20" s="10">
        <f t="shared" ref="G20" si="3">F20/E20</f>
        <v>0</v>
      </c>
      <c r="I20" s="33"/>
    </row>
    <row r="21" spans="1:9" s="31" customFormat="1" ht="27" customHeight="1" outlineLevel="2" x14ac:dyDescent="0.25">
      <c r="A21" s="27"/>
      <c r="B21" s="28"/>
      <c r="C21" s="27"/>
      <c r="D21" s="32" t="s">
        <v>269</v>
      </c>
      <c r="E21" s="12">
        <f>E22+E23+E24</f>
        <v>76363.531000000003</v>
      </c>
      <c r="F21" s="12">
        <f>F22+F23+F24</f>
        <v>76057.288</v>
      </c>
      <c r="G21" s="13">
        <f t="shared" si="1"/>
        <v>0.99598966946669865</v>
      </c>
    </row>
    <row r="22" spans="1:9" ht="31.5" outlineLevel="1" x14ac:dyDescent="0.25">
      <c r="A22" s="6" t="s">
        <v>7</v>
      </c>
      <c r="B22" s="8" t="s">
        <v>8</v>
      </c>
      <c r="C22" s="6" t="s">
        <v>21</v>
      </c>
      <c r="D22" s="8" t="s">
        <v>22</v>
      </c>
      <c r="E22" s="9">
        <v>5864.0839999999998</v>
      </c>
      <c r="F22" s="9">
        <v>5771.0829999999996</v>
      </c>
      <c r="G22" s="10">
        <f t="shared" si="1"/>
        <v>0.98414057506679642</v>
      </c>
    </row>
    <row r="23" spans="1:9" ht="31.5" outlineLevel="1" x14ac:dyDescent="0.25">
      <c r="A23" s="6" t="s">
        <v>7</v>
      </c>
      <c r="B23" s="8" t="s">
        <v>8</v>
      </c>
      <c r="C23" s="6" t="s">
        <v>23</v>
      </c>
      <c r="D23" s="8" t="s">
        <v>24</v>
      </c>
      <c r="E23" s="9">
        <v>59260</v>
      </c>
      <c r="F23" s="9">
        <v>59046.758000000002</v>
      </c>
      <c r="G23" s="10">
        <f t="shared" si="1"/>
        <v>0.99640158623017216</v>
      </c>
    </row>
    <row r="24" spans="1:9" ht="47.25" outlineLevel="1" x14ac:dyDescent="0.25">
      <c r="A24" s="6" t="s">
        <v>7</v>
      </c>
      <c r="B24" s="8" t="s">
        <v>8</v>
      </c>
      <c r="C24" s="6" t="s">
        <v>25</v>
      </c>
      <c r="D24" s="8" t="s">
        <v>26</v>
      </c>
      <c r="E24" s="9">
        <v>11239.447</v>
      </c>
      <c r="F24" s="9">
        <v>11239.447</v>
      </c>
      <c r="G24" s="10">
        <f t="shared" si="1"/>
        <v>1</v>
      </c>
    </row>
    <row r="25" spans="1:9" ht="31.5" customHeight="1" x14ac:dyDescent="0.25">
      <c r="A25" s="14" t="s">
        <v>27</v>
      </c>
      <c r="B25" s="44" t="s">
        <v>0</v>
      </c>
      <c r="C25" s="45"/>
      <c r="D25" s="46"/>
      <c r="E25" s="15">
        <f>E27+E28</f>
        <v>158917.334</v>
      </c>
      <c r="F25" s="15">
        <f>F27+F28</f>
        <v>142475.40400000001</v>
      </c>
      <c r="G25" s="16">
        <f t="shared" si="1"/>
        <v>0.89653784400888581</v>
      </c>
    </row>
    <row r="26" spans="1:9" s="26" customFormat="1" ht="23.25" customHeight="1" x14ac:dyDescent="0.25">
      <c r="A26" s="21"/>
      <c r="B26" s="22"/>
      <c r="C26" s="23"/>
      <c r="D26" s="20" t="s">
        <v>267</v>
      </c>
      <c r="E26" s="24"/>
      <c r="F26" s="24"/>
      <c r="G26" s="25"/>
    </row>
    <row r="27" spans="1:9" s="26" customFormat="1" ht="24.75" customHeight="1" x14ac:dyDescent="0.25">
      <c r="A27" s="21"/>
      <c r="B27" s="22"/>
      <c r="C27" s="23"/>
      <c r="D27" s="20" t="s">
        <v>268</v>
      </c>
      <c r="E27" s="24">
        <v>0</v>
      </c>
      <c r="F27" s="24">
        <v>0</v>
      </c>
      <c r="G27" s="25">
        <v>0</v>
      </c>
    </row>
    <row r="28" spans="1:9" s="26" customFormat="1" ht="24.75" customHeight="1" x14ac:dyDescent="0.25">
      <c r="A28" s="21"/>
      <c r="B28" s="22"/>
      <c r="C28" s="23"/>
      <c r="D28" s="32" t="s">
        <v>269</v>
      </c>
      <c r="E28" s="24">
        <f>E29+E30+E31</f>
        <v>158917.334</v>
      </c>
      <c r="F28" s="24">
        <f>F29+F30+F31</f>
        <v>142475.40400000001</v>
      </c>
      <c r="G28" s="25">
        <f t="shared" si="1"/>
        <v>0.89653784400888581</v>
      </c>
    </row>
    <row r="29" spans="1:9" ht="31.5" outlineLevel="1" x14ac:dyDescent="0.25">
      <c r="A29" s="6" t="s">
        <v>27</v>
      </c>
      <c r="B29" s="8" t="s">
        <v>0</v>
      </c>
      <c r="C29" s="6" t="s">
        <v>21</v>
      </c>
      <c r="D29" s="8" t="s">
        <v>22</v>
      </c>
      <c r="E29" s="9">
        <v>19349.900000000001</v>
      </c>
      <c r="F29" s="9">
        <v>19331.744999999999</v>
      </c>
      <c r="G29" s="10">
        <f t="shared" si="1"/>
        <v>0.99906175225711746</v>
      </c>
    </row>
    <row r="30" spans="1:9" ht="31.5" outlineLevel="1" x14ac:dyDescent="0.25">
      <c r="A30" s="6" t="s">
        <v>27</v>
      </c>
      <c r="B30" s="8" t="s">
        <v>0</v>
      </c>
      <c r="C30" s="6" t="s">
        <v>23</v>
      </c>
      <c r="D30" s="8" t="s">
        <v>24</v>
      </c>
      <c r="E30" s="9">
        <v>112215.1</v>
      </c>
      <c r="F30" s="9">
        <v>112215.02800000001</v>
      </c>
      <c r="G30" s="10">
        <f t="shared" si="1"/>
        <v>0.99999935837512066</v>
      </c>
    </row>
    <row r="31" spans="1:9" ht="47.25" outlineLevel="1" x14ac:dyDescent="0.25">
      <c r="A31" s="6" t="s">
        <v>27</v>
      </c>
      <c r="B31" s="8" t="s">
        <v>0</v>
      </c>
      <c r="C31" s="6" t="s">
        <v>25</v>
      </c>
      <c r="D31" s="8" t="s">
        <v>26</v>
      </c>
      <c r="E31" s="9">
        <v>27352.333999999999</v>
      </c>
      <c r="F31" s="9">
        <v>10928.630999999999</v>
      </c>
      <c r="G31" s="10">
        <f t="shared" si="1"/>
        <v>0.39955021754267844</v>
      </c>
    </row>
    <row r="32" spans="1:9" ht="31.5" customHeight="1" x14ac:dyDescent="0.25">
      <c r="A32" s="14" t="s">
        <v>28</v>
      </c>
      <c r="B32" s="44" t="s">
        <v>29</v>
      </c>
      <c r="C32" s="45"/>
      <c r="D32" s="46"/>
      <c r="E32" s="15">
        <f>E34+E42</f>
        <v>138384.587</v>
      </c>
      <c r="F32" s="15">
        <f>F34+F42</f>
        <v>137073.78</v>
      </c>
      <c r="G32" s="16">
        <f t="shared" si="1"/>
        <v>0.99052779627835286</v>
      </c>
    </row>
    <row r="33" spans="1:7" s="26" customFormat="1" ht="21" customHeight="1" x14ac:dyDescent="0.25">
      <c r="A33" s="21"/>
      <c r="B33" s="22"/>
      <c r="C33" s="23"/>
      <c r="D33" s="20" t="s">
        <v>267</v>
      </c>
      <c r="E33" s="24"/>
      <c r="F33" s="24"/>
      <c r="G33" s="25"/>
    </row>
    <row r="34" spans="1:7" s="26" customFormat="1" ht="21" customHeight="1" x14ac:dyDescent="0.25">
      <c r="A34" s="21"/>
      <c r="B34" s="22"/>
      <c r="C34" s="23"/>
      <c r="D34" s="20" t="s">
        <v>268</v>
      </c>
      <c r="E34" s="24">
        <f>E35+E37</f>
        <v>67905.786999999997</v>
      </c>
      <c r="F34" s="24">
        <f>F35+F37</f>
        <v>67523.570999999996</v>
      </c>
      <c r="G34" s="25">
        <f t="shared" si="1"/>
        <v>0.99437137809771647</v>
      </c>
    </row>
    <row r="35" spans="1:7" s="5" customFormat="1" ht="63" outlineLevel="1" x14ac:dyDescent="0.25">
      <c r="A35" s="4" t="s">
        <v>28</v>
      </c>
      <c r="B35" s="11" t="s">
        <v>29</v>
      </c>
      <c r="C35" s="4" t="s">
        <v>30</v>
      </c>
      <c r="D35" s="11" t="s">
        <v>31</v>
      </c>
      <c r="E35" s="12">
        <f>E36</f>
        <v>6157</v>
      </c>
      <c r="F35" s="12">
        <f>F36</f>
        <v>5957</v>
      </c>
      <c r="G35" s="13">
        <f t="shared" si="1"/>
        <v>0.96751664771804446</v>
      </c>
    </row>
    <row r="36" spans="1:7" s="31" customFormat="1" ht="78.75" outlineLevel="2" x14ac:dyDescent="0.25">
      <c r="A36" s="27" t="s">
        <v>28</v>
      </c>
      <c r="B36" s="28" t="s">
        <v>29</v>
      </c>
      <c r="C36" s="27" t="s">
        <v>32</v>
      </c>
      <c r="D36" s="28" t="s">
        <v>33</v>
      </c>
      <c r="E36" s="29">
        <v>6157</v>
      </c>
      <c r="F36" s="29">
        <v>5957</v>
      </c>
      <c r="G36" s="30">
        <f t="shared" si="1"/>
        <v>0.96751664771804446</v>
      </c>
    </row>
    <row r="37" spans="1:7" s="5" customFormat="1" ht="47.25" outlineLevel="1" x14ac:dyDescent="0.25">
      <c r="A37" s="4" t="s">
        <v>28</v>
      </c>
      <c r="B37" s="11" t="s">
        <v>29</v>
      </c>
      <c r="C37" s="4" t="s">
        <v>34</v>
      </c>
      <c r="D37" s="11" t="s">
        <v>35</v>
      </c>
      <c r="E37" s="12">
        <f>E38+E39+E40+E41</f>
        <v>61748.786999999997</v>
      </c>
      <c r="F37" s="12">
        <f>F38+F39+F40+F41</f>
        <v>61566.570999999996</v>
      </c>
      <c r="G37" s="13">
        <f t="shared" si="1"/>
        <v>0.99704907563609302</v>
      </c>
    </row>
    <row r="38" spans="1:7" s="31" customFormat="1" ht="63" outlineLevel="2" x14ac:dyDescent="0.25">
      <c r="A38" s="27" t="s">
        <v>28</v>
      </c>
      <c r="B38" s="28" t="s">
        <v>29</v>
      </c>
      <c r="C38" s="27" t="s">
        <v>36</v>
      </c>
      <c r="D38" s="28" t="s">
        <v>37</v>
      </c>
      <c r="E38" s="29">
        <v>43286.786999999997</v>
      </c>
      <c r="F38" s="29">
        <v>43106.442999999999</v>
      </c>
      <c r="G38" s="30">
        <f t="shared" si="1"/>
        <v>0.995833740212689</v>
      </c>
    </row>
    <row r="39" spans="1:7" s="31" customFormat="1" ht="31.5" outlineLevel="2" x14ac:dyDescent="0.25">
      <c r="A39" s="27" t="s">
        <v>28</v>
      </c>
      <c r="B39" s="28" t="s">
        <v>29</v>
      </c>
      <c r="C39" s="27" t="s">
        <v>38</v>
      </c>
      <c r="D39" s="28" t="s">
        <v>39</v>
      </c>
      <c r="E39" s="29">
        <v>478.07400000000001</v>
      </c>
      <c r="F39" s="29">
        <v>478.07400000000001</v>
      </c>
      <c r="G39" s="30">
        <f t="shared" si="1"/>
        <v>1</v>
      </c>
    </row>
    <row r="40" spans="1:7" s="31" customFormat="1" ht="31.5" outlineLevel="2" x14ac:dyDescent="0.25">
      <c r="A40" s="27" t="s">
        <v>28</v>
      </c>
      <c r="B40" s="28" t="s">
        <v>29</v>
      </c>
      <c r="C40" s="27" t="s">
        <v>40</v>
      </c>
      <c r="D40" s="28" t="s">
        <v>41</v>
      </c>
      <c r="E40" s="29">
        <v>575.64400000000001</v>
      </c>
      <c r="F40" s="29">
        <v>575.64200000000005</v>
      </c>
      <c r="G40" s="30">
        <f t="shared" si="1"/>
        <v>0.9999965256304244</v>
      </c>
    </row>
    <row r="41" spans="1:7" s="31" customFormat="1" ht="78.75" outlineLevel="2" x14ac:dyDescent="0.25">
      <c r="A41" s="27" t="s">
        <v>28</v>
      </c>
      <c r="B41" s="28" t="s">
        <v>29</v>
      </c>
      <c r="C41" s="27" t="s">
        <v>42</v>
      </c>
      <c r="D41" s="28" t="s">
        <v>43</v>
      </c>
      <c r="E41" s="29">
        <v>17408.281999999999</v>
      </c>
      <c r="F41" s="29">
        <v>17406.412</v>
      </c>
      <c r="G41" s="30">
        <f t="shared" si="1"/>
        <v>0.99989257986514701</v>
      </c>
    </row>
    <row r="42" spans="1:7" s="31" customFormat="1" ht="24.75" customHeight="1" outlineLevel="2" x14ac:dyDescent="0.25">
      <c r="A42" s="27"/>
      <c r="B42" s="28"/>
      <c r="C42" s="27"/>
      <c r="D42" s="32" t="s">
        <v>269</v>
      </c>
      <c r="E42" s="12">
        <f>E43+E44</f>
        <v>70478.8</v>
      </c>
      <c r="F42" s="12">
        <f>F43+F44</f>
        <v>69550.209000000003</v>
      </c>
      <c r="G42" s="13">
        <f t="shared" si="1"/>
        <v>0.9868245344699399</v>
      </c>
    </row>
    <row r="43" spans="1:7" ht="31.5" outlineLevel="1" x14ac:dyDescent="0.25">
      <c r="A43" s="6" t="s">
        <v>28</v>
      </c>
      <c r="B43" s="8" t="s">
        <v>29</v>
      </c>
      <c r="C43" s="6" t="s">
        <v>23</v>
      </c>
      <c r="D43" s="8" t="s">
        <v>24</v>
      </c>
      <c r="E43" s="9">
        <v>69686.600000000006</v>
      </c>
      <c r="F43" s="9">
        <v>68758.009000000005</v>
      </c>
      <c r="G43" s="10">
        <f t="shared" si="1"/>
        <v>0.98667475526141324</v>
      </c>
    </row>
    <row r="44" spans="1:7" ht="47.25" outlineLevel="1" x14ac:dyDescent="0.25">
      <c r="A44" s="6" t="s">
        <v>28</v>
      </c>
      <c r="B44" s="8" t="s">
        <v>29</v>
      </c>
      <c r="C44" s="6" t="s">
        <v>25</v>
      </c>
      <c r="D44" s="8" t="s">
        <v>26</v>
      </c>
      <c r="E44" s="9">
        <v>792.2</v>
      </c>
      <c r="F44" s="9">
        <v>792.2</v>
      </c>
      <c r="G44" s="10">
        <f t="shared" si="1"/>
        <v>1</v>
      </c>
    </row>
    <row r="45" spans="1:7" ht="31.5" customHeight="1" x14ac:dyDescent="0.25">
      <c r="A45" s="14" t="s">
        <v>44</v>
      </c>
      <c r="B45" s="44" t="s">
        <v>45</v>
      </c>
      <c r="C45" s="45"/>
      <c r="D45" s="46"/>
      <c r="E45" s="15">
        <v>38758.5</v>
      </c>
      <c r="F45" s="15">
        <v>38756.923999999999</v>
      </c>
      <c r="G45" s="16">
        <f t="shared" si="1"/>
        <v>0.99995933795167513</v>
      </c>
    </row>
    <row r="46" spans="1:7" s="26" customFormat="1" ht="31.5" customHeight="1" x14ac:dyDescent="0.25">
      <c r="A46" s="21"/>
      <c r="B46" s="22"/>
      <c r="C46" s="23"/>
      <c r="D46" s="20" t="s">
        <v>267</v>
      </c>
      <c r="E46" s="24"/>
      <c r="F46" s="24"/>
      <c r="G46" s="25"/>
    </row>
    <row r="47" spans="1:7" s="26" customFormat="1" ht="31.5" customHeight="1" x14ac:dyDescent="0.25">
      <c r="A47" s="21"/>
      <c r="B47" s="22"/>
      <c r="C47" s="23"/>
      <c r="D47" s="20" t="s">
        <v>268</v>
      </c>
      <c r="E47" s="24">
        <v>0</v>
      </c>
      <c r="F47" s="24">
        <v>0</v>
      </c>
      <c r="G47" s="25">
        <v>0</v>
      </c>
    </row>
    <row r="48" spans="1:7" s="26" customFormat="1" ht="31.5" customHeight="1" x14ac:dyDescent="0.25">
      <c r="A48" s="21"/>
      <c r="B48" s="22"/>
      <c r="C48" s="23"/>
      <c r="D48" s="32" t="s">
        <v>269</v>
      </c>
      <c r="E48" s="24">
        <f>E49</f>
        <v>38758.5</v>
      </c>
      <c r="F48" s="24">
        <f>F49</f>
        <v>38756.923999999999</v>
      </c>
      <c r="G48" s="25">
        <f t="shared" si="1"/>
        <v>0.99995933795167513</v>
      </c>
    </row>
    <row r="49" spans="1:7" ht="31.5" outlineLevel="1" x14ac:dyDescent="0.25">
      <c r="A49" s="6" t="s">
        <v>44</v>
      </c>
      <c r="B49" s="8" t="s">
        <v>45</v>
      </c>
      <c r="C49" s="6" t="s">
        <v>21</v>
      </c>
      <c r="D49" s="8" t="s">
        <v>22</v>
      </c>
      <c r="E49" s="9">
        <v>38758.5</v>
      </c>
      <c r="F49" s="9">
        <v>38756.923999999999</v>
      </c>
      <c r="G49" s="10">
        <f t="shared" si="1"/>
        <v>0.99995933795167513</v>
      </c>
    </row>
    <row r="50" spans="1:7" ht="47.25" customHeight="1" x14ac:dyDescent="0.25">
      <c r="A50" s="14" t="s">
        <v>46</v>
      </c>
      <c r="B50" s="44" t="s">
        <v>47</v>
      </c>
      <c r="C50" s="45"/>
      <c r="D50" s="46"/>
      <c r="E50" s="15">
        <f>E52+E57</f>
        <v>95082.991000000009</v>
      </c>
      <c r="F50" s="15">
        <f>F52+F57</f>
        <v>94674.696000000011</v>
      </c>
      <c r="G50" s="16">
        <f t="shared" si="1"/>
        <v>0.99570590916728741</v>
      </c>
    </row>
    <row r="51" spans="1:7" s="26" customFormat="1" ht="26.25" customHeight="1" x14ac:dyDescent="0.25">
      <c r="A51" s="21"/>
      <c r="B51" s="22"/>
      <c r="C51" s="23"/>
      <c r="D51" s="20" t="s">
        <v>267</v>
      </c>
      <c r="E51" s="24"/>
      <c r="F51" s="24"/>
      <c r="G51" s="25"/>
    </row>
    <row r="52" spans="1:7" s="26" customFormat="1" ht="29.25" customHeight="1" x14ac:dyDescent="0.25">
      <c r="A52" s="21"/>
      <c r="B52" s="22"/>
      <c r="C52" s="23"/>
      <c r="D52" s="20" t="s">
        <v>268</v>
      </c>
      <c r="E52" s="24">
        <f>E53+E56</f>
        <v>80456.36</v>
      </c>
      <c r="F52" s="24">
        <f>F53+F56</f>
        <v>80048.683000000005</v>
      </c>
      <c r="G52" s="25">
        <f t="shared" si="1"/>
        <v>0.99493294252934139</v>
      </c>
    </row>
    <row r="53" spans="1:7" s="5" customFormat="1" ht="47.25" outlineLevel="1" x14ac:dyDescent="0.25">
      <c r="A53" s="4" t="s">
        <v>46</v>
      </c>
      <c r="B53" s="11" t="s">
        <v>47</v>
      </c>
      <c r="C53" s="4" t="s">
        <v>48</v>
      </c>
      <c r="D53" s="11" t="s">
        <v>49</v>
      </c>
      <c r="E53" s="12">
        <f>E54+E55</f>
        <v>49038.991000000002</v>
      </c>
      <c r="F53" s="12">
        <f>F54+F55</f>
        <v>48632.919000000002</v>
      </c>
      <c r="G53" s="13">
        <f t="shared" si="1"/>
        <v>0.99171940548287385</v>
      </c>
    </row>
    <row r="54" spans="1:7" s="31" customFormat="1" ht="31.5" outlineLevel="2" x14ac:dyDescent="0.25">
      <c r="A54" s="27" t="s">
        <v>46</v>
      </c>
      <c r="B54" s="28" t="s">
        <v>47</v>
      </c>
      <c r="C54" s="27" t="s">
        <v>50</v>
      </c>
      <c r="D54" s="28" t="s">
        <v>51</v>
      </c>
      <c r="E54" s="29">
        <v>7874.0450000000001</v>
      </c>
      <c r="F54" s="29">
        <v>7467.9740000000002</v>
      </c>
      <c r="G54" s="30">
        <f t="shared" si="1"/>
        <v>0.94842917458561637</v>
      </c>
    </row>
    <row r="55" spans="1:7" s="31" customFormat="1" ht="31.5" outlineLevel="2" x14ac:dyDescent="0.25">
      <c r="A55" s="27" t="s">
        <v>46</v>
      </c>
      <c r="B55" s="28" t="s">
        <v>47</v>
      </c>
      <c r="C55" s="27" t="s">
        <v>52</v>
      </c>
      <c r="D55" s="28" t="s">
        <v>53</v>
      </c>
      <c r="E55" s="29">
        <v>41164.946000000004</v>
      </c>
      <c r="F55" s="29">
        <v>41164.945</v>
      </c>
      <c r="G55" s="30">
        <f t="shared" si="1"/>
        <v>0.99999997570748655</v>
      </c>
    </row>
    <row r="56" spans="1:7" ht="63" outlineLevel="2" x14ac:dyDescent="0.25">
      <c r="A56" s="4" t="s">
        <v>46</v>
      </c>
      <c r="B56" s="11" t="s">
        <v>47</v>
      </c>
      <c r="C56" s="4" t="s">
        <v>54</v>
      </c>
      <c r="D56" s="11" t="s">
        <v>55</v>
      </c>
      <c r="E56" s="12">
        <v>31417.368999999999</v>
      </c>
      <c r="F56" s="12">
        <v>31415.763999999999</v>
      </c>
      <c r="G56" s="13">
        <f t="shared" si="1"/>
        <v>0.99994891360890215</v>
      </c>
    </row>
    <row r="57" spans="1:7" ht="27" customHeight="1" outlineLevel="2" x14ac:dyDescent="0.25">
      <c r="A57" s="6"/>
      <c r="B57" s="8"/>
      <c r="C57" s="6"/>
      <c r="D57" s="32" t="s">
        <v>269</v>
      </c>
      <c r="E57" s="12">
        <f>E58+E59+E60</f>
        <v>14626.631000000001</v>
      </c>
      <c r="F57" s="12">
        <f>F58+F59+F60</f>
        <v>14626.013000000001</v>
      </c>
      <c r="G57" s="13">
        <f t="shared" si="1"/>
        <v>0.99995774830171069</v>
      </c>
    </row>
    <row r="58" spans="1:7" ht="47.25" outlineLevel="2" x14ac:dyDescent="0.25">
      <c r="A58" s="6" t="s">
        <v>46</v>
      </c>
      <c r="B58" s="8" t="s">
        <v>47</v>
      </c>
      <c r="C58" s="6" t="s">
        <v>21</v>
      </c>
      <c r="D58" s="8" t="s">
        <v>22</v>
      </c>
      <c r="E58" s="9">
        <v>261.53100000000001</v>
      </c>
      <c r="F58" s="9">
        <v>261.53100000000001</v>
      </c>
      <c r="G58" s="10">
        <f t="shared" si="1"/>
        <v>1</v>
      </c>
    </row>
    <row r="59" spans="1:7" ht="47.25" outlineLevel="1" x14ac:dyDescent="0.25">
      <c r="A59" s="6" t="s">
        <v>46</v>
      </c>
      <c r="B59" s="8" t="s">
        <v>47</v>
      </c>
      <c r="C59" s="6" t="s">
        <v>23</v>
      </c>
      <c r="D59" s="8" t="s">
        <v>24</v>
      </c>
      <c r="E59" s="9">
        <v>14338.1</v>
      </c>
      <c r="F59" s="9">
        <v>14337.482</v>
      </c>
      <c r="G59" s="10">
        <f t="shared" si="1"/>
        <v>0.9999568980548329</v>
      </c>
    </row>
    <row r="60" spans="1:7" ht="47.25" outlineLevel="1" x14ac:dyDescent="0.25">
      <c r="A60" s="6" t="s">
        <v>46</v>
      </c>
      <c r="B60" s="8" t="s">
        <v>47</v>
      </c>
      <c r="C60" s="6" t="s">
        <v>25</v>
      </c>
      <c r="D60" s="8" t="s">
        <v>26</v>
      </c>
      <c r="E60" s="9">
        <v>27</v>
      </c>
      <c r="F60" s="9">
        <v>27</v>
      </c>
      <c r="G60" s="10">
        <f t="shared" si="1"/>
        <v>1</v>
      </c>
    </row>
    <row r="61" spans="1:7" ht="31.5" customHeight="1" x14ac:dyDescent="0.25">
      <c r="A61" s="14" t="s">
        <v>56</v>
      </c>
      <c r="B61" s="44" t="s">
        <v>57</v>
      </c>
      <c r="C61" s="45"/>
      <c r="D61" s="46"/>
      <c r="E61" s="15">
        <f>E63+E83</f>
        <v>1128070.0769999998</v>
      </c>
      <c r="F61" s="15">
        <f>F63+F83</f>
        <v>1128053.7810000002</v>
      </c>
      <c r="G61" s="16">
        <f t="shared" si="1"/>
        <v>0.99998555408894196</v>
      </c>
    </row>
    <row r="62" spans="1:7" s="26" customFormat="1" ht="31.5" customHeight="1" x14ac:dyDescent="0.25">
      <c r="A62" s="21"/>
      <c r="B62" s="22"/>
      <c r="C62" s="23"/>
      <c r="D62" s="20" t="s">
        <v>267</v>
      </c>
      <c r="E62" s="24"/>
      <c r="F62" s="24"/>
      <c r="G62" s="25"/>
    </row>
    <row r="63" spans="1:7" s="26" customFormat="1" ht="31.5" customHeight="1" x14ac:dyDescent="0.25">
      <c r="A63" s="21"/>
      <c r="B63" s="22"/>
      <c r="C63" s="23"/>
      <c r="D63" s="20" t="s">
        <v>268</v>
      </c>
      <c r="E63" s="24">
        <f>E64+E67+E70+E76+E79+E81</f>
        <v>1099351.7869999998</v>
      </c>
      <c r="F63" s="24">
        <f>F64+F67+F70+F76+F79+F81</f>
        <v>1099335.9920000001</v>
      </c>
      <c r="G63" s="25">
        <f t="shared" si="1"/>
        <v>0.9999856324425116</v>
      </c>
    </row>
    <row r="64" spans="1:7" s="5" customFormat="1" ht="47.25" outlineLevel="1" x14ac:dyDescent="0.25">
      <c r="A64" s="4" t="s">
        <v>56</v>
      </c>
      <c r="B64" s="11" t="s">
        <v>57</v>
      </c>
      <c r="C64" s="4" t="s">
        <v>58</v>
      </c>
      <c r="D64" s="11" t="s">
        <v>59</v>
      </c>
      <c r="E64" s="12">
        <f>E65+E66</f>
        <v>3840.0639999999999</v>
      </c>
      <c r="F64" s="12">
        <f>F65+F66</f>
        <v>3840.0639999999999</v>
      </c>
      <c r="G64" s="13">
        <f t="shared" si="1"/>
        <v>1</v>
      </c>
    </row>
    <row r="65" spans="1:7" s="31" customFormat="1" ht="47.25" outlineLevel="2" x14ac:dyDescent="0.25">
      <c r="A65" s="27" t="s">
        <v>56</v>
      </c>
      <c r="B65" s="28" t="s">
        <v>57</v>
      </c>
      <c r="C65" s="27" t="s">
        <v>60</v>
      </c>
      <c r="D65" s="28" t="s">
        <v>61</v>
      </c>
      <c r="E65" s="29">
        <v>3300.0639999999999</v>
      </c>
      <c r="F65" s="29">
        <v>3300.0639999999999</v>
      </c>
      <c r="G65" s="30">
        <f t="shared" si="1"/>
        <v>1</v>
      </c>
    </row>
    <row r="66" spans="1:7" s="31" customFormat="1" ht="47.25" outlineLevel="2" x14ac:dyDescent="0.25">
      <c r="A66" s="27" t="s">
        <v>56</v>
      </c>
      <c r="B66" s="28" t="s">
        <v>57</v>
      </c>
      <c r="C66" s="27" t="s">
        <v>62</v>
      </c>
      <c r="D66" s="28" t="s">
        <v>63</v>
      </c>
      <c r="E66" s="29">
        <v>540</v>
      </c>
      <c r="F66" s="29">
        <v>540</v>
      </c>
      <c r="G66" s="30">
        <f t="shared" si="1"/>
        <v>1</v>
      </c>
    </row>
    <row r="67" spans="1:7" s="5" customFormat="1" ht="39.75" customHeight="1" outlineLevel="1" x14ac:dyDescent="0.25">
      <c r="A67" s="4" t="s">
        <v>56</v>
      </c>
      <c r="B67" s="11" t="s">
        <v>57</v>
      </c>
      <c r="C67" s="4" t="s">
        <v>64</v>
      </c>
      <c r="D67" s="11" t="s">
        <v>65</v>
      </c>
      <c r="E67" s="12">
        <f>E68+E69</f>
        <v>3674.5789999999997</v>
      </c>
      <c r="F67" s="12">
        <f>F68+F69</f>
        <v>3662.0059999999999</v>
      </c>
      <c r="G67" s="13">
        <f t="shared" si="1"/>
        <v>0.99657838353727057</v>
      </c>
    </row>
    <row r="68" spans="1:7" s="31" customFormat="1" ht="63" outlineLevel="2" x14ac:dyDescent="0.25">
      <c r="A68" s="27" t="s">
        <v>56</v>
      </c>
      <c r="B68" s="28" t="s">
        <v>57</v>
      </c>
      <c r="C68" s="27" t="s">
        <v>66</v>
      </c>
      <c r="D68" s="28" t="s">
        <v>67</v>
      </c>
      <c r="E68" s="29">
        <v>2093.4789999999998</v>
      </c>
      <c r="F68" s="29">
        <v>2080.9059999999999</v>
      </c>
      <c r="G68" s="30">
        <f t="shared" si="1"/>
        <v>0.99399420772790181</v>
      </c>
    </row>
    <row r="69" spans="1:7" s="31" customFormat="1" ht="31.5" outlineLevel="2" x14ac:dyDescent="0.25">
      <c r="A69" s="27" t="s">
        <v>56</v>
      </c>
      <c r="B69" s="28" t="s">
        <v>57</v>
      </c>
      <c r="C69" s="27" t="s">
        <v>68</v>
      </c>
      <c r="D69" s="28" t="s">
        <v>69</v>
      </c>
      <c r="E69" s="29">
        <v>1581.1</v>
      </c>
      <c r="F69" s="29">
        <v>1581.1</v>
      </c>
      <c r="G69" s="30">
        <f t="shared" si="1"/>
        <v>1</v>
      </c>
    </row>
    <row r="70" spans="1:7" s="5" customFormat="1" ht="31.5" outlineLevel="1" x14ac:dyDescent="0.25">
      <c r="A70" s="4" t="s">
        <v>56</v>
      </c>
      <c r="B70" s="11" t="s">
        <v>57</v>
      </c>
      <c r="C70" s="4" t="s">
        <v>70</v>
      </c>
      <c r="D70" s="11" t="s">
        <v>71</v>
      </c>
      <c r="E70" s="12">
        <f>E71+E72+E73+E74+E75</f>
        <v>1070272.4839999999</v>
      </c>
      <c r="F70" s="12">
        <f>F71+F72+F73+F74+F75</f>
        <v>1070269.33</v>
      </c>
      <c r="G70" s="13">
        <f t="shared" si="1"/>
        <v>0.99999705308690356</v>
      </c>
    </row>
    <row r="71" spans="1:7" s="31" customFormat="1" ht="31.5" outlineLevel="2" x14ac:dyDescent="0.25">
      <c r="A71" s="27" t="s">
        <v>56</v>
      </c>
      <c r="B71" s="28" t="s">
        <v>57</v>
      </c>
      <c r="C71" s="27" t="s">
        <v>72</v>
      </c>
      <c r="D71" s="28" t="s">
        <v>73</v>
      </c>
      <c r="E71" s="29">
        <v>110695.325</v>
      </c>
      <c r="F71" s="29">
        <v>110692.171</v>
      </c>
      <c r="G71" s="30">
        <f t="shared" si="1"/>
        <v>0.9999715073784734</v>
      </c>
    </row>
    <row r="72" spans="1:7" s="31" customFormat="1" ht="47.25" outlineLevel="2" x14ac:dyDescent="0.25">
      <c r="A72" s="27" t="s">
        <v>56</v>
      </c>
      <c r="B72" s="28" t="s">
        <v>57</v>
      </c>
      <c r="C72" s="27" t="s">
        <v>74</v>
      </c>
      <c r="D72" s="28" t="s">
        <v>75</v>
      </c>
      <c r="E72" s="29">
        <v>470892.21600000001</v>
      </c>
      <c r="F72" s="29">
        <v>470892.21600000001</v>
      </c>
      <c r="G72" s="30">
        <f t="shared" si="1"/>
        <v>1</v>
      </c>
    </row>
    <row r="73" spans="1:7" s="31" customFormat="1" ht="66.75" customHeight="1" outlineLevel="2" x14ac:dyDescent="0.25">
      <c r="A73" s="27" t="s">
        <v>56</v>
      </c>
      <c r="B73" s="28" t="s">
        <v>57</v>
      </c>
      <c r="C73" s="27" t="s">
        <v>76</v>
      </c>
      <c r="D73" s="28" t="s">
        <v>77</v>
      </c>
      <c r="E73" s="29">
        <v>139810.573</v>
      </c>
      <c r="F73" s="29">
        <v>139810.573</v>
      </c>
      <c r="G73" s="30">
        <f t="shared" si="1"/>
        <v>1</v>
      </c>
    </row>
    <row r="74" spans="1:7" s="31" customFormat="1" ht="30.75" customHeight="1" outlineLevel="2" x14ac:dyDescent="0.25">
      <c r="A74" s="27" t="s">
        <v>56</v>
      </c>
      <c r="B74" s="28" t="s">
        <v>57</v>
      </c>
      <c r="C74" s="27" t="s">
        <v>78</v>
      </c>
      <c r="D74" s="28" t="s">
        <v>79</v>
      </c>
      <c r="E74" s="29">
        <v>340702.87</v>
      </c>
      <c r="F74" s="29">
        <v>340702.87</v>
      </c>
      <c r="G74" s="30">
        <f t="shared" si="1"/>
        <v>1</v>
      </c>
    </row>
    <row r="75" spans="1:7" s="31" customFormat="1" ht="42.75" customHeight="1" outlineLevel="2" x14ac:dyDescent="0.25">
      <c r="A75" s="27" t="s">
        <v>56</v>
      </c>
      <c r="B75" s="28" t="s">
        <v>57</v>
      </c>
      <c r="C75" s="27" t="s">
        <v>80</v>
      </c>
      <c r="D75" s="28" t="s">
        <v>81</v>
      </c>
      <c r="E75" s="29">
        <v>8171.5</v>
      </c>
      <c r="F75" s="29">
        <v>8171.5</v>
      </c>
      <c r="G75" s="30">
        <f t="shared" si="1"/>
        <v>1</v>
      </c>
    </row>
    <row r="76" spans="1:7" s="5" customFormat="1" ht="31.5" outlineLevel="1" x14ac:dyDescent="0.25">
      <c r="A76" s="4" t="s">
        <v>56</v>
      </c>
      <c r="B76" s="11" t="s">
        <v>57</v>
      </c>
      <c r="C76" s="4" t="s">
        <v>82</v>
      </c>
      <c r="D76" s="11" t="s">
        <v>83</v>
      </c>
      <c r="E76" s="12">
        <f>E77+E78</f>
        <v>20432.966</v>
      </c>
      <c r="F76" s="12">
        <f>F77+F78</f>
        <v>20432.898999999998</v>
      </c>
      <c r="G76" s="13">
        <f t="shared" si="1"/>
        <v>0.99999672098509818</v>
      </c>
    </row>
    <row r="77" spans="1:7" s="31" customFormat="1" ht="47.25" outlineLevel="2" x14ac:dyDescent="0.25">
      <c r="A77" s="27" t="s">
        <v>56</v>
      </c>
      <c r="B77" s="28" t="s">
        <v>57</v>
      </c>
      <c r="C77" s="27" t="s">
        <v>84</v>
      </c>
      <c r="D77" s="28" t="s">
        <v>85</v>
      </c>
      <c r="E77" s="29">
        <v>13745.567999999999</v>
      </c>
      <c r="F77" s="29">
        <v>13745.567999999999</v>
      </c>
      <c r="G77" s="30">
        <f t="shared" si="1"/>
        <v>1</v>
      </c>
    </row>
    <row r="78" spans="1:7" s="31" customFormat="1" ht="47.25" outlineLevel="2" x14ac:dyDescent="0.25">
      <c r="A78" s="27" t="s">
        <v>56</v>
      </c>
      <c r="B78" s="28" t="s">
        <v>57</v>
      </c>
      <c r="C78" s="27" t="s">
        <v>86</v>
      </c>
      <c r="D78" s="28" t="s">
        <v>87</v>
      </c>
      <c r="E78" s="29">
        <v>6687.3980000000001</v>
      </c>
      <c r="F78" s="29">
        <v>6687.3310000000001</v>
      </c>
      <c r="G78" s="30">
        <f t="shared" si="1"/>
        <v>0.99998998115560045</v>
      </c>
    </row>
    <row r="79" spans="1:7" s="5" customFormat="1" ht="31.5" outlineLevel="1" x14ac:dyDescent="0.25">
      <c r="A79" s="4" t="s">
        <v>56</v>
      </c>
      <c r="B79" s="11" t="s">
        <v>57</v>
      </c>
      <c r="C79" s="4" t="s">
        <v>88</v>
      </c>
      <c r="D79" s="11" t="s">
        <v>89</v>
      </c>
      <c r="E79" s="12">
        <f>E80</f>
        <v>768.69399999999996</v>
      </c>
      <c r="F79" s="12">
        <f>F80</f>
        <v>768.69299999999998</v>
      </c>
      <c r="G79" s="13">
        <f t="shared" si="1"/>
        <v>0.99999869909222661</v>
      </c>
    </row>
    <row r="80" spans="1:7" s="31" customFormat="1" ht="40.5" customHeight="1" outlineLevel="2" x14ac:dyDescent="0.25">
      <c r="A80" s="27" t="s">
        <v>56</v>
      </c>
      <c r="B80" s="28" t="s">
        <v>57</v>
      </c>
      <c r="C80" s="27" t="s">
        <v>90</v>
      </c>
      <c r="D80" s="28" t="s">
        <v>91</v>
      </c>
      <c r="E80" s="29">
        <v>768.69399999999996</v>
      </c>
      <c r="F80" s="29">
        <v>768.69299999999998</v>
      </c>
      <c r="G80" s="30">
        <f t="shared" si="1"/>
        <v>0.99999869909222661</v>
      </c>
    </row>
    <row r="81" spans="1:7" s="5" customFormat="1" ht="31.5" outlineLevel="1" x14ac:dyDescent="0.25">
      <c r="A81" s="4" t="s">
        <v>56</v>
      </c>
      <c r="B81" s="11" t="s">
        <v>57</v>
      </c>
      <c r="C81" s="4" t="s">
        <v>92</v>
      </c>
      <c r="D81" s="11" t="s">
        <v>93</v>
      </c>
      <c r="E81" s="12">
        <f>E82</f>
        <v>363</v>
      </c>
      <c r="F81" s="12">
        <f>F82</f>
        <v>363</v>
      </c>
      <c r="G81" s="13">
        <f t="shared" ref="G81:G148" si="4">F81/E81</f>
        <v>1</v>
      </c>
    </row>
    <row r="82" spans="1:7" s="31" customFormat="1" ht="72.75" customHeight="1" outlineLevel="2" x14ac:dyDescent="0.25">
      <c r="A82" s="27" t="s">
        <v>56</v>
      </c>
      <c r="B82" s="28" t="s">
        <v>57</v>
      </c>
      <c r="C82" s="27" t="s">
        <v>94</v>
      </c>
      <c r="D82" s="28" t="s">
        <v>95</v>
      </c>
      <c r="E82" s="29">
        <v>363</v>
      </c>
      <c r="F82" s="29">
        <v>363</v>
      </c>
      <c r="G82" s="30">
        <f t="shared" si="4"/>
        <v>1</v>
      </c>
    </row>
    <row r="83" spans="1:7" s="5" customFormat="1" ht="30.75" customHeight="1" outlineLevel="2" x14ac:dyDescent="0.25">
      <c r="A83" s="4"/>
      <c r="B83" s="11"/>
      <c r="C83" s="4"/>
      <c r="D83" s="11" t="s">
        <v>269</v>
      </c>
      <c r="E83" s="12">
        <f>E84+E85</f>
        <v>28718.29</v>
      </c>
      <c r="F83" s="12">
        <f>F84+F85</f>
        <v>28717.789000000001</v>
      </c>
      <c r="G83" s="13">
        <f t="shared" si="4"/>
        <v>0.9999825546716048</v>
      </c>
    </row>
    <row r="84" spans="1:7" ht="31.5" outlineLevel="1" x14ac:dyDescent="0.25">
      <c r="A84" s="6" t="s">
        <v>56</v>
      </c>
      <c r="B84" s="8" t="s">
        <v>57</v>
      </c>
      <c r="C84" s="6" t="s">
        <v>21</v>
      </c>
      <c r="D84" s="8" t="s">
        <v>22</v>
      </c>
      <c r="E84" s="9">
        <v>8746.7900000000009</v>
      </c>
      <c r="F84" s="9">
        <v>8746.7900000000009</v>
      </c>
      <c r="G84" s="10">
        <f t="shared" si="4"/>
        <v>1</v>
      </c>
    </row>
    <row r="85" spans="1:7" ht="31.5" outlineLevel="1" x14ac:dyDescent="0.25">
      <c r="A85" s="6" t="s">
        <v>56</v>
      </c>
      <c r="B85" s="8" t="s">
        <v>57</v>
      </c>
      <c r="C85" s="6" t="s">
        <v>23</v>
      </c>
      <c r="D85" s="8" t="s">
        <v>24</v>
      </c>
      <c r="E85" s="9">
        <v>19971.5</v>
      </c>
      <c r="F85" s="9">
        <v>19970.999</v>
      </c>
      <c r="G85" s="10">
        <f t="shared" si="4"/>
        <v>0.99997491425281027</v>
      </c>
    </row>
    <row r="86" spans="1:7" ht="31.5" customHeight="1" x14ac:dyDescent="0.25">
      <c r="A86" s="14" t="s">
        <v>96</v>
      </c>
      <c r="B86" s="44" t="s">
        <v>97</v>
      </c>
      <c r="C86" s="45"/>
      <c r="D86" s="46"/>
      <c r="E86" s="15">
        <f>E88+E117</f>
        <v>11316321.425999999</v>
      </c>
      <c r="F86" s="15">
        <f>F88+F117</f>
        <v>11282968.606999999</v>
      </c>
      <c r="G86" s="16">
        <f t="shared" si="4"/>
        <v>0.99705268012948356</v>
      </c>
    </row>
    <row r="87" spans="1:7" s="26" customFormat="1" ht="31.5" customHeight="1" x14ac:dyDescent="0.25">
      <c r="A87" s="21"/>
      <c r="B87" s="22"/>
      <c r="C87" s="23"/>
      <c r="D87" s="20" t="s">
        <v>267</v>
      </c>
      <c r="E87" s="24"/>
      <c r="F87" s="24"/>
      <c r="G87" s="25"/>
    </row>
    <row r="88" spans="1:7" s="26" customFormat="1" ht="31.5" customHeight="1" x14ac:dyDescent="0.25">
      <c r="A88" s="21"/>
      <c r="B88" s="22"/>
      <c r="C88" s="23"/>
      <c r="D88" s="20" t="s">
        <v>268</v>
      </c>
      <c r="E88" s="24">
        <f>E89+E91+E94+E96+E100+E102+E108+E110</f>
        <v>11179781.754999999</v>
      </c>
      <c r="F88" s="24">
        <f>F89+F91+F94+F96+F100+F102+F108+F110</f>
        <v>11146449.109999999</v>
      </c>
      <c r="G88" s="25">
        <f t="shared" si="4"/>
        <v>0.9970184887567155</v>
      </c>
    </row>
    <row r="89" spans="1:7" s="5" customFormat="1" ht="47.25" outlineLevel="1" x14ac:dyDescent="0.25">
      <c r="A89" s="4" t="s">
        <v>96</v>
      </c>
      <c r="B89" s="11" t="s">
        <v>97</v>
      </c>
      <c r="C89" s="4" t="s">
        <v>58</v>
      </c>
      <c r="D89" s="11" t="s">
        <v>59</v>
      </c>
      <c r="E89" s="12">
        <f>E90</f>
        <v>200</v>
      </c>
      <c r="F89" s="12">
        <f>F90</f>
        <v>200</v>
      </c>
      <c r="G89" s="13">
        <f t="shared" si="4"/>
        <v>1</v>
      </c>
    </row>
    <row r="90" spans="1:7" s="31" customFormat="1" ht="47.25" outlineLevel="2" x14ac:dyDescent="0.25">
      <c r="A90" s="27" t="s">
        <v>96</v>
      </c>
      <c r="B90" s="28" t="s">
        <v>97</v>
      </c>
      <c r="C90" s="27" t="s">
        <v>60</v>
      </c>
      <c r="D90" s="28" t="s">
        <v>61</v>
      </c>
      <c r="E90" s="29">
        <v>200</v>
      </c>
      <c r="F90" s="29">
        <v>200</v>
      </c>
      <c r="G90" s="30">
        <f t="shared" si="4"/>
        <v>1</v>
      </c>
    </row>
    <row r="91" spans="1:7" s="5" customFormat="1" ht="45.75" customHeight="1" outlineLevel="1" x14ac:dyDescent="0.25">
      <c r="A91" s="4" t="s">
        <v>96</v>
      </c>
      <c r="B91" s="11" t="s">
        <v>97</v>
      </c>
      <c r="C91" s="4" t="s">
        <v>64</v>
      </c>
      <c r="D91" s="11" t="s">
        <v>65</v>
      </c>
      <c r="E91" s="12">
        <f>E92+E93</f>
        <v>10164.641</v>
      </c>
      <c r="F91" s="12">
        <f>F92+F93</f>
        <v>10150.723</v>
      </c>
      <c r="G91" s="13">
        <f t="shared" si="4"/>
        <v>0.9986307435747116</v>
      </c>
    </row>
    <row r="92" spans="1:7" s="31" customFormat="1" ht="70.5" customHeight="1" outlineLevel="2" x14ac:dyDescent="0.25">
      <c r="A92" s="27" t="s">
        <v>96</v>
      </c>
      <c r="B92" s="28" t="s">
        <v>97</v>
      </c>
      <c r="C92" s="27" t="s">
        <v>66</v>
      </c>
      <c r="D92" s="28" t="s">
        <v>67</v>
      </c>
      <c r="E92" s="29">
        <v>4643.5410000000002</v>
      </c>
      <c r="F92" s="29">
        <v>4629.6229999999996</v>
      </c>
      <c r="G92" s="30">
        <f t="shared" si="4"/>
        <v>0.99700271839960053</v>
      </c>
    </row>
    <row r="93" spans="1:7" s="31" customFormat="1" ht="42.75" customHeight="1" outlineLevel="2" x14ac:dyDescent="0.25">
      <c r="A93" s="27" t="s">
        <v>96</v>
      </c>
      <c r="B93" s="28" t="s">
        <v>97</v>
      </c>
      <c r="C93" s="27" t="s">
        <v>68</v>
      </c>
      <c r="D93" s="28" t="s">
        <v>69</v>
      </c>
      <c r="E93" s="29">
        <v>5521.1</v>
      </c>
      <c r="F93" s="29">
        <v>5521.1</v>
      </c>
      <c r="G93" s="30">
        <f t="shared" si="4"/>
        <v>1</v>
      </c>
    </row>
    <row r="94" spans="1:7" s="5" customFormat="1" ht="42.75" customHeight="1" outlineLevel="1" x14ac:dyDescent="0.25">
      <c r="A94" s="4" t="s">
        <v>96</v>
      </c>
      <c r="B94" s="11" t="s">
        <v>97</v>
      </c>
      <c r="C94" s="4" t="s">
        <v>98</v>
      </c>
      <c r="D94" s="11" t="s">
        <v>99</v>
      </c>
      <c r="E94" s="12">
        <f>E95</f>
        <v>1073.4000000000001</v>
      </c>
      <c r="F94" s="12">
        <f>F95</f>
        <v>1073.366</v>
      </c>
      <c r="G94" s="13">
        <f t="shared" si="4"/>
        <v>0.99996832494876087</v>
      </c>
    </row>
    <row r="95" spans="1:7" s="31" customFormat="1" ht="47.25" outlineLevel="2" x14ac:dyDescent="0.25">
      <c r="A95" s="27" t="s">
        <v>96</v>
      </c>
      <c r="B95" s="28" t="s">
        <v>97</v>
      </c>
      <c r="C95" s="27" t="s">
        <v>100</v>
      </c>
      <c r="D95" s="28" t="s">
        <v>101</v>
      </c>
      <c r="E95" s="29">
        <v>1073.4000000000001</v>
      </c>
      <c r="F95" s="29">
        <v>1073.366</v>
      </c>
      <c r="G95" s="30">
        <f t="shared" si="4"/>
        <v>0.99996832494876087</v>
      </c>
    </row>
    <row r="96" spans="1:7" s="5" customFormat="1" ht="44.25" customHeight="1" outlineLevel="1" x14ac:dyDescent="0.25">
      <c r="A96" s="4" t="s">
        <v>96</v>
      </c>
      <c r="B96" s="11" t="s">
        <v>97</v>
      </c>
      <c r="C96" s="4" t="s">
        <v>88</v>
      </c>
      <c r="D96" s="11" t="s">
        <v>89</v>
      </c>
      <c r="E96" s="12">
        <f>E97+E98+E99</f>
        <v>47889.637000000002</v>
      </c>
      <c r="F96" s="12">
        <f>F97+F98+F99</f>
        <v>47736.593000000001</v>
      </c>
      <c r="G96" s="13">
        <f t="shared" si="4"/>
        <v>0.99680423553847353</v>
      </c>
    </row>
    <row r="97" spans="1:7" s="31" customFormat="1" ht="48" customHeight="1" outlineLevel="2" x14ac:dyDescent="0.25">
      <c r="A97" s="27" t="s">
        <v>96</v>
      </c>
      <c r="B97" s="28" t="s">
        <v>97</v>
      </c>
      <c r="C97" s="27" t="s">
        <v>102</v>
      </c>
      <c r="D97" s="28" t="s">
        <v>103</v>
      </c>
      <c r="E97" s="29">
        <v>2547.9</v>
      </c>
      <c r="F97" s="29">
        <v>2547.9</v>
      </c>
      <c r="G97" s="30">
        <f t="shared" si="4"/>
        <v>1</v>
      </c>
    </row>
    <row r="98" spans="1:7" s="31" customFormat="1" ht="48" customHeight="1" outlineLevel="2" x14ac:dyDescent="0.25">
      <c r="A98" s="27" t="s">
        <v>96</v>
      </c>
      <c r="B98" s="28" t="s">
        <v>97</v>
      </c>
      <c r="C98" s="27" t="s">
        <v>104</v>
      </c>
      <c r="D98" s="28" t="s">
        <v>105</v>
      </c>
      <c r="E98" s="29">
        <v>342</v>
      </c>
      <c r="F98" s="29">
        <v>342</v>
      </c>
      <c r="G98" s="30">
        <f t="shared" si="4"/>
        <v>1</v>
      </c>
    </row>
    <row r="99" spans="1:7" s="31" customFormat="1" ht="48" customHeight="1" outlineLevel="2" x14ac:dyDescent="0.25">
      <c r="A99" s="27" t="s">
        <v>96</v>
      </c>
      <c r="B99" s="28" t="s">
        <v>97</v>
      </c>
      <c r="C99" s="27" t="s">
        <v>90</v>
      </c>
      <c r="D99" s="28" t="s">
        <v>91</v>
      </c>
      <c r="E99" s="29">
        <v>44999.737000000001</v>
      </c>
      <c r="F99" s="29">
        <v>44846.692999999999</v>
      </c>
      <c r="G99" s="30">
        <f t="shared" si="4"/>
        <v>0.99659900234528032</v>
      </c>
    </row>
    <row r="100" spans="1:7" s="5" customFormat="1" ht="31.5" outlineLevel="1" x14ac:dyDescent="0.25">
      <c r="A100" s="4" t="s">
        <v>96</v>
      </c>
      <c r="B100" s="11" t="s">
        <v>97</v>
      </c>
      <c r="C100" s="4" t="s">
        <v>92</v>
      </c>
      <c r="D100" s="11" t="s">
        <v>93</v>
      </c>
      <c r="E100" s="12">
        <f>E101</f>
        <v>2007.5</v>
      </c>
      <c r="F100" s="12">
        <f>F101</f>
        <v>2007.5</v>
      </c>
      <c r="G100" s="13">
        <f t="shared" si="4"/>
        <v>1</v>
      </c>
    </row>
    <row r="101" spans="1:7" s="31" customFormat="1" ht="63" outlineLevel="2" x14ac:dyDescent="0.25">
      <c r="A101" s="27" t="s">
        <v>96</v>
      </c>
      <c r="B101" s="28" t="s">
        <v>97</v>
      </c>
      <c r="C101" s="27" t="s">
        <v>94</v>
      </c>
      <c r="D101" s="28" t="s">
        <v>95</v>
      </c>
      <c r="E101" s="29">
        <v>2007.5</v>
      </c>
      <c r="F101" s="29">
        <v>2007.5</v>
      </c>
      <c r="G101" s="30">
        <f t="shared" si="4"/>
        <v>1</v>
      </c>
    </row>
    <row r="102" spans="1:7" s="5" customFormat="1" ht="47.25" outlineLevel="1" x14ac:dyDescent="0.25">
      <c r="A102" s="4" t="s">
        <v>96</v>
      </c>
      <c r="B102" s="11" t="s">
        <v>97</v>
      </c>
      <c r="C102" s="4" t="s">
        <v>106</v>
      </c>
      <c r="D102" s="11" t="s">
        <v>107</v>
      </c>
      <c r="E102" s="12">
        <f>E103+E104+E105+E106+E107</f>
        <v>10693932.902999999</v>
      </c>
      <c r="F102" s="12">
        <f>F103+F104+F105+F106+F107</f>
        <v>10662426.377</v>
      </c>
      <c r="G102" s="13">
        <f t="shared" si="4"/>
        <v>0.99705379430694197</v>
      </c>
    </row>
    <row r="103" spans="1:7" s="31" customFormat="1" ht="31.5" outlineLevel="2" x14ac:dyDescent="0.25">
      <c r="A103" s="27" t="s">
        <v>96</v>
      </c>
      <c r="B103" s="28" t="s">
        <v>97</v>
      </c>
      <c r="C103" s="27" t="s">
        <v>108</v>
      </c>
      <c r="D103" s="28" t="s">
        <v>109</v>
      </c>
      <c r="E103" s="29">
        <v>4639861.1789999995</v>
      </c>
      <c r="F103" s="29">
        <v>4631293.4850000003</v>
      </c>
      <c r="G103" s="30">
        <f t="shared" si="4"/>
        <v>0.99815345897873486</v>
      </c>
    </row>
    <row r="104" spans="1:7" s="31" customFormat="1" ht="31.5" outlineLevel="2" x14ac:dyDescent="0.25">
      <c r="A104" s="27" t="s">
        <v>96</v>
      </c>
      <c r="B104" s="28" t="s">
        <v>97</v>
      </c>
      <c r="C104" s="27" t="s">
        <v>110</v>
      </c>
      <c r="D104" s="28" t="s">
        <v>111</v>
      </c>
      <c r="E104" s="29">
        <v>5313434.2050000001</v>
      </c>
      <c r="F104" s="29">
        <v>5293645.7570000002</v>
      </c>
      <c r="G104" s="30">
        <f t="shared" si="4"/>
        <v>0.9962757705776466</v>
      </c>
    </row>
    <row r="105" spans="1:7" s="31" customFormat="1" ht="31.5" outlineLevel="2" x14ac:dyDescent="0.25">
      <c r="A105" s="27" t="s">
        <v>96</v>
      </c>
      <c r="B105" s="28" t="s">
        <v>97</v>
      </c>
      <c r="C105" s="27" t="s">
        <v>112</v>
      </c>
      <c r="D105" s="28" t="s">
        <v>113</v>
      </c>
      <c r="E105" s="29">
        <v>588651.68200000003</v>
      </c>
      <c r="F105" s="29">
        <v>587188.72499999998</v>
      </c>
      <c r="G105" s="30">
        <f t="shared" si="4"/>
        <v>0.99751473232008869</v>
      </c>
    </row>
    <row r="106" spans="1:7" s="31" customFormat="1" ht="47.25" outlineLevel="2" x14ac:dyDescent="0.25">
      <c r="A106" s="27" t="s">
        <v>96</v>
      </c>
      <c r="B106" s="28" t="s">
        <v>97</v>
      </c>
      <c r="C106" s="27" t="s">
        <v>114</v>
      </c>
      <c r="D106" s="28" t="s">
        <v>115</v>
      </c>
      <c r="E106" s="29">
        <v>112647.05499999999</v>
      </c>
      <c r="F106" s="29">
        <v>112538.33</v>
      </c>
      <c r="G106" s="30">
        <f t="shared" si="4"/>
        <v>0.99903481719961529</v>
      </c>
    </row>
    <row r="107" spans="1:7" s="31" customFormat="1" ht="31.5" outlineLevel="2" x14ac:dyDescent="0.25">
      <c r="A107" s="27" t="s">
        <v>96</v>
      </c>
      <c r="B107" s="28" t="s">
        <v>97</v>
      </c>
      <c r="C107" s="27" t="s">
        <v>116</v>
      </c>
      <c r="D107" s="28" t="s">
        <v>117</v>
      </c>
      <c r="E107" s="29">
        <v>39338.781999999999</v>
      </c>
      <c r="F107" s="29">
        <v>37760.080000000002</v>
      </c>
      <c r="G107" s="30">
        <f t="shared" si="4"/>
        <v>0.95986906762898772</v>
      </c>
    </row>
    <row r="108" spans="1:7" s="5" customFormat="1" ht="47.25" outlineLevel="1" x14ac:dyDescent="0.25">
      <c r="A108" s="4" t="s">
        <v>96</v>
      </c>
      <c r="B108" s="11" t="s">
        <v>97</v>
      </c>
      <c r="C108" s="4" t="s">
        <v>118</v>
      </c>
      <c r="D108" s="11" t="s">
        <v>119</v>
      </c>
      <c r="E108" s="12">
        <f>E109</f>
        <v>392678.163</v>
      </c>
      <c r="F108" s="12">
        <f>F109</f>
        <v>391349.82699999999</v>
      </c>
      <c r="G108" s="13">
        <f t="shared" si="4"/>
        <v>0.99661723995586682</v>
      </c>
    </row>
    <row r="109" spans="1:7" s="31" customFormat="1" ht="63" outlineLevel="2" x14ac:dyDescent="0.25">
      <c r="A109" s="27" t="s">
        <v>96</v>
      </c>
      <c r="B109" s="28" t="s">
        <v>97</v>
      </c>
      <c r="C109" s="27" t="s">
        <v>120</v>
      </c>
      <c r="D109" s="28" t="s">
        <v>121</v>
      </c>
      <c r="E109" s="29">
        <v>392678.163</v>
      </c>
      <c r="F109" s="29">
        <v>391349.82699999999</v>
      </c>
      <c r="G109" s="30">
        <f t="shared" si="4"/>
        <v>0.99661723995586682</v>
      </c>
    </row>
    <row r="110" spans="1:7" s="5" customFormat="1" ht="43.5" customHeight="1" outlineLevel="1" x14ac:dyDescent="0.25">
      <c r="A110" s="4" t="s">
        <v>96</v>
      </c>
      <c r="B110" s="11" t="s">
        <v>97</v>
      </c>
      <c r="C110" s="4" t="s">
        <v>15</v>
      </c>
      <c r="D110" s="11" t="s">
        <v>16</v>
      </c>
      <c r="E110" s="12">
        <f>E111+E112</f>
        <v>31835.510999999999</v>
      </c>
      <c r="F110" s="12">
        <f>F111+F112</f>
        <v>31504.723999999998</v>
      </c>
      <c r="G110" s="13">
        <f t="shared" si="4"/>
        <v>0.98960949613781912</v>
      </c>
    </row>
    <row r="111" spans="1:7" s="31" customFormat="1" ht="39.75" customHeight="1" outlineLevel="2" x14ac:dyDescent="0.25">
      <c r="A111" s="27" t="s">
        <v>96</v>
      </c>
      <c r="B111" s="28" t="s">
        <v>97</v>
      </c>
      <c r="C111" s="27" t="s">
        <v>17</v>
      </c>
      <c r="D111" s="28" t="s">
        <v>18</v>
      </c>
      <c r="E111" s="29">
        <v>6039.4539999999997</v>
      </c>
      <c r="F111" s="29">
        <v>5882.64</v>
      </c>
      <c r="G111" s="30">
        <f t="shared" si="4"/>
        <v>0.97403507005765766</v>
      </c>
    </row>
    <row r="112" spans="1:7" s="31" customFormat="1" ht="50.25" customHeight="1" outlineLevel="2" x14ac:dyDescent="0.25">
      <c r="A112" s="27" t="s">
        <v>96</v>
      </c>
      <c r="B112" s="28" t="s">
        <v>97</v>
      </c>
      <c r="C112" s="27" t="s">
        <v>19</v>
      </c>
      <c r="D112" s="28" t="s">
        <v>20</v>
      </c>
      <c r="E112" s="29">
        <v>25796.057000000001</v>
      </c>
      <c r="F112" s="29">
        <v>25622.083999999999</v>
      </c>
      <c r="G112" s="30">
        <f t="shared" si="4"/>
        <v>0.99325582975723758</v>
      </c>
    </row>
    <row r="113" spans="1:7" s="31" customFormat="1" ht="25.5" customHeight="1" outlineLevel="2" x14ac:dyDescent="0.25">
      <c r="A113" s="6"/>
      <c r="B113" s="8"/>
      <c r="C113" s="6"/>
      <c r="D113" s="39" t="s">
        <v>271</v>
      </c>
      <c r="E113" s="9"/>
      <c r="F113" s="9"/>
      <c r="G113" s="10"/>
    </row>
    <row r="114" spans="1:7" s="31" customFormat="1" ht="50.25" customHeight="1" outlineLevel="2" x14ac:dyDescent="0.25">
      <c r="A114" s="6" t="s">
        <v>96</v>
      </c>
      <c r="B114" s="8" t="s">
        <v>97</v>
      </c>
      <c r="C114" s="6" t="s">
        <v>284</v>
      </c>
      <c r="D114" s="40" t="s">
        <v>285</v>
      </c>
      <c r="E114" s="9">
        <v>622.99</v>
      </c>
      <c r="F114" s="9">
        <v>622.99</v>
      </c>
      <c r="G114" s="10">
        <f t="shared" ref="G114:G116" si="5">F114/E114</f>
        <v>1</v>
      </c>
    </row>
    <row r="115" spans="1:7" s="31" customFormat="1" ht="50.25" customHeight="1" outlineLevel="2" x14ac:dyDescent="0.25">
      <c r="A115" s="6" t="s">
        <v>96</v>
      </c>
      <c r="B115" s="8" t="s">
        <v>97</v>
      </c>
      <c r="C115" s="6" t="s">
        <v>286</v>
      </c>
      <c r="D115" s="40" t="s">
        <v>287</v>
      </c>
      <c r="E115" s="9">
        <v>10697.066999999999</v>
      </c>
      <c r="F115" s="9">
        <v>10656.207</v>
      </c>
      <c r="G115" s="10">
        <f t="shared" si="5"/>
        <v>0.99618026137444982</v>
      </c>
    </row>
    <row r="116" spans="1:7" s="31" customFormat="1" ht="50.25" customHeight="1" outlineLevel="2" x14ac:dyDescent="0.25">
      <c r="A116" s="6" t="s">
        <v>96</v>
      </c>
      <c r="B116" s="8" t="s">
        <v>97</v>
      </c>
      <c r="C116" s="6" t="s">
        <v>288</v>
      </c>
      <c r="D116" s="40" t="s">
        <v>289</v>
      </c>
      <c r="E116" s="9">
        <v>14476</v>
      </c>
      <c r="F116" s="9">
        <v>14342.887000000001</v>
      </c>
      <c r="G116" s="10">
        <f t="shared" si="5"/>
        <v>0.99080457308648806</v>
      </c>
    </row>
    <row r="117" spans="1:7" s="5" customFormat="1" ht="28.5" customHeight="1" outlineLevel="2" x14ac:dyDescent="0.25">
      <c r="A117" s="4"/>
      <c r="B117" s="11"/>
      <c r="C117" s="4"/>
      <c r="D117" s="11" t="s">
        <v>269</v>
      </c>
      <c r="E117" s="12">
        <f>E118+E119+E120</f>
        <v>136539.671</v>
      </c>
      <c r="F117" s="12">
        <f>F118+F119+F120</f>
        <v>136519.497</v>
      </c>
      <c r="G117" s="13">
        <f t="shared" si="4"/>
        <v>0.99985224806935413</v>
      </c>
    </row>
    <row r="118" spans="1:7" ht="31.5" outlineLevel="1" x14ac:dyDescent="0.25">
      <c r="A118" s="6" t="s">
        <v>96</v>
      </c>
      <c r="B118" s="8" t="s">
        <v>97</v>
      </c>
      <c r="C118" s="6" t="s">
        <v>21</v>
      </c>
      <c r="D118" s="8" t="s">
        <v>22</v>
      </c>
      <c r="E118" s="9">
        <v>40042.870999999999</v>
      </c>
      <c r="F118" s="9">
        <v>40026.125999999997</v>
      </c>
      <c r="G118" s="10">
        <f t="shared" si="4"/>
        <v>0.99958182319144895</v>
      </c>
    </row>
    <row r="119" spans="1:7" ht="31.5" outlineLevel="1" x14ac:dyDescent="0.25">
      <c r="A119" s="6" t="s">
        <v>96</v>
      </c>
      <c r="B119" s="8" t="s">
        <v>97</v>
      </c>
      <c r="C119" s="6" t="s">
        <v>23</v>
      </c>
      <c r="D119" s="8" t="s">
        <v>24</v>
      </c>
      <c r="E119" s="9">
        <v>96491.8</v>
      </c>
      <c r="F119" s="9">
        <v>96488.370999999999</v>
      </c>
      <c r="G119" s="10">
        <f t="shared" si="4"/>
        <v>0.99996446330154476</v>
      </c>
    </row>
    <row r="120" spans="1:7" ht="47.25" outlineLevel="1" x14ac:dyDescent="0.25">
      <c r="A120" s="6" t="s">
        <v>96</v>
      </c>
      <c r="B120" s="8" t="s">
        <v>97</v>
      </c>
      <c r="C120" s="6" t="s">
        <v>25</v>
      </c>
      <c r="D120" s="8" t="s">
        <v>26</v>
      </c>
      <c r="E120" s="9">
        <v>5</v>
      </c>
      <c r="F120" s="9">
        <v>5</v>
      </c>
      <c r="G120" s="10">
        <f t="shared" si="4"/>
        <v>1</v>
      </c>
    </row>
    <row r="121" spans="1:7" ht="31.5" customHeight="1" x14ac:dyDescent="0.25">
      <c r="A121" s="14" t="s">
        <v>122</v>
      </c>
      <c r="B121" s="44" t="s">
        <v>123</v>
      </c>
      <c r="C121" s="45"/>
      <c r="D121" s="46"/>
      <c r="E121" s="15">
        <f>E123+E161</f>
        <v>512731.55599999992</v>
      </c>
      <c r="F121" s="15">
        <f>F123+F161</f>
        <v>512254.38499999995</v>
      </c>
      <c r="G121" s="16">
        <f t="shared" si="4"/>
        <v>0.99906935511494055</v>
      </c>
    </row>
    <row r="122" spans="1:7" s="26" customFormat="1" ht="30" customHeight="1" x14ac:dyDescent="0.25">
      <c r="A122" s="21"/>
      <c r="B122" s="22"/>
      <c r="C122" s="21"/>
      <c r="D122" s="34" t="s">
        <v>267</v>
      </c>
      <c r="E122" s="24"/>
      <c r="F122" s="24"/>
      <c r="G122" s="25"/>
    </row>
    <row r="123" spans="1:7" s="26" customFormat="1" ht="31.5" customHeight="1" x14ac:dyDescent="0.25">
      <c r="A123" s="21"/>
      <c r="B123" s="22"/>
      <c r="C123" s="21"/>
      <c r="D123" s="34" t="s">
        <v>268</v>
      </c>
      <c r="E123" s="24">
        <f>E124+E127+E130+E133+E135+E138+E140+E142+E145+E147+E149+E151+E153+E157+E159</f>
        <v>474324.6559999999</v>
      </c>
      <c r="F123" s="24">
        <f>F124+F127+F130+F133+F135+F138+F140+F142+F145+F147+F149+F151+F153+F157+F159</f>
        <v>474013.72</v>
      </c>
      <c r="G123" s="25">
        <f t="shared" si="4"/>
        <v>0.99934446587149384</v>
      </c>
    </row>
    <row r="124" spans="1:7" s="5" customFormat="1" ht="47.25" outlineLevel="1" x14ac:dyDescent="0.25">
      <c r="A124" s="4" t="s">
        <v>122</v>
      </c>
      <c r="B124" s="11" t="s">
        <v>123</v>
      </c>
      <c r="C124" s="4" t="s">
        <v>58</v>
      </c>
      <c r="D124" s="11" t="s">
        <v>59</v>
      </c>
      <c r="E124" s="12">
        <f>E125+E126</f>
        <v>120</v>
      </c>
      <c r="F124" s="12">
        <f>F125+F126</f>
        <v>120</v>
      </c>
      <c r="G124" s="13">
        <f t="shared" si="4"/>
        <v>1</v>
      </c>
    </row>
    <row r="125" spans="1:7" s="31" customFormat="1" ht="47.25" outlineLevel="2" x14ac:dyDescent="0.25">
      <c r="A125" s="27" t="s">
        <v>122</v>
      </c>
      <c r="B125" s="28" t="s">
        <v>123</v>
      </c>
      <c r="C125" s="27" t="s">
        <v>60</v>
      </c>
      <c r="D125" s="28" t="s">
        <v>61</v>
      </c>
      <c r="E125" s="29">
        <v>95</v>
      </c>
      <c r="F125" s="29">
        <v>95</v>
      </c>
      <c r="G125" s="30">
        <f t="shared" si="4"/>
        <v>1</v>
      </c>
    </row>
    <row r="126" spans="1:7" s="31" customFormat="1" ht="47.25" outlineLevel="2" x14ac:dyDescent="0.25">
      <c r="A126" s="27" t="s">
        <v>122</v>
      </c>
      <c r="B126" s="28" t="s">
        <v>123</v>
      </c>
      <c r="C126" s="27" t="s">
        <v>62</v>
      </c>
      <c r="D126" s="28" t="s">
        <v>63</v>
      </c>
      <c r="E126" s="29">
        <v>25</v>
      </c>
      <c r="F126" s="29">
        <v>25</v>
      </c>
      <c r="G126" s="30">
        <f t="shared" si="4"/>
        <v>1</v>
      </c>
    </row>
    <row r="127" spans="1:7" s="5" customFormat="1" ht="31.5" outlineLevel="1" x14ac:dyDescent="0.25">
      <c r="A127" s="4" t="s">
        <v>122</v>
      </c>
      <c r="B127" s="11" t="s">
        <v>123</v>
      </c>
      <c r="C127" s="4" t="s">
        <v>70</v>
      </c>
      <c r="D127" s="11" t="s">
        <v>71</v>
      </c>
      <c r="E127" s="12">
        <f>E128+E129</f>
        <v>330.28300000000002</v>
      </c>
      <c r="F127" s="12">
        <f>F128+F129</f>
        <v>330.28300000000002</v>
      </c>
      <c r="G127" s="13">
        <f t="shared" si="4"/>
        <v>1</v>
      </c>
    </row>
    <row r="128" spans="1:7" s="31" customFormat="1" ht="41.25" customHeight="1" outlineLevel="2" x14ac:dyDescent="0.25">
      <c r="A128" s="27" t="s">
        <v>122</v>
      </c>
      <c r="B128" s="28" t="s">
        <v>123</v>
      </c>
      <c r="C128" s="27" t="s">
        <v>72</v>
      </c>
      <c r="D128" s="28" t="s">
        <v>73</v>
      </c>
      <c r="E128" s="29">
        <v>125.212</v>
      </c>
      <c r="F128" s="29">
        <v>125.212</v>
      </c>
      <c r="G128" s="30">
        <f t="shared" si="4"/>
        <v>1</v>
      </c>
    </row>
    <row r="129" spans="1:7" s="31" customFormat="1" ht="41.25" customHeight="1" outlineLevel="2" x14ac:dyDescent="0.25">
      <c r="A129" s="27" t="s">
        <v>122</v>
      </c>
      <c r="B129" s="28" t="s">
        <v>123</v>
      </c>
      <c r="C129" s="27" t="s">
        <v>80</v>
      </c>
      <c r="D129" s="28" t="s">
        <v>81</v>
      </c>
      <c r="E129" s="29">
        <v>205.071</v>
      </c>
      <c r="F129" s="29">
        <v>205.071</v>
      </c>
      <c r="G129" s="30">
        <f t="shared" si="4"/>
        <v>1</v>
      </c>
    </row>
    <row r="130" spans="1:7" s="5" customFormat="1" ht="31.5" outlineLevel="1" x14ac:dyDescent="0.25">
      <c r="A130" s="4" t="s">
        <v>122</v>
      </c>
      <c r="B130" s="11" t="s">
        <v>123</v>
      </c>
      <c r="C130" s="4" t="s">
        <v>82</v>
      </c>
      <c r="D130" s="11" t="s">
        <v>83</v>
      </c>
      <c r="E130" s="12">
        <f>E131+E132</f>
        <v>639.71299999999997</v>
      </c>
      <c r="F130" s="12">
        <f>F131+F132</f>
        <v>639.47</v>
      </c>
      <c r="G130" s="13">
        <f t="shared" si="4"/>
        <v>0.99962014215749884</v>
      </c>
    </row>
    <row r="131" spans="1:7" s="31" customFormat="1" ht="47.25" outlineLevel="2" x14ac:dyDescent="0.25">
      <c r="A131" s="27" t="s">
        <v>122</v>
      </c>
      <c r="B131" s="28" t="s">
        <v>123</v>
      </c>
      <c r="C131" s="27" t="s">
        <v>84</v>
      </c>
      <c r="D131" s="28" t="s">
        <v>85</v>
      </c>
      <c r="E131" s="29">
        <v>136.71299999999999</v>
      </c>
      <c r="F131" s="29">
        <v>136.71299999999999</v>
      </c>
      <c r="G131" s="30">
        <f t="shared" si="4"/>
        <v>1</v>
      </c>
    </row>
    <row r="132" spans="1:7" s="31" customFormat="1" ht="47.25" outlineLevel="2" x14ac:dyDescent="0.25">
      <c r="A132" s="27" t="s">
        <v>122</v>
      </c>
      <c r="B132" s="28" t="s">
        <v>123</v>
      </c>
      <c r="C132" s="27" t="s">
        <v>86</v>
      </c>
      <c r="D132" s="28" t="s">
        <v>87</v>
      </c>
      <c r="E132" s="29">
        <v>503</v>
      </c>
      <c r="F132" s="29">
        <v>502.75700000000001</v>
      </c>
      <c r="G132" s="30">
        <f t="shared" si="4"/>
        <v>0.99951689860834991</v>
      </c>
    </row>
    <row r="133" spans="1:7" s="5" customFormat="1" ht="47.25" outlineLevel="1" x14ac:dyDescent="0.25">
      <c r="A133" s="4" t="s">
        <v>122</v>
      </c>
      <c r="B133" s="11" t="s">
        <v>123</v>
      </c>
      <c r="C133" s="4" t="s">
        <v>98</v>
      </c>
      <c r="D133" s="11" t="s">
        <v>99</v>
      </c>
      <c r="E133" s="12">
        <f>E134</f>
        <v>489.4</v>
      </c>
      <c r="F133" s="12">
        <f>F134</f>
        <v>488.72</v>
      </c>
      <c r="G133" s="13">
        <f t="shared" si="4"/>
        <v>0.99861054352268097</v>
      </c>
    </row>
    <row r="134" spans="1:7" s="31" customFormat="1" ht="31.5" outlineLevel="2" x14ac:dyDescent="0.25">
      <c r="A134" s="27" t="s">
        <v>122</v>
      </c>
      <c r="B134" s="28" t="s">
        <v>123</v>
      </c>
      <c r="C134" s="27" t="s">
        <v>124</v>
      </c>
      <c r="D134" s="28" t="s">
        <v>125</v>
      </c>
      <c r="E134" s="29">
        <v>489.4</v>
      </c>
      <c r="F134" s="29">
        <v>488.72</v>
      </c>
      <c r="G134" s="30">
        <f t="shared" si="4"/>
        <v>0.99861054352268097</v>
      </c>
    </row>
    <row r="135" spans="1:7" s="5" customFormat="1" ht="31.5" outlineLevel="1" x14ac:dyDescent="0.25">
      <c r="A135" s="4" t="s">
        <v>122</v>
      </c>
      <c r="B135" s="11" t="s">
        <v>123</v>
      </c>
      <c r="C135" s="4" t="s">
        <v>126</v>
      </c>
      <c r="D135" s="11" t="s">
        <v>127</v>
      </c>
      <c r="E135" s="12">
        <f>E136+E137</f>
        <v>5024.9050000000007</v>
      </c>
      <c r="F135" s="12">
        <f>F136+F137</f>
        <v>4924.3160000000007</v>
      </c>
      <c r="G135" s="13">
        <f t="shared" si="4"/>
        <v>0.97998191010576319</v>
      </c>
    </row>
    <row r="136" spans="1:7" s="31" customFormat="1" ht="47.25" outlineLevel="2" x14ac:dyDescent="0.25">
      <c r="A136" s="27" t="s">
        <v>122</v>
      </c>
      <c r="B136" s="28" t="s">
        <v>123</v>
      </c>
      <c r="C136" s="27" t="s">
        <v>128</v>
      </c>
      <c r="D136" s="28" t="s">
        <v>129</v>
      </c>
      <c r="E136" s="29">
        <v>2007.73</v>
      </c>
      <c r="F136" s="29">
        <v>2007.7260000000001</v>
      </c>
      <c r="G136" s="30">
        <f t="shared" si="4"/>
        <v>0.99999800770023861</v>
      </c>
    </row>
    <row r="137" spans="1:7" s="31" customFormat="1" ht="31.5" outlineLevel="2" x14ac:dyDescent="0.25">
      <c r="A137" s="27" t="s">
        <v>122</v>
      </c>
      <c r="B137" s="28" t="s">
        <v>123</v>
      </c>
      <c r="C137" s="27" t="s">
        <v>130</v>
      </c>
      <c r="D137" s="28" t="s">
        <v>131</v>
      </c>
      <c r="E137" s="29">
        <v>3017.1750000000002</v>
      </c>
      <c r="F137" s="29">
        <v>2916.59</v>
      </c>
      <c r="G137" s="30">
        <f t="shared" si="4"/>
        <v>0.96666252371837891</v>
      </c>
    </row>
    <row r="138" spans="1:7" s="5" customFormat="1" ht="31.5" outlineLevel="1" x14ac:dyDescent="0.25">
      <c r="A138" s="4" t="s">
        <v>122</v>
      </c>
      <c r="B138" s="11" t="s">
        <v>123</v>
      </c>
      <c r="C138" s="4" t="s">
        <v>88</v>
      </c>
      <c r="D138" s="11" t="s">
        <v>89</v>
      </c>
      <c r="E138" s="12">
        <f>E139</f>
        <v>1666</v>
      </c>
      <c r="F138" s="12">
        <f>F139</f>
        <v>1666</v>
      </c>
      <c r="G138" s="13">
        <f t="shared" si="4"/>
        <v>1</v>
      </c>
    </row>
    <row r="139" spans="1:7" s="31" customFormat="1" ht="38.25" customHeight="1" outlineLevel="2" x14ac:dyDescent="0.25">
      <c r="A139" s="27" t="s">
        <v>122</v>
      </c>
      <c r="B139" s="28" t="s">
        <v>123</v>
      </c>
      <c r="C139" s="27" t="s">
        <v>102</v>
      </c>
      <c r="D139" s="28" t="s">
        <v>103</v>
      </c>
      <c r="E139" s="29">
        <v>1666</v>
      </c>
      <c r="F139" s="29">
        <v>1666</v>
      </c>
      <c r="G139" s="30">
        <f t="shared" si="4"/>
        <v>1</v>
      </c>
    </row>
    <row r="140" spans="1:7" s="5" customFormat="1" ht="36" customHeight="1" outlineLevel="1" x14ac:dyDescent="0.25">
      <c r="A140" s="4" t="s">
        <v>122</v>
      </c>
      <c r="B140" s="11" t="s">
        <v>123</v>
      </c>
      <c r="C140" s="4" t="s">
        <v>132</v>
      </c>
      <c r="D140" s="11" t="s">
        <v>133</v>
      </c>
      <c r="E140" s="12">
        <f>E141</f>
        <v>1022.505</v>
      </c>
      <c r="F140" s="12">
        <f>F141</f>
        <v>1022.438</v>
      </c>
      <c r="G140" s="13">
        <f t="shared" si="4"/>
        <v>0.99993447464804575</v>
      </c>
    </row>
    <row r="141" spans="1:7" s="31" customFormat="1" ht="67.5" customHeight="1" outlineLevel="2" x14ac:dyDescent="0.25">
      <c r="A141" s="27" t="s">
        <v>122</v>
      </c>
      <c r="B141" s="28" t="s">
        <v>123</v>
      </c>
      <c r="C141" s="27" t="s">
        <v>134</v>
      </c>
      <c r="D141" s="28" t="s">
        <v>135</v>
      </c>
      <c r="E141" s="29">
        <v>1022.505</v>
      </c>
      <c r="F141" s="29">
        <v>1022.438</v>
      </c>
      <c r="G141" s="30">
        <f t="shared" si="4"/>
        <v>0.99993447464804575</v>
      </c>
    </row>
    <row r="142" spans="1:7" s="5" customFormat="1" ht="39.75" customHeight="1" outlineLevel="1" x14ac:dyDescent="0.25">
      <c r="A142" s="4" t="s">
        <v>122</v>
      </c>
      <c r="B142" s="11" t="s">
        <v>123</v>
      </c>
      <c r="C142" s="4" t="s">
        <v>136</v>
      </c>
      <c r="D142" s="11" t="s">
        <v>137</v>
      </c>
      <c r="E142" s="12">
        <f>E143+E144</f>
        <v>404169.44099999999</v>
      </c>
      <c r="F142" s="12">
        <f>F143+F144</f>
        <v>404144.28200000001</v>
      </c>
      <c r="G142" s="13">
        <f t="shared" si="4"/>
        <v>0.9999377513551303</v>
      </c>
    </row>
    <row r="143" spans="1:7" s="31" customFormat="1" ht="47.25" outlineLevel="2" x14ac:dyDescent="0.25">
      <c r="A143" s="27" t="s">
        <v>122</v>
      </c>
      <c r="B143" s="28" t="s">
        <v>123</v>
      </c>
      <c r="C143" s="27" t="s">
        <v>138</v>
      </c>
      <c r="D143" s="28" t="s">
        <v>139</v>
      </c>
      <c r="E143" s="29">
        <v>394096.74099999998</v>
      </c>
      <c r="F143" s="29">
        <v>394096.29399999999</v>
      </c>
      <c r="G143" s="30">
        <f t="shared" si="4"/>
        <v>0.9999988657607296</v>
      </c>
    </row>
    <row r="144" spans="1:7" s="31" customFormat="1" ht="31.5" outlineLevel="2" x14ac:dyDescent="0.25">
      <c r="A144" s="27" t="s">
        <v>122</v>
      </c>
      <c r="B144" s="28" t="s">
        <v>123</v>
      </c>
      <c r="C144" s="27" t="s">
        <v>140</v>
      </c>
      <c r="D144" s="28" t="s">
        <v>141</v>
      </c>
      <c r="E144" s="29">
        <v>10072.700000000001</v>
      </c>
      <c r="F144" s="29">
        <v>10047.987999999999</v>
      </c>
      <c r="G144" s="30">
        <f t="shared" si="4"/>
        <v>0.99754663595659543</v>
      </c>
    </row>
    <row r="145" spans="1:7" s="5" customFormat="1" ht="63" outlineLevel="1" x14ac:dyDescent="0.25">
      <c r="A145" s="4" t="s">
        <v>122</v>
      </c>
      <c r="B145" s="11" t="s">
        <v>123</v>
      </c>
      <c r="C145" s="4" t="s">
        <v>142</v>
      </c>
      <c r="D145" s="11" t="s">
        <v>143</v>
      </c>
      <c r="E145" s="12">
        <f>E146</f>
        <v>38668.273999999998</v>
      </c>
      <c r="F145" s="12">
        <f>F146</f>
        <v>38655.843000000001</v>
      </c>
      <c r="G145" s="13">
        <f t="shared" si="4"/>
        <v>0.99967852198419827</v>
      </c>
    </row>
    <row r="146" spans="1:7" s="31" customFormat="1" ht="47.25" outlineLevel="2" x14ac:dyDescent="0.25">
      <c r="A146" s="27" t="s">
        <v>122</v>
      </c>
      <c r="B146" s="28" t="s">
        <v>123</v>
      </c>
      <c r="C146" s="27" t="s">
        <v>144</v>
      </c>
      <c r="D146" s="28" t="s">
        <v>145</v>
      </c>
      <c r="E146" s="29">
        <v>38668.273999999998</v>
      </c>
      <c r="F146" s="29">
        <v>38655.843000000001</v>
      </c>
      <c r="G146" s="30">
        <f t="shared" si="4"/>
        <v>0.99967852198419827</v>
      </c>
    </row>
    <row r="147" spans="1:7" s="5" customFormat="1" ht="78.75" outlineLevel="1" x14ac:dyDescent="0.25">
      <c r="A147" s="4" t="s">
        <v>122</v>
      </c>
      <c r="B147" s="11" t="s">
        <v>123</v>
      </c>
      <c r="C147" s="4" t="s">
        <v>146</v>
      </c>
      <c r="D147" s="11" t="s">
        <v>147</v>
      </c>
      <c r="E147" s="12">
        <f>E148</f>
        <v>3969.7</v>
      </c>
      <c r="F147" s="12">
        <f>F148</f>
        <v>3969.6930000000002</v>
      </c>
      <c r="G147" s="13">
        <f t="shared" si="4"/>
        <v>0.9999982366425676</v>
      </c>
    </row>
    <row r="148" spans="1:7" s="31" customFormat="1" ht="63" outlineLevel="2" x14ac:dyDescent="0.25">
      <c r="A148" s="27" t="s">
        <v>122</v>
      </c>
      <c r="B148" s="28" t="s">
        <v>123</v>
      </c>
      <c r="C148" s="27" t="s">
        <v>148</v>
      </c>
      <c r="D148" s="28" t="s">
        <v>149</v>
      </c>
      <c r="E148" s="29">
        <v>3969.7</v>
      </c>
      <c r="F148" s="29">
        <v>3969.6930000000002</v>
      </c>
      <c r="G148" s="30">
        <f t="shared" si="4"/>
        <v>0.9999982366425676</v>
      </c>
    </row>
    <row r="149" spans="1:7" s="5" customFormat="1" ht="31.5" outlineLevel="1" x14ac:dyDescent="0.25">
      <c r="A149" s="4" t="s">
        <v>122</v>
      </c>
      <c r="B149" s="11" t="s">
        <v>123</v>
      </c>
      <c r="C149" s="4" t="s">
        <v>92</v>
      </c>
      <c r="D149" s="11" t="s">
        <v>93</v>
      </c>
      <c r="E149" s="12">
        <f>E150</f>
        <v>88.5</v>
      </c>
      <c r="F149" s="12">
        <f>F150</f>
        <v>88.5</v>
      </c>
      <c r="G149" s="13">
        <f t="shared" ref="G149:G209" si="6">F149/E149</f>
        <v>1</v>
      </c>
    </row>
    <row r="150" spans="1:7" s="31" customFormat="1" ht="63" outlineLevel="2" x14ac:dyDescent="0.25">
      <c r="A150" s="27" t="s">
        <v>122</v>
      </c>
      <c r="B150" s="28" t="s">
        <v>123</v>
      </c>
      <c r="C150" s="27" t="s">
        <v>150</v>
      </c>
      <c r="D150" s="28" t="s">
        <v>151</v>
      </c>
      <c r="E150" s="29">
        <v>88.5</v>
      </c>
      <c r="F150" s="29">
        <v>88.5</v>
      </c>
      <c r="G150" s="30">
        <f t="shared" si="6"/>
        <v>1</v>
      </c>
    </row>
    <row r="151" spans="1:7" s="5" customFormat="1" ht="63" outlineLevel="1" x14ac:dyDescent="0.25">
      <c r="A151" s="4" t="s">
        <v>122</v>
      </c>
      <c r="B151" s="11" t="s">
        <v>123</v>
      </c>
      <c r="C151" s="4" t="s">
        <v>30</v>
      </c>
      <c r="D151" s="11" t="s">
        <v>31</v>
      </c>
      <c r="E151" s="12">
        <f>E152</f>
        <v>367.54</v>
      </c>
      <c r="F151" s="12">
        <f>F152</f>
        <v>367.459</v>
      </c>
      <c r="G151" s="13">
        <f t="shared" si="6"/>
        <v>0.99977961582412789</v>
      </c>
    </row>
    <row r="152" spans="1:7" s="31" customFormat="1" ht="47.25" outlineLevel="2" x14ac:dyDescent="0.25">
      <c r="A152" s="27" t="s">
        <v>122</v>
      </c>
      <c r="B152" s="28" t="s">
        <v>123</v>
      </c>
      <c r="C152" s="27" t="s">
        <v>152</v>
      </c>
      <c r="D152" s="28" t="s">
        <v>153</v>
      </c>
      <c r="E152" s="29">
        <v>367.54</v>
      </c>
      <c r="F152" s="29">
        <v>367.459</v>
      </c>
      <c r="G152" s="30">
        <f t="shared" si="6"/>
        <v>0.99977961582412789</v>
      </c>
    </row>
    <row r="153" spans="1:7" s="5" customFormat="1" ht="47.25" outlineLevel="1" x14ac:dyDescent="0.25">
      <c r="A153" s="4" t="s">
        <v>122</v>
      </c>
      <c r="B153" s="11" t="s">
        <v>123</v>
      </c>
      <c r="C153" s="4" t="s">
        <v>154</v>
      </c>
      <c r="D153" s="11" t="s">
        <v>155</v>
      </c>
      <c r="E153" s="12">
        <f>E154+E155+E156</f>
        <v>4713.0879999999997</v>
      </c>
      <c r="F153" s="12">
        <f>F154+F155+F156</f>
        <v>4544.9970000000003</v>
      </c>
      <c r="G153" s="13">
        <f t="shared" si="6"/>
        <v>0.96433527233100691</v>
      </c>
    </row>
    <row r="154" spans="1:7" s="31" customFormat="1" ht="47.25" outlineLevel="2" x14ac:dyDescent="0.25">
      <c r="A154" s="27" t="s">
        <v>122</v>
      </c>
      <c r="B154" s="28" t="s">
        <v>123</v>
      </c>
      <c r="C154" s="27" t="s">
        <v>156</v>
      </c>
      <c r="D154" s="28" t="s">
        <v>157</v>
      </c>
      <c r="E154" s="29">
        <v>1020.46</v>
      </c>
      <c r="F154" s="29">
        <v>1020.46</v>
      </c>
      <c r="G154" s="30">
        <f t="shared" si="6"/>
        <v>1</v>
      </c>
    </row>
    <row r="155" spans="1:7" s="31" customFormat="1" ht="47.25" outlineLevel="2" x14ac:dyDescent="0.25">
      <c r="A155" s="27" t="s">
        <v>122</v>
      </c>
      <c r="B155" s="28" t="s">
        <v>123</v>
      </c>
      <c r="C155" s="27" t="s">
        <v>158</v>
      </c>
      <c r="D155" s="28" t="s">
        <v>159</v>
      </c>
      <c r="E155" s="29">
        <v>3577.0909999999999</v>
      </c>
      <c r="F155" s="29">
        <v>3409.0010000000002</v>
      </c>
      <c r="G155" s="30">
        <f t="shared" si="6"/>
        <v>0.95300930281057994</v>
      </c>
    </row>
    <row r="156" spans="1:7" s="31" customFormat="1" ht="31.5" outlineLevel="2" x14ac:dyDescent="0.25">
      <c r="A156" s="27" t="s">
        <v>122</v>
      </c>
      <c r="B156" s="28" t="s">
        <v>123</v>
      </c>
      <c r="C156" s="27" t="s">
        <v>160</v>
      </c>
      <c r="D156" s="28" t="s">
        <v>161</v>
      </c>
      <c r="E156" s="29">
        <v>115.53700000000001</v>
      </c>
      <c r="F156" s="29">
        <v>115.536</v>
      </c>
      <c r="G156" s="30">
        <f t="shared" si="6"/>
        <v>0.99999134476401497</v>
      </c>
    </row>
    <row r="157" spans="1:7" s="5" customFormat="1" ht="40.5" customHeight="1" outlineLevel="1" x14ac:dyDescent="0.25">
      <c r="A157" s="4" t="s">
        <v>122</v>
      </c>
      <c r="B157" s="11" t="s">
        <v>123</v>
      </c>
      <c r="C157" s="4" t="s">
        <v>48</v>
      </c>
      <c r="D157" s="11" t="s">
        <v>49</v>
      </c>
      <c r="E157" s="12">
        <f>E158</f>
        <v>769.495</v>
      </c>
      <c r="F157" s="12">
        <f>F158</f>
        <v>765.90700000000004</v>
      </c>
      <c r="G157" s="13">
        <f t="shared" si="6"/>
        <v>0.99533720167122597</v>
      </c>
    </row>
    <row r="158" spans="1:7" s="31" customFormat="1" ht="31.5" outlineLevel="2" x14ac:dyDescent="0.25">
      <c r="A158" s="27" t="s">
        <v>122</v>
      </c>
      <c r="B158" s="28" t="s">
        <v>123</v>
      </c>
      <c r="C158" s="27" t="s">
        <v>50</v>
      </c>
      <c r="D158" s="28" t="s">
        <v>51</v>
      </c>
      <c r="E158" s="29">
        <v>769.495</v>
      </c>
      <c r="F158" s="29">
        <v>765.90700000000004</v>
      </c>
      <c r="G158" s="30">
        <f t="shared" si="6"/>
        <v>0.99533720167122597</v>
      </c>
    </row>
    <row r="159" spans="1:7" s="5" customFormat="1" ht="31.5" outlineLevel="1" x14ac:dyDescent="0.25">
      <c r="A159" s="4" t="s">
        <v>122</v>
      </c>
      <c r="B159" s="11" t="s">
        <v>123</v>
      </c>
      <c r="C159" s="4" t="s">
        <v>162</v>
      </c>
      <c r="D159" s="11" t="s">
        <v>163</v>
      </c>
      <c r="E159" s="12">
        <f>E160</f>
        <v>12285.812</v>
      </c>
      <c r="F159" s="12">
        <f>F160</f>
        <v>12285.812</v>
      </c>
      <c r="G159" s="13">
        <f t="shared" si="6"/>
        <v>1</v>
      </c>
    </row>
    <row r="160" spans="1:7" s="31" customFormat="1" ht="47.25" outlineLevel="2" x14ac:dyDescent="0.25">
      <c r="A160" s="27" t="s">
        <v>122</v>
      </c>
      <c r="B160" s="28" t="s">
        <v>123</v>
      </c>
      <c r="C160" s="27" t="s">
        <v>164</v>
      </c>
      <c r="D160" s="28" t="s">
        <v>165</v>
      </c>
      <c r="E160" s="29">
        <v>12285.812</v>
      </c>
      <c r="F160" s="29">
        <v>12285.812</v>
      </c>
      <c r="G160" s="30">
        <f t="shared" si="6"/>
        <v>1</v>
      </c>
    </row>
    <row r="161" spans="1:7" s="5" customFormat="1" ht="30" customHeight="1" outlineLevel="2" x14ac:dyDescent="0.25">
      <c r="A161" s="4"/>
      <c r="B161" s="11"/>
      <c r="C161" s="4"/>
      <c r="D161" s="11" t="s">
        <v>269</v>
      </c>
      <c r="E161" s="12">
        <f>E162+E163+E164</f>
        <v>38406.9</v>
      </c>
      <c r="F161" s="12">
        <f>F162+F163+F164</f>
        <v>38240.665000000001</v>
      </c>
      <c r="G161" s="13">
        <f t="shared" si="6"/>
        <v>0.99567174127565616</v>
      </c>
    </row>
    <row r="162" spans="1:7" ht="31.5" outlineLevel="1" x14ac:dyDescent="0.25">
      <c r="A162" s="6" t="s">
        <v>122</v>
      </c>
      <c r="B162" s="8" t="s">
        <v>123</v>
      </c>
      <c r="C162" s="6" t="s">
        <v>21</v>
      </c>
      <c r="D162" s="8" t="s">
        <v>22</v>
      </c>
      <c r="E162" s="9">
        <v>3256.2190000000001</v>
      </c>
      <c r="F162" s="9">
        <v>3137.0030000000002</v>
      </c>
      <c r="G162" s="10">
        <f t="shared" si="6"/>
        <v>0.96338821191080826</v>
      </c>
    </row>
    <row r="163" spans="1:7" ht="31.5" outlineLevel="1" x14ac:dyDescent="0.25">
      <c r="A163" s="6" t="s">
        <v>122</v>
      </c>
      <c r="B163" s="8" t="s">
        <v>123</v>
      </c>
      <c r="C163" s="6" t="s">
        <v>23</v>
      </c>
      <c r="D163" s="8" t="s">
        <v>24</v>
      </c>
      <c r="E163" s="9">
        <v>35091.300000000003</v>
      </c>
      <c r="F163" s="9">
        <v>35044.281000000003</v>
      </c>
      <c r="G163" s="10">
        <f t="shared" si="6"/>
        <v>0.99866009523728105</v>
      </c>
    </row>
    <row r="164" spans="1:7" ht="47.25" outlineLevel="1" x14ac:dyDescent="0.25">
      <c r="A164" s="6" t="s">
        <v>122</v>
      </c>
      <c r="B164" s="8" t="s">
        <v>123</v>
      </c>
      <c r="C164" s="6" t="s">
        <v>25</v>
      </c>
      <c r="D164" s="8" t="s">
        <v>26</v>
      </c>
      <c r="E164" s="9">
        <v>59.381</v>
      </c>
      <c r="F164" s="9">
        <v>59.381</v>
      </c>
      <c r="G164" s="10">
        <f t="shared" si="6"/>
        <v>1</v>
      </c>
    </row>
    <row r="165" spans="1:7" ht="31.5" customHeight="1" x14ac:dyDescent="0.25">
      <c r="A165" s="14" t="s">
        <v>166</v>
      </c>
      <c r="B165" s="44" t="s">
        <v>167</v>
      </c>
      <c r="C165" s="45"/>
      <c r="D165" s="46"/>
      <c r="E165" s="15">
        <f>E167+E207</f>
        <v>543244.82699999993</v>
      </c>
      <c r="F165" s="15">
        <f>F167+F207</f>
        <v>538093.75600000005</v>
      </c>
      <c r="G165" s="16">
        <f t="shared" si="6"/>
        <v>0.99051795664866982</v>
      </c>
    </row>
    <row r="166" spans="1:7" s="26" customFormat="1" ht="31.5" customHeight="1" x14ac:dyDescent="0.25">
      <c r="A166" s="21"/>
      <c r="B166" s="22"/>
      <c r="C166" s="23"/>
      <c r="D166" s="20" t="s">
        <v>267</v>
      </c>
      <c r="E166" s="24"/>
      <c r="F166" s="24"/>
      <c r="G166" s="25"/>
    </row>
    <row r="167" spans="1:7" s="26" customFormat="1" ht="31.5" customHeight="1" x14ac:dyDescent="0.25">
      <c r="A167" s="21"/>
      <c r="B167" s="22"/>
      <c r="C167" s="23"/>
      <c r="D167" s="20" t="s">
        <v>268</v>
      </c>
      <c r="E167" s="24">
        <f>E168+E171+E174+E177+E179+E182+E184+E186+E189+E191+E193+E195+E197+E201+E203+E205</f>
        <v>478179.05699999991</v>
      </c>
      <c r="F167" s="24">
        <f>F168+F171+F174+F177+F179+F182+F184+F186+F189+F191+F193+F195+F197+F201+F203+F205</f>
        <v>474407.77</v>
      </c>
      <c r="G167" s="25">
        <f t="shared" si="6"/>
        <v>0.99211323259604844</v>
      </c>
    </row>
    <row r="168" spans="1:7" s="5" customFormat="1" ht="47.25" outlineLevel="1" x14ac:dyDescent="0.25">
      <c r="A168" s="4" t="s">
        <v>166</v>
      </c>
      <c r="B168" s="11" t="s">
        <v>167</v>
      </c>
      <c r="C168" s="4" t="s">
        <v>58</v>
      </c>
      <c r="D168" s="11" t="s">
        <v>59</v>
      </c>
      <c r="E168" s="12">
        <f>E169+E170</f>
        <v>120</v>
      </c>
      <c r="F168" s="12">
        <f>F169+F170</f>
        <v>120</v>
      </c>
      <c r="G168" s="13">
        <f t="shared" si="6"/>
        <v>1</v>
      </c>
    </row>
    <row r="169" spans="1:7" s="31" customFormat="1" ht="47.25" outlineLevel="2" x14ac:dyDescent="0.25">
      <c r="A169" s="27" t="s">
        <v>166</v>
      </c>
      <c r="B169" s="28" t="s">
        <v>167</v>
      </c>
      <c r="C169" s="27" t="s">
        <v>60</v>
      </c>
      <c r="D169" s="28" t="s">
        <v>61</v>
      </c>
      <c r="E169" s="29">
        <v>95</v>
      </c>
      <c r="F169" s="29">
        <v>95</v>
      </c>
      <c r="G169" s="30">
        <f t="shared" si="6"/>
        <v>1</v>
      </c>
    </row>
    <row r="170" spans="1:7" s="31" customFormat="1" ht="47.25" outlineLevel="2" x14ac:dyDescent="0.25">
      <c r="A170" s="27" t="s">
        <v>166</v>
      </c>
      <c r="B170" s="28" t="s">
        <v>167</v>
      </c>
      <c r="C170" s="27" t="s">
        <v>62</v>
      </c>
      <c r="D170" s="28" t="s">
        <v>63</v>
      </c>
      <c r="E170" s="29">
        <v>25</v>
      </c>
      <c r="F170" s="29">
        <v>25</v>
      </c>
      <c r="G170" s="30">
        <f t="shared" si="6"/>
        <v>1</v>
      </c>
    </row>
    <row r="171" spans="1:7" s="5" customFormat="1" ht="31.5" outlineLevel="1" x14ac:dyDescent="0.25">
      <c r="A171" s="4" t="s">
        <v>166</v>
      </c>
      <c r="B171" s="11" t="s">
        <v>167</v>
      </c>
      <c r="C171" s="4" t="s">
        <v>70</v>
      </c>
      <c r="D171" s="11" t="s">
        <v>71</v>
      </c>
      <c r="E171" s="12">
        <f>E172+E173</f>
        <v>1930.261</v>
      </c>
      <c r="F171" s="12">
        <f>F172+F173</f>
        <v>1721.2059999999999</v>
      </c>
      <c r="G171" s="13">
        <f t="shared" si="6"/>
        <v>0.89169599344337369</v>
      </c>
    </row>
    <row r="172" spans="1:7" s="31" customFormat="1" ht="31.5" outlineLevel="2" x14ac:dyDescent="0.25">
      <c r="A172" s="27" t="s">
        <v>166</v>
      </c>
      <c r="B172" s="28" t="s">
        <v>167</v>
      </c>
      <c r="C172" s="27" t="s">
        <v>72</v>
      </c>
      <c r="D172" s="28" t="s">
        <v>73</v>
      </c>
      <c r="E172" s="29">
        <v>1289.5999999999999</v>
      </c>
      <c r="F172" s="29">
        <v>1285.1949999999999</v>
      </c>
      <c r="G172" s="30">
        <f t="shared" si="6"/>
        <v>0.99658421215880899</v>
      </c>
    </row>
    <row r="173" spans="1:7" s="31" customFormat="1" ht="31.5" outlineLevel="2" x14ac:dyDescent="0.25">
      <c r="A173" s="27" t="s">
        <v>166</v>
      </c>
      <c r="B173" s="28" t="s">
        <v>167</v>
      </c>
      <c r="C173" s="27" t="s">
        <v>80</v>
      </c>
      <c r="D173" s="28" t="s">
        <v>81</v>
      </c>
      <c r="E173" s="29">
        <v>640.66099999999994</v>
      </c>
      <c r="F173" s="29">
        <v>436.01100000000002</v>
      </c>
      <c r="G173" s="30">
        <f t="shared" si="6"/>
        <v>0.68056429219197057</v>
      </c>
    </row>
    <row r="174" spans="1:7" s="5" customFormat="1" ht="31.5" outlineLevel="1" x14ac:dyDescent="0.25">
      <c r="A174" s="4" t="s">
        <v>166</v>
      </c>
      <c r="B174" s="11" t="s">
        <v>167</v>
      </c>
      <c r="C174" s="4" t="s">
        <v>82</v>
      </c>
      <c r="D174" s="11" t="s">
        <v>83</v>
      </c>
      <c r="E174" s="12">
        <f>E175+E176</f>
        <v>2299.9</v>
      </c>
      <c r="F174" s="12">
        <f>F175+F176</f>
        <v>2299.9</v>
      </c>
      <c r="G174" s="13">
        <f t="shared" si="6"/>
        <v>1</v>
      </c>
    </row>
    <row r="175" spans="1:7" s="31" customFormat="1" ht="47.25" outlineLevel="2" x14ac:dyDescent="0.25">
      <c r="A175" s="27" t="s">
        <v>166</v>
      </c>
      <c r="B175" s="28" t="s">
        <v>167</v>
      </c>
      <c r="C175" s="27" t="s">
        <v>84</v>
      </c>
      <c r="D175" s="28" t="s">
        <v>85</v>
      </c>
      <c r="E175" s="29">
        <v>137.4</v>
      </c>
      <c r="F175" s="29">
        <v>137.4</v>
      </c>
      <c r="G175" s="30">
        <f t="shared" si="6"/>
        <v>1</v>
      </c>
    </row>
    <row r="176" spans="1:7" s="31" customFormat="1" ht="47.25" outlineLevel="2" x14ac:dyDescent="0.25">
      <c r="A176" s="27" t="s">
        <v>166</v>
      </c>
      <c r="B176" s="28" t="s">
        <v>167</v>
      </c>
      <c r="C176" s="27" t="s">
        <v>86</v>
      </c>
      <c r="D176" s="28" t="s">
        <v>87</v>
      </c>
      <c r="E176" s="29">
        <v>2162.5</v>
      </c>
      <c r="F176" s="29">
        <v>2162.5</v>
      </c>
      <c r="G176" s="30">
        <f t="shared" si="6"/>
        <v>1</v>
      </c>
    </row>
    <row r="177" spans="1:7" s="5" customFormat="1" ht="47.25" outlineLevel="1" x14ac:dyDescent="0.25">
      <c r="A177" s="4" t="s">
        <v>166</v>
      </c>
      <c r="B177" s="11" t="s">
        <v>167</v>
      </c>
      <c r="C177" s="4" t="s">
        <v>98</v>
      </c>
      <c r="D177" s="11" t="s">
        <v>99</v>
      </c>
      <c r="E177" s="12">
        <f>E178</f>
        <v>1786.4</v>
      </c>
      <c r="F177" s="12">
        <f>F178</f>
        <v>1697.7</v>
      </c>
      <c r="G177" s="13">
        <f t="shared" si="6"/>
        <v>0.95034706672637703</v>
      </c>
    </row>
    <row r="178" spans="1:7" s="31" customFormat="1" ht="31.5" outlineLevel="2" x14ac:dyDescent="0.25">
      <c r="A178" s="27" t="s">
        <v>166</v>
      </c>
      <c r="B178" s="28" t="s">
        <v>167</v>
      </c>
      <c r="C178" s="27" t="s">
        <v>124</v>
      </c>
      <c r="D178" s="28" t="s">
        <v>125</v>
      </c>
      <c r="E178" s="29">
        <v>1786.4</v>
      </c>
      <c r="F178" s="29">
        <v>1697.7</v>
      </c>
      <c r="G178" s="30">
        <f t="shared" si="6"/>
        <v>0.95034706672637703</v>
      </c>
    </row>
    <row r="179" spans="1:7" s="5" customFormat="1" ht="31.5" outlineLevel="1" x14ac:dyDescent="0.25">
      <c r="A179" s="4" t="s">
        <v>166</v>
      </c>
      <c r="B179" s="11" t="s">
        <v>167</v>
      </c>
      <c r="C179" s="4" t="s">
        <v>126</v>
      </c>
      <c r="D179" s="11" t="s">
        <v>127</v>
      </c>
      <c r="E179" s="12">
        <f>E180+E181</f>
        <v>10371.799999999999</v>
      </c>
      <c r="F179" s="12">
        <f>F180+F181</f>
        <v>10015.567999999999</v>
      </c>
      <c r="G179" s="13">
        <f t="shared" si="6"/>
        <v>0.9656537920129582</v>
      </c>
    </row>
    <row r="180" spans="1:7" s="31" customFormat="1" ht="47.25" outlineLevel="2" x14ac:dyDescent="0.25">
      <c r="A180" s="27" t="s">
        <v>166</v>
      </c>
      <c r="B180" s="28" t="s">
        <v>167</v>
      </c>
      <c r="C180" s="27" t="s">
        <v>128</v>
      </c>
      <c r="D180" s="28" t="s">
        <v>129</v>
      </c>
      <c r="E180" s="29">
        <v>5256.72</v>
      </c>
      <c r="F180" s="29">
        <v>5256.7169999999996</v>
      </c>
      <c r="G180" s="30">
        <f t="shared" si="6"/>
        <v>0.99999942930192198</v>
      </c>
    </row>
    <row r="181" spans="1:7" s="31" customFormat="1" ht="31.5" outlineLevel="2" x14ac:dyDescent="0.25">
      <c r="A181" s="27" t="s">
        <v>166</v>
      </c>
      <c r="B181" s="28" t="s">
        <v>167</v>
      </c>
      <c r="C181" s="27" t="s">
        <v>130</v>
      </c>
      <c r="D181" s="28" t="s">
        <v>131</v>
      </c>
      <c r="E181" s="29">
        <v>5115.08</v>
      </c>
      <c r="F181" s="29">
        <v>4758.8509999999997</v>
      </c>
      <c r="G181" s="30">
        <f t="shared" si="6"/>
        <v>0.93035710096420776</v>
      </c>
    </row>
    <row r="182" spans="1:7" s="5" customFormat="1" ht="31.5" outlineLevel="1" x14ac:dyDescent="0.25">
      <c r="A182" s="4" t="s">
        <v>166</v>
      </c>
      <c r="B182" s="11" t="s">
        <v>167</v>
      </c>
      <c r="C182" s="4" t="s">
        <v>88</v>
      </c>
      <c r="D182" s="11" t="s">
        <v>89</v>
      </c>
      <c r="E182" s="12">
        <f>E183</f>
        <v>4611.3</v>
      </c>
      <c r="F182" s="12">
        <f>F183</f>
        <v>4603.4089999999997</v>
      </c>
      <c r="G182" s="13">
        <f t="shared" si="6"/>
        <v>0.99828876889380425</v>
      </c>
    </row>
    <row r="183" spans="1:7" s="31" customFormat="1" ht="31.5" outlineLevel="2" x14ac:dyDescent="0.25">
      <c r="A183" s="27" t="s">
        <v>166</v>
      </c>
      <c r="B183" s="28" t="s">
        <v>167</v>
      </c>
      <c r="C183" s="27" t="s">
        <v>102</v>
      </c>
      <c r="D183" s="28" t="s">
        <v>103</v>
      </c>
      <c r="E183" s="29">
        <v>4611.3</v>
      </c>
      <c r="F183" s="29">
        <v>4603.4089999999997</v>
      </c>
      <c r="G183" s="30">
        <f t="shared" si="6"/>
        <v>0.99828876889380425</v>
      </c>
    </row>
    <row r="184" spans="1:7" s="5" customFormat="1" ht="31.5" outlineLevel="1" x14ac:dyDescent="0.25">
      <c r="A184" s="4" t="s">
        <v>166</v>
      </c>
      <c r="B184" s="11" t="s">
        <v>167</v>
      </c>
      <c r="C184" s="4" t="s">
        <v>132</v>
      </c>
      <c r="D184" s="11" t="s">
        <v>133</v>
      </c>
      <c r="E184" s="12">
        <f>E185</f>
        <v>510.93299999999999</v>
      </c>
      <c r="F184" s="12">
        <f>F185</f>
        <v>109.93300000000001</v>
      </c>
      <c r="G184" s="13">
        <f t="shared" si="6"/>
        <v>0.21516128337766402</v>
      </c>
    </row>
    <row r="185" spans="1:7" s="31" customFormat="1" ht="63" outlineLevel="2" x14ac:dyDescent="0.25">
      <c r="A185" s="27" t="s">
        <v>166</v>
      </c>
      <c r="B185" s="28" t="s">
        <v>167</v>
      </c>
      <c r="C185" s="27" t="s">
        <v>134</v>
      </c>
      <c r="D185" s="28" t="s">
        <v>135</v>
      </c>
      <c r="E185" s="29">
        <v>510.93299999999999</v>
      </c>
      <c r="F185" s="29">
        <v>109.93300000000001</v>
      </c>
      <c r="G185" s="30">
        <f t="shared" si="6"/>
        <v>0.21516128337766402</v>
      </c>
    </row>
    <row r="186" spans="1:7" s="5" customFormat="1" ht="31.5" outlineLevel="1" x14ac:dyDescent="0.25">
      <c r="A186" s="4" t="s">
        <v>166</v>
      </c>
      <c r="B186" s="11" t="s">
        <v>167</v>
      </c>
      <c r="C186" s="4" t="s">
        <v>136</v>
      </c>
      <c r="D186" s="11" t="s">
        <v>137</v>
      </c>
      <c r="E186" s="12">
        <f>E187+E188</f>
        <v>358683.90499999997</v>
      </c>
      <c r="F186" s="12">
        <f>F187+F188</f>
        <v>358664.11900000001</v>
      </c>
      <c r="G186" s="13">
        <f t="shared" si="6"/>
        <v>0.99994483722373895</v>
      </c>
    </row>
    <row r="187" spans="1:7" s="31" customFormat="1" ht="58.5" customHeight="1" outlineLevel="2" x14ac:dyDescent="0.25">
      <c r="A187" s="27" t="s">
        <v>166</v>
      </c>
      <c r="B187" s="28" t="s">
        <v>167</v>
      </c>
      <c r="C187" s="27" t="s">
        <v>138</v>
      </c>
      <c r="D187" s="28" t="s">
        <v>139</v>
      </c>
      <c r="E187" s="29">
        <v>347303.80499999999</v>
      </c>
      <c r="F187" s="29">
        <v>347303.75300000003</v>
      </c>
      <c r="G187" s="30">
        <f t="shared" si="6"/>
        <v>0.99999985027517924</v>
      </c>
    </row>
    <row r="188" spans="1:7" s="31" customFormat="1" ht="38.25" customHeight="1" outlineLevel="2" x14ac:dyDescent="0.25">
      <c r="A188" s="27" t="s">
        <v>166</v>
      </c>
      <c r="B188" s="28" t="s">
        <v>167</v>
      </c>
      <c r="C188" s="27" t="s">
        <v>140</v>
      </c>
      <c r="D188" s="28" t="s">
        <v>141</v>
      </c>
      <c r="E188" s="29">
        <v>11380.1</v>
      </c>
      <c r="F188" s="29">
        <v>11360.366</v>
      </c>
      <c r="G188" s="30">
        <f t="shared" si="6"/>
        <v>0.99826592033461914</v>
      </c>
    </row>
    <row r="189" spans="1:7" s="5" customFormat="1" ht="63" outlineLevel="1" x14ac:dyDescent="0.25">
      <c r="A189" s="4" t="s">
        <v>166</v>
      </c>
      <c r="B189" s="11" t="s">
        <v>167</v>
      </c>
      <c r="C189" s="4" t="s">
        <v>142</v>
      </c>
      <c r="D189" s="11" t="s">
        <v>143</v>
      </c>
      <c r="E189" s="12">
        <f>E190</f>
        <v>23066.073</v>
      </c>
      <c r="F189" s="12">
        <f>F190</f>
        <v>23058.881000000001</v>
      </c>
      <c r="G189" s="13">
        <f t="shared" si="6"/>
        <v>0.99968820006769255</v>
      </c>
    </row>
    <row r="190" spans="1:7" s="31" customFormat="1" ht="47.25" outlineLevel="2" x14ac:dyDescent="0.25">
      <c r="A190" s="27" t="s">
        <v>166</v>
      </c>
      <c r="B190" s="28" t="s">
        <v>167</v>
      </c>
      <c r="C190" s="27" t="s">
        <v>144</v>
      </c>
      <c r="D190" s="28" t="s">
        <v>145</v>
      </c>
      <c r="E190" s="29">
        <v>23066.073</v>
      </c>
      <c r="F190" s="29">
        <v>23058.881000000001</v>
      </c>
      <c r="G190" s="30">
        <f t="shared" si="6"/>
        <v>0.99968820006769255</v>
      </c>
    </row>
    <row r="191" spans="1:7" s="5" customFormat="1" ht="78.75" outlineLevel="1" x14ac:dyDescent="0.25">
      <c r="A191" s="4" t="s">
        <v>166</v>
      </c>
      <c r="B191" s="11" t="s">
        <v>167</v>
      </c>
      <c r="C191" s="4" t="s">
        <v>146</v>
      </c>
      <c r="D191" s="11" t="s">
        <v>147</v>
      </c>
      <c r="E191" s="12">
        <f>E192</f>
        <v>5643.5820000000003</v>
      </c>
      <c r="F191" s="12">
        <f>F192</f>
        <v>5638.4979999999996</v>
      </c>
      <c r="G191" s="13">
        <f t="shared" si="6"/>
        <v>0.99909915369352287</v>
      </c>
    </row>
    <row r="192" spans="1:7" s="31" customFormat="1" ht="63" outlineLevel="2" x14ac:dyDescent="0.25">
      <c r="A192" s="27" t="s">
        <v>166</v>
      </c>
      <c r="B192" s="28" t="s">
        <v>167</v>
      </c>
      <c r="C192" s="27" t="s">
        <v>148</v>
      </c>
      <c r="D192" s="28" t="s">
        <v>149</v>
      </c>
      <c r="E192" s="29">
        <v>5643.5820000000003</v>
      </c>
      <c r="F192" s="29">
        <v>5638.4979999999996</v>
      </c>
      <c r="G192" s="30">
        <f t="shared" si="6"/>
        <v>0.99909915369352287</v>
      </c>
    </row>
    <row r="193" spans="1:7" s="5" customFormat="1" ht="31.5" outlineLevel="1" x14ac:dyDescent="0.25">
      <c r="A193" s="4" t="s">
        <v>166</v>
      </c>
      <c r="B193" s="11" t="s">
        <v>167</v>
      </c>
      <c r="C193" s="4" t="s">
        <v>92</v>
      </c>
      <c r="D193" s="11" t="s">
        <v>93</v>
      </c>
      <c r="E193" s="12">
        <f>E194</f>
        <v>250.74</v>
      </c>
      <c r="F193" s="12">
        <f>F194</f>
        <v>250.74</v>
      </c>
      <c r="G193" s="13">
        <f t="shared" si="6"/>
        <v>1</v>
      </c>
    </row>
    <row r="194" spans="1:7" s="31" customFormat="1" ht="63" outlineLevel="2" x14ac:dyDescent="0.25">
      <c r="A194" s="27" t="s">
        <v>166</v>
      </c>
      <c r="B194" s="28" t="s">
        <v>167</v>
      </c>
      <c r="C194" s="27" t="s">
        <v>150</v>
      </c>
      <c r="D194" s="28" t="s">
        <v>151</v>
      </c>
      <c r="E194" s="29">
        <v>250.74</v>
      </c>
      <c r="F194" s="29">
        <v>250.74</v>
      </c>
      <c r="G194" s="30">
        <f t="shared" si="6"/>
        <v>1</v>
      </c>
    </row>
    <row r="195" spans="1:7" s="5" customFormat="1" ht="63" outlineLevel="1" x14ac:dyDescent="0.25">
      <c r="A195" s="4" t="s">
        <v>166</v>
      </c>
      <c r="B195" s="11" t="s">
        <v>167</v>
      </c>
      <c r="C195" s="4" t="s">
        <v>30</v>
      </c>
      <c r="D195" s="11" t="s">
        <v>31</v>
      </c>
      <c r="E195" s="12">
        <f>E196</f>
        <v>159</v>
      </c>
      <c r="F195" s="12">
        <f>F196</f>
        <v>100.377</v>
      </c>
      <c r="G195" s="13">
        <f t="shared" si="6"/>
        <v>0.6313018867924528</v>
      </c>
    </row>
    <row r="196" spans="1:7" s="31" customFormat="1" ht="47.25" outlineLevel="2" x14ac:dyDescent="0.25">
      <c r="A196" s="27" t="s">
        <v>166</v>
      </c>
      <c r="B196" s="28" t="s">
        <v>167</v>
      </c>
      <c r="C196" s="27" t="s">
        <v>152</v>
      </c>
      <c r="D196" s="28" t="s">
        <v>153</v>
      </c>
      <c r="E196" s="29">
        <v>159</v>
      </c>
      <c r="F196" s="29">
        <v>100.377</v>
      </c>
      <c r="G196" s="30">
        <f t="shared" si="6"/>
        <v>0.6313018867924528</v>
      </c>
    </row>
    <row r="197" spans="1:7" s="5" customFormat="1" ht="47.25" outlineLevel="1" x14ac:dyDescent="0.25">
      <c r="A197" s="4" t="s">
        <v>166</v>
      </c>
      <c r="B197" s="11" t="s">
        <v>167</v>
      </c>
      <c r="C197" s="4" t="s">
        <v>154</v>
      </c>
      <c r="D197" s="11" t="s">
        <v>155</v>
      </c>
      <c r="E197" s="12">
        <f>E198+E199+E200</f>
        <v>18851.185000000001</v>
      </c>
      <c r="F197" s="12">
        <f>F198+F199+F200</f>
        <v>18316.901999999998</v>
      </c>
      <c r="G197" s="13">
        <f t="shared" si="6"/>
        <v>0.9716578559915463</v>
      </c>
    </row>
    <row r="198" spans="1:7" s="31" customFormat="1" ht="47.25" outlineLevel="2" x14ac:dyDescent="0.25">
      <c r="A198" s="27" t="s">
        <v>166</v>
      </c>
      <c r="B198" s="28" t="s">
        <v>167</v>
      </c>
      <c r="C198" s="27" t="s">
        <v>156</v>
      </c>
      <c r="D198" s="28" t="s">
        <v>157</v>
      </c>
      <c r="E198" s="29">
        <v>3262.0079999999998</v>
      </c>
      <c r="F198" s="29">
        <v>3262.0079999999998</v>
      </c>
      <c r="G198" s="30">
        <f t="shared" si="6"/>
        <v>1</v>
      </c>
    </row>
    <row r="199" spans="1:7" s="31" customFormat="1" ht="47.25" outlineLevel="2" x14ac:dyDescent="0.25">
      <c r="A199" s="27" t="s">
        <v>166</v>
      </c>
      <c r="B199" s="28" t="s">
        <v>167</v>
      </c>
      <c r="C199" s="27" t="s">
        <v>158</v>
      </c>
      <c r="D199" s="28" t="s">
        <v>159</v>
      </c>
      <c r="E199" s="29">
        <v>15330.682000000001</v>
      </c>
      <c r="F199" s="29">
        <v>14796.4</v>
      </c>
      <c r="G199" s="30">
        <f t="shared" si="6"/>
        <v>0.96514949563235342</v>
      </c>
    </row>
    <row r="200" spans="1:7" s="31" customFormat="1" ht="31.5" outlineLevel="2" x14ac:dyDescent="0.25">
      <c r="A200" s="27" t="s">
        <v>166</v>
      </c>
      <c r="B200" s="28" t="s">
        <v>167</v>
      </c>
      <c r="C200" s="27" t="s">
        <v>160</v>
      </c>
      <c r="D200" s="28" t="s">
        <v>161</v>
      </c>
      <c r="E200" s="29">
        <v>258.495</v>
      </c>
      <c r="F200" s="29">
        <v>258.49400000000003</v>
      </c>
      <c r="G200" s="30">
        <f t="shared" si="6"/>
        <v>0.99999613145321964</v>
      </c>
    </row>
    <row r="201" spans="1:7" s="5" customFormat="1" ht="47.25" outlineLevel="1" x14ac:dyDescent="0.25">
      <c r="A201" s="4" t="s">
        <v>166</v>
      </c>
      <c r="B201" s="11" t="s">
        <v>167</v>
      </c>
      <c r="C201" s="4" t="s">
        <v>34</v>
      </c>
      <c r="D201" s="11" t="s">
        <v>35</v>
      </c>
      <c r="E201" s="12">
        <f>E202</f>
        <v>254</v>
      </c>
      <c r="F201" s="12">
        <f>F202</f>
        <v>140.4</v>
      </c>
      <c r="G201" s="13">
        <f t="shared" si="6"/>
        <v>0.55275590551181109</v>
      </c>
    </row>
    <row r="202" spans="1:7" s="31" customFormat="1" ht="31.5" outlineLevel="2" x14ac:dyDescent="0.25">
      <c r="A202" s="27" t="s">
        <v>166</v>
      </c>
      <c r="B202" s="28" t="s">
        <v>167</v>
      </c>
      <c r="C202" s="27" t="s">
        <v>38</v>
      </c>
      <c r="D202" s="28" t="s">
        <v>39</v>
      </c>
      <c r="E202" s="29">
        <v>254</v>
      </c>
      <c r="F202" s="29">
        <v>140.4</v>
      </c>
      <c r="G202" s="30">
        <f t="shared" si="6"/>
        <v>0.55275590551181109</v>
      </c>
    </row>
    <row r="203" spans="1:7" s="5" customFormat="1" ht="31.5" outlineLevel="1" x14ac:dyDescent="0.25">
      <c r="A203" s="4" t="s">
        <v>166</v>
      </c>
      <c r="B203" s="11" t="s">
        <v>167</v>
      </c>
      <c r="C203" s="4" t="s">
        <v>48</v>
      </c>
      <c r="D203" s="11" t="s">
        <v>49</v>
      </c>
      <c r="E203" s="12">
        <f>E204</f>
        <v>820.22</v>
      </c>
      <c r="F203" s="12">
        <f>F204</f>
        <v>820.22</v>
      </c>
      <c r="G203" s="13">
        <f t="shared" si="6"/>
        <v>1</v>
      </c>
    </row>
    <row r="204" spans="1:7" s="31" customFormat="1" ht="31.5" outlineLevel="2" x14ac:dyDescent="0.25">
      <c r="A204" s="27" t="s">
        <v>166</v>
      </c>
      <c r="B204" s="28" t="s">
        <v>167</v>
      </c>
      <c r="C204" s="27" t="s">
        <v>50</v>
      </c>
      <c r="D204" s="28" t="s">
        <v>51</v>
      </c>
      <c r="E204" s="29">
        <v>820.22</v>
      </c>
      <c r="F204" s="29">
        <v>820.22</v>
      </c>
      <c r="G204" s="30">
        <f t="shared" si="6"/>
        <v>1</v>
      </c>
    </row>
    <row r="205" spans="1:7" s="5" customFormat="1" ht="31.5" outlineLevel="1" x14ac:dyDescent="0.25">
      <c r="A205" s="4" t="s">
        <v>166</v>
      </c>
      <c r="B205" s="11" t="s">
        <v>167</v>
      </c>
      <c r="C205" s="4" t="s">
        <v>162</v>
      </c>
      <c r="D205" s="11" t="s">
        <v>163</v>
      </c>
      <c r="E205" s="12">
        <f>E206</f>
        <v>48819.758000000002</v>
      </c>
      <c r="F205" s="12">
        <f>F206</f>
        <v>46849.917000000001</v>
      </c>
      <c r="G205" s="13">
        <f t="shared" si="6"/>
        <v>0.95965074222612901</v>
      </c>
    </row>
    <row r="206" spans="1:7" s="31" customFormat="1" ht="47.25" outlineLevel="2" x14ac:dyDescent="0.25">
      <c r="A206" s="27" t="s">
        <v>166</v>
      </c>
      <c r="B206" s="28" t="s">
        <v>167</v>
      </c>
      <c r="C206" s="27" t="s">
        <v>164</v>
      </c>
      <c r="D206" s="28" t="s">
        <v>165</v>
      </c>
      <c r="E206" s="29">
        <v>48819.758000000002</v>
      </c>
      <c r="F206" s="29">
        <v>46849.917000000001</v>
      </c>
      <c r="G206" s="30">
        <f t="shared" si="6"/>
        <v>0.95965074222612901</v>
      </c>
    </row>
    <row r="207" spans="1:7" s="31" customFormat="1" ht="27.75" customHeight="1" outlineLevel="2" x14ac:dyDescent="0.25">
      <c r="A207" s="27"/>
      <c r="B207" s="28"/>
      <c r="C207" s="27"/>
      <c r="D207" s="32" t="s">
        <v>269</v>
      </c>
      <c r="E207" s="12">
        <f>E208+E209+E210</f>
        <v>65065.77</v>
      </c>
      <c r="F207" s="12">
        <f>F208+F209+F210</f>
        <v>63685.985999999997</v>
      </c>
      <c r="G207" s="13">
        <f t="shared" si="6"/>
        <v>0.97879401104451691</v>
      </c>
    </row>
    <row r="208" spans="1:7" ht="31.5" outlineLevel="1" x14ac:dyDescent="0.25">
      <c r="A208" s="6" t="s">
        <v>166</v>
      </c>
      <c r="B208" s="8" t="s">
        <v>167</v>
      </c>
      <c r="C208" s="6" t="s">
        <v>21</v>
      </c>
      <c r="D208" s="8" t="s">
        <v>22</v>
      </c>
      <c r="E208" s="9">
        <v>15003.191000000001</v>
      </c>
      <c r="F208" s="9">
        <v>13655.487999999999</v>
      </c>
      <c r="G208" s="10">
        <f t="shared" si="6"/>
        <v>0.91017224269157138</v>
      </c>
    </row>
    <row r="209" spans="1:7" ht="31.5" outlineLevel="1" x14ac:dyDescent="0.25">
      <c r="A209" s="6" t="s">
        <v>166</v>
      </c>
      <c r="B209" s="8" t="s">
        <v>167</v>
      </c>
      <c r="C209" s="6" t="s">
        <v>23</v>
      </c>
      <c r="D209" s="8" t="s">
        <v>24</v>
      </c>
      <c r="E209" s="9">
        <v>46172.1</v>
      </c>
      <c r="F209" s="9">
        <v>46140.019</v>
      </c>
      <c r="G209" s="10">
        <f t="shared" si="6"/>
        <v>0.99930518646541966</v>
      </c>
    </row>
    <row r="210" spans="1:7" ht="47.25" outlineLevel="1" x14ac:dyDescent="0.25">
      <c r="A210" s="6" t="s">
        <v>166</v>
      </c>
      <c r="B210" s="8" t="s">
        <v>167</v>
      </c>
      <c r="C210" s="6" t="s">
        <v>25</v>
      </c>
      <c r="D210" s="8" t="s">
        <v>26</v>
      </c>
      <c r="E210" s="9">
        <v>3890.4789999999998</v>
      </c>
      <c r="F210" s="9">
        <v>3890.4789999999998</v>
      </c>
      <c r="G210" s="10">
        <f t="shared" ref="G210:G270" si="7">F210/E210</f>
        <v>1</v>
      </c>
    </row>
    <row r="211" spans="1:7" ht="31.5" customHeight="1" x14ac:dyDescent="0.25">
      <c r="A211" s="14" t="s">
        <v>168</v>
      </c>
      <c r="B211" s="44" t="s">
        <v>169</v>
      </c>
      <c r="C211" s="45"/>
      <c r="D211" s="46"/>
      <c r="E211" s="15">
        <f>E213+E252</f>
        <v>524252.46500000008</v>
      </c>
      <c r="F211" s="15">
        <f>F213+F252</f>
        <v>522469.2</v>
      </c>
      <c r="G211" s="16">
        <f t="shared" si="7"/>
        <v>0.99659846139206976</v>
      </c>
    </row>
    <row r="212" spans="1:7" s="26" customFormat="1" ht="31.5" customHeight="1" x14ac:dyDescent="0.25">
      <c r="A212" s="21"/>
      <c r="B212" s="22"/>
      <c r="C212" s="23"/>
      <c r="D212" s="20" t="s">
        <v>267</v>
      </c>
      <c r="E212" s="24"/>
      <c r="F212" s="24"/>
      <c r="G212" s="25"/>
    </row>
    <row r="213" spans="1:7" s="26" customFormat="1" ht="31.5" customHeight="1" x14ac:dyDescent="0.25">
      <c r="A213" s="21"/>
      <c r="B213" s="22"/>
      <c r="C213" s="23"/>
      <c r="D213" s="20" t="s">
        <v>268</v>
      </c>
      <c r="E213" s="24">
        <f>E214+E217+E219+E222++E224+E227+E229+E231+E234+E236+E238+E240+E242+E246+E248+E250</f>
        <v>468644.21200000012</v>
      </c>
      <c r="F213" s="24">
        <f>F214+F217+F219+F222++F224+F227+F229+F231+F234+F236+F238+F240+F242+F246+F248+F250</f>
        <v>467829.701</v>
      </c>
      <c r="G213" s="25">
        <f t="shared" si="7"/>
        <v>0.99826198429609514</v>
      </c>
    </row>
    <row r="214" spans="1:7" s="5" customFormat="1" ht="47.25" outlineLevel="1" x14ac:dyDescent="0.25">
      <c r="A214" s="4" t="s">
        <v>168</v>
      </c>
      <c r="B214" s="11" t="s">
        <v>169</v>
      </c>
      <c r="C214" s="4" t="s">
        <v>58</v>
      </c>
      <c r="D214" s="11" t="s">
        <v>59</v>
      </c>
      <c r="E214" s="12">
        <f>E215+E216</f>
        <v>320</v>
      </c>
      <c r="F214" s="12">
        <f>F215+F216</f>
        <v>320</v>
      </c>
      <c r="G214" s="13">
        <f t="shared" si="7"/>
        <v>1</v>
      </c>
    </row>
    <row r="215" spans="1:7" s="31" customFormat="1" ht="47.25" outlineLevel="2" x14ac:dyDescent="0.25">
      <c r="A215" s="27" t="s">
        <v>168</v>
      </c>
      <c r="B215" s="28" t="s">
        <v>169</v>
      </c>
      <c r="C215" s="27" t="s">
        <v>60</v>
      </c>
      <c r="D215" s="28" t="s">
        <v>61</v>
      </c>
      <c r="E215" s="29">
        <v>95</v>
      </c>
      <c r="F215" s="29">
        <v>95</v>
      </c>
      <c r="G215" s="30">
        <f t="shared" si="7"/>
        <v>1</v>
      </c>
    </row>
    <row r="216" spans="1:7" s="31" customFormat="1" ht="47.25" outlineLevel="2" x14ac:dyDescent="0.25">
      <c r="A216" s="27" t="s">
        <v>168</v>
      </c>
      <c r="B216" s="28" t="s">
        <v>169</v>
      </c>
      <c r="C216" s="27" t="s">
        <v>62</v>
      </c>
      <c r="D216" s="28" t="s">
        <v>63</v>
      </c>
      <c r="E216" s="29">
        <v>225</v>
      </c>
      <c r="F216" s="29">
        <v>225</v>
      </c>
      <c r="G216" s="30">
        <f t="shared" si="7"/>
        <v>1</v>
      </c>
    </row>
    <row r="217" spans="1:7" s="5" customFormat="1" ht="31.5" outlineLevel="1" x14ac:dyDescent="0.25">
      <c r="A217" s="4" t="s">
        <v>168</v>
      </c>
      <c r="B217" s="11" t="s">
        <v>169</v>
      </c>
      <c r="C217" s="4" t="s">
        <v>70</v>
      </c>
      <c r="D217" s="11" t="s">
        <v>71</v>
      </c>
      <c r="E217" s="12">
        <f>E218</f>
        <v>1328.12</v>
      </c>
      <c r="F217" s="12">
        <f>F218</f>
        <v>1327.682</v>
      </c>
      <c r="G217" s="13">
        <f t="shared" si="7"/>
        <v>0.99967021052314564</v>
      </c>
    </row>
    <row r="218" spans="1:7" s="31" customFormat="1" ht="31.5" outlineLevel="2" x14ac:dyDescent="0.25">
      <c r="A218" s="27" t="s">
        <v>168</v>
      </c>
      <c r="B218" s="28" t="s">
        <v>169</v>
      </c>
      <c r="C218" s="27" t="s">
        <v>72</v>
      </c>
      <c r="D218" s="28" t="s">
        <v>73</v>
      </c>
      <c r="E218" s="29">
        <v>1328.12</v>
      </c>
      <c r="F218" s="29">
        <v>1327.682</v>
      </c>
      <c r="G218" s="30">
        <f t="shared" si="7"/>
        <v>0.99967021052314564</v>
      </c>
    </row>
    <row r="219" spans="1:7" s="5" customFormat="1" ht="31.5" outlineLevel="1" x14ac:dyDescent="0.25">
      <c r="A219" s="4" t="s">
        <v>168</v>
      </c>
      <c r="B219" s="11" t="s">
        <v>169</v>
      </c>
      <c r="C219" s="4" t="s">
        <v>82</v>
      </c>
      <c r="D219" s="11" t="s">
        <v>83</v>
      </c>
      <c r="E219" s="12">
        <f>E220+E221</f>
        <v>2312.0239999999999</v>
      </c>
      <c r="F219" s="12">
        <f>F220+F221</f>
        <v>2311.2780000000002</v>
      </c>
      <c r="G219" s="13">
        <f t="shared" si="7"/>
        <v>0.99967733898956079</v>
      </c>
    </row>
    <row r="220" spans="1:7" s="31" customFormat="1" ht="47.25" outlineLevel="2" x14ac:dyDescent="0.25">
      <c r="A220" s="27" t="s">
        <v>168</v>
      </c>
      <c r="B220" s="28" t="s">
        <v>169</v>
      </c>
      <c r="C220" s="27" t="s">
        <v>84</v>
      </c>
      <c r="D220" s="28" t="s">
        <v>85</v>
      </c>
      <c r="E220" s="29">
        <v>137.124</v>
      </c>
      <c r="F220" s="29">
        <v>137.12299999999999</v>
      </c>
      <c r="G220" s="30">
        <f t="shared" si="7"/>
        <v>0.9999927073305912</v>
      </c>
    </row>
    <row r="221" spans="1:7" s="31" customFormat="1" ht="47.25" outlineLevel="2" x14ac:dyDescent="0.25">
      <c r="A221" s="27" t="s">
        <v>168</v>
      </c>
      <c r="B221" s="28" t="s">
        <v>169</v>
      </c>
      <c r="C221" s="27" t="s">
        <v>86</v>
      </c>
      <c r="D221" s="28" t="s">
        <v>87</v>
      </c>
      <c r="E221" s="29">
        <v>2174.9</v>
      </c>
      <c r="F221" s="29">
        <v>2174.1550000000002</v>
      </c>
      <c r="G221" s="30">
        <f t="shared" si="7"/>
        <v>0.99965745551519614</v>
      </c>
    </row>
    <row r="222" spans="1:7" s="5" customFormat="1" ht="47.25" outlineLevel="1" x14ac:dyDescent="0.25">
      <c r="A222" s="4" t="s">
        <v>168</v>
      </c>
      <c r="B222" s="11" t="s">
        <v>169</v>
      </c>
      <c r="C222" s="4" t="s">
        <v>98</v>
      </c>
      <c r="D222" s="11" t="s">
        <v>99</v>
      </c>
      <c r="E222" s="12">
        <f>E223</f>
        <v>1642.287</v>
      </c>
      <c r="F222" s="12">
        <f>F223</f>
        <v>1642.2850000000001</v>
      </c>
      <c r="G222" s="13">
        <f t="shared" si="7"/>
        <v>0.99999878218606131</v>
      </c>
    </row>
    <row r="223" spans="1:7" s="31" customFormat="1" ht="31.5" outlineLevel="2" x14ac:dyDescent="0.25">
      <c r="A223" s="27" t="s">
        <v>168</v>
      </c>
      <c r="B223" s="28" t="s">
        <v>169</v>
      </c>
      <c r="C223" s="27" t="s">
        <v>124</v>
      </c>
      <c r="D223" s="28" t="s">
        <v>125</v>
      </c>
      <c r="E223" s="29">
        <v>1642.287</v>
      </c>
      <c r="F223" s="29">
        <v>1642.2850000000001</v>
      </c>
      <c r="G223" s="30">
        <f t="shared" si="7"/>
        <v>0.99999878218606131</v>
      </c>
    </row>
    <row r="224" spans="1:7" s="5" customFormat="1" ht="31.5" outlineLevel="1" x14ac:dyDescent="0.25">
      <c r="A224" s="4" t="s">
        <v>168</v>
      </c>
      <c r="B224" s="11" t="s">
        <v>169</v>
      </c>
      <c r="C224" s="4" t="s">
        <v>126</v>
      </c>
      <c r="D224" s="11" t="s">
        <v>127</v>
      </c>
      <c r="E224" s="12">
        <f>E225+E226</f>
        <v>10154.252</v>
      </c>
      <c r="F224" s="12">
        <f>F225+F226</f>
        <v>9902.52</v>
      </c>
      <c r="G224" s="13">
        <f t="shared" si="7"/>
        <v>0.97520920300185576</v>
      </c>
    </row>
    <row r="225" spans="1:7" s="31" customFormat="1" ht="47.25" outlineLevel="2" x14ac:dyDescent="0.25">
      <c r="A225" s="27" t="s">
        <v>168</v>
      </c>
      <c r="B225" s="28" t="s">
        <v>169</v>
      </c>
      <c r="C225" s="27" t="s">
        <v>128</v>
      </c>
      <c r="D225" s="28" t="s">
        <v>129</v>
      </c>
      <c r="E225" s="29">
        <v>5297.9</v>
      </c>
      <c r="F225" s="29">
        <v>5297.9</v>
      </c>
      <c r="G225" s="30">
        <f t="shared" si="7"/>
        <v>1</v>
      </c>
    </row>
    <row r="226" spans="1:7" s="31" customFormat="1" ht="31.5" outlineLevel="2" x14ac:dyDescent="0.25">
      <c r="A226" s="27" t="s">
        <v>168</v>
      </c>
      <c r="B226" s="28" t="s">
        <v>169</v>
      </c>
      <c r="C226" s="27" t="s">
        <v>130</v>
      </c>
      <c r="D226" s="28" t="s">
        <v>131</v>
      </c>
      <c r="E226" s="29">
        <v>4856.3519999999999</v>
      </c>
      <c r="F226" s="29">
        <v>4604.62</v>
      </c>
      <c r="G226" s="30">
        <f t="shared" si="7"/>
        <v>0.94816438347137932</v>
      </c>
    </row>
    <row r="227" spans="1:7" s="5" customFormat="1" ht="31.5" outlineLevel="1" x14ac:dyDescent="0.25">
      <c r="A227" s="4" t="s">
        <v>168</v>
      </c>
      <c r="B227" s="11" t="s">
        <v>169</v>
      </c>
      <c r="C227" s="4" t="s">
        <v>88</v>
      </c>
      <c r="D227" s="11" t="s">
        <v>89</v>
      </c>
      <c r="E227" s="12">
        <f>E228</f>
        <v>5114.8999999999996</v>
      </c>
      <c r="F227" s="12">
        <f>F228</f>
        <v>5114.8999999999996</v>
      </c>
      <c r="G227" s="13">
        <f t="shared" si="7"/>
        <v>1</v>
      </c>
    </row>
    <row r="228" spans="1:7" s="31" customFormat="1" ht="31.5" outlineLevel="2" x14ac:dyDescent="0.25">
      <c r="A228" s="27" t="s">
        <v>168</v>
      </c>
      <c r="B228" s="28" t="s">
        <v>169</v>
      </c>
      <c r="C228" s="27" t="s">
        <v>102</v>
      </c>
      <c r="D228" s="28" t="s">
        <v>103</v>
      </c>
      <c r="E228" s="29">
        <v>5114.8999999999996</v>
      </c>
      <c r="F228" s="29">
        <v>5114.8999999999996</v>
      </c>
      <c r="G228" s="30">
        <f t="shared" si="7"/>
        <v>1</v>
      </c>
    </row>
    <row r="229" spans="1:7" s="5" customFormat="1" ht="39.75" customHeight="1" outlineLevel="1" x14ac:dyDescent="0.25">
      <c r="A229" s="4" t="s">
        <v>168</v>
      </c>
      <c r="B229" s="11" t="s">
        <v>169</v>
      </c>
      <c r="C229" s="4" t="s">
        <v>132</v>
      </c>
      <c r="D229" s="11" t="s">
        <v>133</v>
      </c>
      <c r="E229" s="12">
        <f>E230</f>
        <v>673.65899999999999</v>
      </c>
      <c r="F229" s="12">
        <f>F230</f>
        <v>574.80899999999997</v>
      </c>
      <c r="G229" s="13">
        <f t="shared" si="7"/>
        <v>0.85326404011525114</v>
      </c>
    </row>
    <row r="230" spans="1:7" s="31" customFormat="1" ht="63" outlineLevel="2" x14ac:dyDescent="0.25">
      <c r="A230" s="27" t="s">
        <v>168</v>
      </c>
      <c r="B230" s="28" t="s">
        <v>169</v>
      </c>
      <c r="C230" s="27" t="s">
        <v>134</v>
      </c>
      <c r="D230" s="28" t="s">
        <v>135</v>
      </c>
      <c r="E230" s="29">
        <v>673.65899999999999</v>
      </c>
      <c r="F230" s="29">
        <v>574.80899999999997</v>
      </c>
      <c r="G230" s="30">
        <f t="shared" si="7"/>
        <v>0.85326404011525114</v>
      </c>
    </row>
    <row r="231" spans="1:7" s="5" customFormat="1" ht="31.5" outlineLevel="1" x14ac:dyDescent="0.25">
      <c r="A231" s="4" t="s">
        <v>168</v>
      </c>
      <c r="B231" s="11" t="s">
        <v>169</v>
      </c>
      <c r="C231" s="4" t="s">
        <v>136</v>
      </c>
      <c r="D231" s="11" t="s">
        <v>137</v>
      </c>
      <c r="E231" s="12">
        <f>E232+E233</f>
        <v>352905.06800000003</v>
      </c>
      <c r="F231" s="12">
        <f>F232+F233</f>
        <v>352889.38899999997</v>
      </c>
      <c r="G231" s="13">
        <f t="shared" si="7"/>
        <v>0.99995557162131754</v>
      </c>
    </row>
    <row r="232" spans="1:7" s="31" customFormat="1" ht="47.25" outlineLevel="2" x14ac:dyDescent="0.25">
      <c r="A232" s="27" t="s">
        <v>168</v>
      </c>
      <c r="B232" s="28" t="s">
        <v>169</v>
      </c>
      <c r="C232" s="27" t="s">
        <v>138</v>
      </c>
      <c r="D232" s="28" t="s">
        <v>139</v>
      </c>
      <c r="E232" s="29">
        <v>339833.86800000002</v>
      </c>
      <c r="F232" s="29">
        <v>339833.86499999999</v>
      </c>
      <c r="G232" s="30">
        <f t="shared" si="7"/>
        <v>0.99999999117215699</v>
      </c>
    </row>
    <row r="233" spans="1:7" s="31" customFormat="1" ht="31.5" outlineLevel="2" x14ac:dyDescent="0.25">
      <c r="A233" s="27" t="s">
        <v>168</v>
      </c>
      <c r="B233" s="28" t="s">
        <v>169</v>
      </c>
      <c r="C233" s="27" t="s">
        <v>140</v>
      </c>
      <c r="D233" s="28" t="s">
        <v>141</v>
      </c>
      <c r="E233" s="29">
        <v>13071.2</v>
      </c>
      <c r="F233" s="29">
        <v>13055.523999999999</v>
      </c>
      <c r="G233" s="30">
        <f t="shared" si="7"/>
        <v>0.99880072219842087</v>
      </c>
    </row>
    <row r="234" spans="1:7" s="5" customFormat="1" ht="63" outlineLevel="1" x14ac:dyDescent="0.25">
      <c r="A234" s="4" t="s">
        <v>168</v>
      </c>
      <c r="B234" s="11" t="s">
        <v>169</v>
      </c>
      <c r="C234" s="4" t="s">
        <v>142</v>
      </c>
      <c r="D234" s="11" t="s">
        <v>143</v>
      </c>
      <c r="E234" s="12">
        <f>E235</f>
        <v>29459.311000000002</v>
      </c>
      <c r="F234" s="12">
        <f>F235</f>
        <v>29418.614000000001</v>
      </c>
      <c r="G234" s="13">
        <f t="shared" si="7"/>
        <v>0.99861853524001287</v>
      </c>
    </row>
    <row r="235" spans="1:7" s="31" customFormat="1" ht="47.25" outlineLevel="2" x14ac:dyDescent="0.25">
      <c r="A235" s="27" t="s">
        <v>168</v>
      </c>
      <c r="B235" s="28" t="s">
        <v>169</v>
      </c>
      <c r="C235" s="27" t="s">
        <v>144</v>
      </c>
      <c r="D235" s="28" t="s">
        <v>145</v>
      </c>
      <c r="E235" s="29">
        <v>29459.311000000002</v>
      </c>
      <c r="F235" s="29">
        <v>29418.614000000001</v>
      </c>
      <c r="G235" s="30">
        <f t="shared" si="7"/>
        <v>0.99861853524001287</v>
      </c>
    </row>
    <row r="236" spans="1:7" s="5" customFormat="1" ht="78.75" outlineLevel="1" x14ac:dyDescent="0.25">
      <c r="A236" s="4" t="s">
        <v>168</v>
      </c>
      <c r="B236" s="11" t="s">
        <v>169</v>
      </c>
      <c r="C236" s="4" t="s">
        <v>146</v>
      </c>
      <c r="D236" s="11" t="s">
        <v>147</v>
      </c>
      <c r="E236" s="12">
        <f>E237</f>
        <v>4178</v>
      </c>
      <c r="F236" s="12">
        <f>F237</f>
        <v>4178</v>
      </c>
      <c r="G236" s="13">
        <f t="shared" si="7"/>
        <v>1</v>
      </c>
    </row>
    <row r="237" spans="1:7" s="31" customFormat="1" ht="63" outlineLevel="2" x14ac:dyDescent="0.25">
      <c r="A237" s="27" t="s">
        <v>168</v>
      </c>
      <c r="B237" s="28" t="s">
        <v>169</v>
      </c>
      <c r="C237" s="27" t="s">
        <v>148</v>
      </c>
      <c r="D237" s="28" t="s">
        <v>149</v>
      </c>
      <c r="E237" s="29">
        <v>4178</v>
      </c>
      <c r="F237" s="29">
        <v>4178</v>
      </c>
      <c r="G237" s="30">
        <f t="shared" si="7"/>
        <v>1</v>
      </c>
    </row>
    <row r="238" spans="1:7" s="5" customFormat="1" ht="40.5" customHeight="1" outlineLevel="1" x14ac:dyDescent="0.25">
      <c r="A238" s="4" t="s">
        <v>168</v>
      </c>
      <c r="B238" s="11" t="s">
        <v>169</v>
      </c>
      <c r="C238" s="4" t="s">
        <v>92</v>
      </c>
      <c r="D238" s="11" t="s">
        <v>93</v>
      </c>
      <c r="E238" s="12">
        <f>E239</f>
        <v>160</v>
      </c>
      <c r="F238" s="12">
        <f>F239</f>
        <v>160</v>
      </c>
      <c r="G238" s="13">
        <f t="shared" si="7"/>
        <v>1</v>
      </c>
    </row>
    <row r="239" spans="1:7" s="31" customFormat="1" ht="63" outlineLevel="2" x14ac:dyDescent="0.25">
      <c r="A239" s="27" t="s">
        <v>168</v>
      </c>
      <c r="B239" s="28" t="s">
        <v>169</v>
      </c>
      <c r="C239" s="27" t="s">
        <v>150</v>
      </c>
      <c r="D239" s="28" t="s">
        <v>151</v>
      </c>
      <c r="E239" s="29">
        <v>160</v>
      </c>
      <c r="F239" s="29">
        <v>160</v>
      </c>
      <c r="G239" s="30">
        <f t="shared" si="7"/>
        <v>1</v>
      </c>
    </row>
    <row r="240" spans="1:7" s="5" customFormat="1" ht="63" outlineLevel="1" x14ac:dyDescent="0.25">
      <c r="A240" s="4" t="s">
        <v>168</v>
      </c>
      <c r="B240" s="11" t="s">
        <v>169</v>
      </c>
      <c r="C240" s="4" t="s">
        <v>30</v>
      </c>
      <c r="D240" s="11" t="s">
        <v>31</v>
      </c>
      <c r="E240" s="12">
        <f>E241</f>
        <v>219.505</v>
      </c>
      <c r="F240" s="12">
        <f>F241</f>
        <v>219.18199999999999</v>
      </c>
      <c r="G240" s="13">
        <f t="shared" si="7"/>
        <v>0.99852850732329557</v>
      </c>
    </row>
    <row r="241" spans="1:7" s="31" customFormat="1" ht="47.25" outlineLevel="2" x14ac:dyDescent="0.25">
      <c r="A241" s="27" t="s">
        <v>168</v>
      </c>
      <c r="B241" s="28" t="s">
        <v>169</v>
      </c>
      <c r="C241" s="27" t="s">
        <v>152</v>
      </c>
      <c r="D241" s="28" t="s">
        <v>153</v>
      </c>
      <c r="E241" s="29">
        <v>219.505</v>
      </c>
      <c r="F241" s="29">
        <v>219.18199999999999</v>
      </c>
      <c r="G241" s="30">
        <f t="shared" si="7"/>
        <v>0.99852850732329557</v>
      </c>
    </row>
    <row r="242" spans="1:7" s="5" customFormat="1" ht="47.25" outlineLevel="1" x14ac:dyDescent="0.25">
      <c r="A242" s="4" t="s">
        <v>168</v>
      </c>
      <c r="B242" s="11" t="s">
        <v>169</v>
      </c>
      <c r="C242" s="4" t="s">
        <v>154</v>
      </c>
      <c r="D242" s="11" t="s">
        <v>155</v>
      </c>
      <c r="E242" s="12">
        <f>E243+E244+E245</f>
        <v>16206.052</v>
      </c>
      <c r="F242" s="12">
        <f>F243+F244+F245</f>
        <v>15941.052</v>
      </c>
      <c r="G242" s="13">
        <f t="shared" si="7"/>
        <v>0.98364808406143578</v>
      </c>
    </row>
    <row r="243" spans="1:7" s="31" customFormat="1" ht="47.25" outlineLevel="2" x14ac:dyDescent="0.25">
      <c r="A243" s="27" t="s">
        <v>168</v>
      </c>
      <c r="B243" s="28" t="s">
        <v>169</v>
      </c>
      <c r="C243" s="27" t="s">
        <v>156</v>
      </c>
      <c r="D243" s="28" t="s">
        <v>157</v>
      </c>
      <c r="E243" s="29">
        <v>2979.8220000000001</v>
      </c>
      <c r="F243" s="29">
        <v>2979.8220000000001</v>
      </c>
      <c r="G243" s="30">
        <f t="shared" si="7"/>
        <v>1</v>
      </c>
    </row>
    <row r="244" spans="1:7" s="31" customFormat="1" ht="47.25" outlineLevel="2" x14ac:dyDescent="0.25">
      <c r="A244" s="27" t="s">
        <v>168</v>
      </c>
      <c r="B244" s="28" t="s">
        <v>169</v>
      </c>
      <c r="C244" s="27" t="s">
        <v>158</v>
      </c>
      <c r="D244" s="28" t="s">
        <v>159</v>
      </c>
      <c r="E244" s="29">
        <v>12931</v>
      </c>
      <c r="F244" s="29">
        <v>12666</v>
      </c>
      <c r="G244" s="30">
        <f t="shared" si="7"/>
        <v>0.97950661201763201</v>
      </c>
    </row>
    <row r="245" spans="1:7" s="31" customFormat="1" ht="31.5" outlineLevel="2" x14ac:dyDescent="0.25">
      <c r="A245" s="27" t="s">
        <v>168</v>
      </c>
      <c r="B245" s="28" t="s">
        <v>169</v>
      </c>
      <c r="C245" s="27" t="s">
        <v>160</v>
      </c>
      <c r="D245" s="28" t="s">
        <v>161</v>
      </c>
      <c r="E245" s="29">
        <v>295.23</v>
      </c>
      <c r="F245" s="29">
        <v>295.23</v>
      </c>
      <c r="G245" s="30">
        <f t="shared" si="7"/>
        <v>1</v>
      </c>
    </row>
    <row r="246" spans="1:7" s="5" customFormat="1" ht="47.25" outlineLevel="1" x14ac:dyDescent="0.25">
      <c r="A246" s="4" t="s">
        <v>168</v>
      </c>
      <c r="B246" s="11" t="s">
        <v>169</v>
      </c>
      <c r="C246" s="4" t="s">
        <v>170</v>
      </c>
      <c r="D246" s="11" t="s">
        <v>171</v>
      </c>
      <c r="E246" s="12">
        <f>E247</f>
        <v>16.899999999999999</v>
      </c>
      <c r="F246" s="12">
        <f>F247</f>
        <v>16.899999999999999</v>
      </c>
      <c r="G246" s="13">
        <f t="shared" si="7"/>
        <v>1</v>
      </c>
    </row>
    <row r="247" spans="1:7" s="31" customFormat="1" ht="31.5" outlineLevel="2" x14ac:dyDescent="0.25">
      <c r="A247" s="27" t="s">
        <v>168</v>
      </c>
      <c r="B247" s="28" t="s">
        <v>169</v>
      </c>
      <c r="C247" s="27" t="s">
        <v>172</v>
      </c>
      <c r="D247" s="28" t="s">
        <v>173</v>
      </c>
      <c r="E247" s="29">
        <v>16.899999999999999</v>
      </c>
      <c r="F247" s="29">
        <v>16.899999999999999</v>
      </c>
      <c r="G247" s="30">
        <f t="shared" si="7"/>
        <v>1</v>
      </c>
    </row>
    <row r="248" spans="1:7" s="5" customFormat="1" ht="31.5" outlineLevel="1" x14ac:dyDescent="0.25">
      <c r="A248" s="4" t="s">
        <v>168</v>
      </c>
      <c r="B248" s="11" t="s">
        <v>169</v>
      </c>
      <c r="C248" s="4" t="s">
        <v>48</v>
      </c>
      <c r="D248" s="11" t="s">
        <v>49</v>
      </c>
      <c r="E248" s="12">
        <f>E249</f>
        <v>848.08199999999999</v>
      </c>
      <c r="F248" s="12">
        <f>F249</f>
        <v>713.09</v>
      </c>
      <c r="G248" s="13">
        <f t="shared" si="7"/>
        <v>0.84082671251129026</v>
      </c>
    </row>
    <row r="249" spans="1:7" s="31" customFormat="1" ht="31.5" outlineLevel="2" x14ac:dyDescent="0.25">
      <c r="A249" s="27" t="s">
        <v>168</v>
      </c>
      <c r="B249" s="28" t="s">
        <v>169</v>
      </c>
      <c r="C249" s="27" t="s">
        <v>50</v>
      </c>
      <c r="D249" s="28" t="s">
        <v>51</v>
      </c>
      <c r="E249" s="29">
        <v>848.08199999999999</v>
      </c>
      <c r="F249" s="29">
        <v>713.09</v>
      </c>
      <c r="G249" s="30">
        <f t="shared" si="7"/>
        <v>0.84082671251129026</v>
      </c>
    </row>
    <row r="250" spans="1:7" s="5" customFormat="1" ht="31.5" outlineLevel="1" x14ac:dyDescent="0.25">
      <c r="A250" s="4" t="s">
        <v>168</v>
      </c>
      <c r="B250" s="11" t="s">
        <v>169</v>
      </c>
      <c r="C250" s="4" t="s">
        <v>162</v>
      </c>
      <c r="D250" s="11" t="s">
        <v>163</v>
      </c>
      <c r="E250" s="12">
        <f>E251</f>
        <v>43106.052000000003</v>
      </c>
      <c r="F250" s="12">
        <f>F251</f>
        <v>43100</v>
      </c>
      <c r="G250" s="13">
        <f t="shared" si="7"/>
        <v>0.99985960208093283</v>
      </c>
    </row>
    <row r="251" spans="1:7" s="31" customFormat="1" ht="47.25" outlineLevel="2" x14ac:dyDescent="0.25">
      <c r="A251" s="27" t="s">
        <v>168</v>
      </c>
      <c r="B251" s="28" t="s">
        <v>169</v>
      </c>
      <c r="C251" s="27" t="s">
        <v>164</v>
      </c>
      <c r="D251" s="28" t="s">
        <v>165</v>
      </c>
      <c r="E251" s="29">
        <v>43106.052000000003</v>
      </c>
      <c r="F251" s="29">
        <v>43100</v>
      </c>
      <c r="G251" s="30">
        <f t="shared" si="7"/>
        <v>0.99985960208093283</v>
      </c>
    </row>
    <row r="252" spans="1:7" s="31" customFormat="1" ht="30" customHeight="1" outlineLevel="2" x14ac:dyDescent="0.25">
      <c r="A252" s="4"/>
      <c r="B252" s="11"/>
      <c r="C252" s="4"/>
      <c r="D252" s="11" t="s">
        <v>269</v>
      </c>
      <c r="E252" s="12">
        <f>E253+E254+E255</f>
        <v>55608.252999999997</v>
      </c>
      <c r="F252" s="12">
        <f>F253+F254+F255</f>
        <v>54639.498999999996</v>
      </c>
      <c r="G252" s="13">
        <f t="shared" si="7"/>
        <v>0.98257895280400198</v>
      </c>
    </row>
    <row r="253" spans="1:7" ht="31.5" outlineLevel="1" x14ac:dyDescent="0.25">
      <c r="A253" s="6" t="s">
        <v>168</v>
      </c>
      <c r="B253" s="8" t="s">
        <v>169</v>
      </c>
      <c r="C253" s="6" t="s">
        <v>21</v>
      </c>
      <c r="D253" s="8" t="s">
        <v>22</v>
      </c>
      <c r="E253" s="9">
        <v>12954.29</v>
      </c>
      <c r="F253" s="9">
        <v>11995.28</v>
      </c>
      <c r="G253" s="10">
        <f t="shared" si="7"/>
        <v>0.92596969806913387</v>
      </c>
    </row>
    <row r="254" spans="1:7" ht="31.5" outlineLevel="1" x14ac:dyDescent="0.25">
      <c r="A254" s="6" t="s">
        <v>168</v>
      </c>
      <c r="B254" s="8" t="s">
        <v>169</v>
      </c>
      <c r="C254" s="6" t="s">
        <v>23</v>
      </c>
      <c r="D254" s="8" t="s">
        <v>24</v>
      </c>
      <c r="E254" s="9">
        <v>41841.1</v>
      </c>
      <c r="F254" s="9">
        <v>41831.356</v>
      </c>
      <c r="G254" s="10">
        <f t="shared" si="7"/>
        <v>0.99976711893329773</v>
      </c>
    </row>
    <row r="255" spans="1:7" ht="47.25" outlineLevel="1" x14ac:dyDescent="0.25">
      <c r="A255" s="6" t="s">
        <v>168</v>
      </c>
      <c r="B255" s="8" t="s">
        <v>169</v>
      </c>
      <c r="C255" s="6" t="s">
        <v>25</v>
      </c>
      <c r="D255" s="8" t="s">
        <v>26</v>
      </c>
      <c r="E255" s="9">
        <v>812.86300000000006</v>
      </c>
      <c r="F255" s="9">
        <v>812.86300000000006</v>
      </c>
      <c r="G255" s="10">
        <f t="shared" si="7"/>
        <v>1</v>
      </c>
    </row>
    <row r="256" spans="1:7" ht="31.5" customHeight="1" x14ac:dyDescent="0.25">
      <c r="A256" s="14" t="s">
        <v>174</v>
      </c>
      <c r="B256" s="44" t="s">
        <v>261</v>
      </c>
      <c r="C256" s="45"/>
      <c r="D256" s="46"/>
      <c r="E256" s="15">
        <f>E258+E300</f>
        <v>454486.10400000005</v>
      </c>
      <c r="F256" s="15">
        <f>F258+F300</f>
        <v>450964.647</v>
      </c>
      <c r="G256" s="16">
        <f t="shared" si="7"/>
        <v>0.99225178290599603</v>
      </c>
    </row>
    <row r="257" spans="1:7" s="26" customFormat="1" ht="31.5" customHeight="1" x14ac:dyDescent="0.25">
      <c r="A257" s="21"/>
      <c r="B257" s="22"/>
      <c r="C257" s="23"/>
      <c r="D257" s="20" t="s">
        <v>267</v>
      </c>
      <c r="E257" s="24"/>
      <c r="F257" s="24"/>
      <c r="G257" s="25"/>
    </row>
    <row r="258" spans="1:7" s="26" customFormat="1" ht="31.5" customHeight="1" x14ac:dyDescent="0.25">
      <c r="A258" s="21"/>
      <c r="B258" s="22"/>
      <c r="C258" s="23"/>
      <c r="D258" s="20" t="s">
        <v>268</v>
      </c>
      <c r="E258" s="24">
        <f>E259+E262+E265+E268+E270+E273+E275+E277+E280+E282+E284+E286+E288+E292+E294+E296+E298</f>
        <v>405861.41200000007</v>
      </c>
      <c r="F258" s="24">
        <f>F259+F262+F265+F268+F270+F273+F275+F277+F280+F282+F284+F286+F288+F292+F294+F296+F298</f>
        <v>402834.43</v>
      </c>
      <c r="G258" s="25">
        <f t="shared" si="7"/>
        <v>0.99254183346703562</v>
      </c>
    </row>
    <row r="259" spans="1:7" s="5" customFormat="1" ht="47.25" outlineLevel="1" x14ac:dyDescent="0.25">
      <c r="A259" s="4" t="s">
        <v>174</v>
      </c>
      <c r="B259" s="11" t="s">
        <v>175</v>
      </c>
      <c r="C259" s="4" t="s">
        <v>58</v>
      </c>
      <c r="D259" s="11" t="s">
        <v>59</v>
      </c>
      <c r="E259" s="12">
        <f>E260+E261</f>
        <v>120</v>
      </c>
      <c r="F259" s="12">
        <f>F260+F261</f>
        <v>120</v>
      </c>
      <c r="G259" s="13">
        <f t="shared" si="7"/>
        <v>1</v>
      </c>
    </row>
    <row r="260" spans="1:7" s="31" customFormat="1" ht="47.25" outlineLevel="2" x14ac:dyDescent="0.25">
      <c r="A260" s="27" t="s">
        <v>174</v>
      </c>
      <c r="B260" s="28" t="s">
        <v>175</v>
      </c>
      <c r="C260" s="27" t="s">
        <v>60</v>
      </c>
      <c r="D260" s="28" t="s">
        <v>61</v>
      </c>
      <c r="E260" s="29">
        <v>95</v>
      </c>
      <c r="F260" s="29">
        <v>95</v>
      </c>
      <c r="G260" s="30">
        <f t="shared" si="7"/>
        <v>1</v>
      </c>
    </row>
    <row r="261" spans="1:7" s="31" customFormat="1" ht="47.25" outlineLevel="2" x14ac:dyDescent="0.25">
      <c r="A261" s="27" t="s">
        <v>174</v>
      </c>
      <c r="B261" s="28" t="s">
        <v>175</v>
      </c>
      <c r="C261" s="27" t="s">
        <v>62</v>
      </c>
      <c r="D261" s="28" t="s">
        <v>63</v>
      </c>
      <c r="E261" s="29">
        <v>25</v>
      </c>
      <c r="F261" s="29">
        <v>25</v>
      </c>
      <c r="G261" s="30">
        <f t="shared" si="7"/>
        <v>1</v>
      </c>
    </row>
    <row r="262" spans="1:7" s="5" customFormat="1" ht="31.5" outlineLevel="1" x14ac:dyDescent="0.25">
      <c r="A262" s="4" t="s">
        <v>174</v>
      </c>
      <c r="B262" s="11" t="s">
        <v>175</v>
      </c>
      <c r="C262" s="4" t="s">
        <v>70</v>
      </c>
      <c r="D262" s="11" t="s">
        <v>71</v>
      </c>
      <c r="E262" s="12">
        <f>E263+E264</f>
        <v>1480.4</v>
      </c>
      <c r="F262" s="12">
        <f>F263+F264</f>
        <v>1478.8869999999999</v>
      </c>
      <c r="G262" s="13">
        <f t="shared" si="7"/>
        <v>0.99897797892461482</v>
      </c>
    </row>
    <row r="263" spans="1:7" s="31" customFormat="1" ht="31.5" outlineLevel="2" x14ac:dyDescent="0.25">
      <c r="A263" s="27" t="s">
        <v>174</v>
      </c>
      <c r="B263" s="28" t="s">
        <v>175</v>
      </c>
      <c r="C263" s="27" t="s">
        <v>72</v>
      </c>
      <c r="D263" s="28" t="s">
        <v>73</v>
      </c>
      <c r="E263" s="29">
        <v>1452.4</v>
      </c>
      <c r="F263" s="29">
        <v>1450.8879999999999</v>
      </c>
      <c r="G263" s="30">
        <f t="shared" si="7"/>
        <v>0.99895896447259691</v>
      </c>
    </row>
    <row r="264" spans="1:7" s="31" customFormat="1" ht="31.5" outlineLevel="2" x14ac:dyDescent="0.25">
      <c r="A264" s="27" t="s">
        <v>174</v>
      </c>
      <c r="B264" s="28" t="s">
        <v>175</v>
      </c>
      <c r="C264" s="27" t="s">
        <v>80</v>
      </c>
      <c r="D264" s="28" t="s">
        <v>81</v>
      </c>
      <c r="E264" s="29">
        <v>28</v>
      </c>
      <c r="F264" s="29">
        <v>27.998999999999999</v>
      </c>
      <c r="G264" s="30">
        <f t="shared" si="7"/>
        <v>0.99996428571428564</v>
      </c>
    </row>
    <row r="265" spans="1:7" s="5" customFormat="1" ht="31.5" outlineLevel="1" x14ac:dyDescent="0.25">
      <c r="A265" s="4" t="s">
        <v>174</v>
      </c>
      <c r="B265" s="11" t="s">
        <v>175</v>
      </c>
      <c r="C265" s="4" t="s">
        <v>82</v>
      </c>
      <c r="D265" s="11" t="s">
        <v>83</v>
      </c>
      <c r="E265" s="12">
        <f>E266+E267</f>
        <v>1937.5</v>
      </c>
      <c r="F265" s="12">
        <f>F266+F267</f>
        <v>1935.4560000000001</v>
      </c>
      <c r="G265" s="13">
        <f t="shared" si="7"/>
        <v>0.99894503225806464</v>
      </c>
    </row>
    <row r="266" spans="1:7" s="31" customFormat="1" ht="47.25" outlineLevel="2" x14ac:dyDescent="0.25">
      <c r="A266" s="27" t="s">
        <v>174</v>
      </c>
      <c r="B266" s="28" t="s">
        <v>175</v>
      </c>
      <c r="C266" s="27" t="s">
        <v>84</v>
      </c>
      <c r="D266" s="28" t="s">
        <v>85</v>
      </c>
      <c r="E266" s="29">
        <v>137.4</v>
      </c>
      <c r="F266" s="29">
        <v>135.4</v>
      </c>
      <c r="G266" s="30">
        <f t="shared" si="7"/>
        <v>0.98544395924308592</v>
      </c>
    </row>
    <row r="267" spans="1:7" s="31" customFormat="1" ht="47.25" outlineLevel="2" x14ac:dyDescent="0.25">
      <c r="A267" s="27" t="s">
        <v>174</v>
      </c>
      <c r="B267" s="28" t="s">
        <v>175</v>
      </c>
      <c r="C267" s="27" t="s">
        <v>86</v>
      </c>
      <c r="D267" s="28" t="s">
        <v>87</v>
      </c>
      <c r="E267" s="29">
        <v>1800.1</v>
      </c>
      <c r="F267" s="29">
        <v>1800.056</v>
      </c>
      <c r="G267" s="30">
        <f t="shared" si="7"/>
        <v>0.99997555691350493</v>
      </c>
    </row>
    <row r="268" spans="1:7" s="5" customFormat="1" ht="47.25" outlineLevel="1" x14ac:dyDescent="0.25">
      <c r="A268" s="4" t="s">
        <v>174</v>
      </c>
      <c r="B268" s="11" t="s">
        <v>175</v>
      </c>
      <c r="C268" s="4" t="s">
        <v>98</v>
      </c>
      <c r="D268" s="11" t="s">
        <v>99</v>
      </c>
      <c r="E268" s="12">
        <f>E269</f>
        <v>1489.3</v>
      </c>
      <c r="F268" s="12">
        <f>F269</f>
        <v>1489.3</v>
      </c>
      <c r="G268" s="13">
        <f t="shared" si="7"/>
        <v>1</v>
      </c>
    </row>
    <row r="269" spans="1:7" s="31" customFormat="1" ht="31.5" outlineLevel="2" x14ac:dyDescent="0.25">
      <c r="A269" s="27" t="s">
        <v>174</v>
      </c>
      <c r="B269" s="28" t="s">
        <v>175</v>
      </c>
      <c r="C269" s="27" t="s">
        <v>124</v>
      </c>
      <c r="D269" s="28" t="s">
        <v>125</v>
      </c>
      <c r="E269" s="29">
        <v>1489.3</v>
      </c>
      <c r="F269" s="29">
        <v>1489.3</v>
      </c>
      <c r="G269" s="30">
        <f t="shared" si="7"/>
        <v>1</v>
      </c>
    </row>
    <row r="270" spans="1:7" s="5" customFormat="1" ht="31.5" outlineLevel="1" x14ac:dyDescent="0.25">
      <c r="A270" s="4" t="s">
        <v>174</v>
      </c>
      <c r="B270" s="11" t="s">
        <v>175</v>
      </c>
      <c r="C270" s="4" t="s">
        <v>126</v>
      </c>
      <c r="D270" s="11" t="s">
        <v>127</v>
      </c>
      <c r="E270" s="12">
        <f>E271+E272</f>
        <v>9241.112000000001</v>
      </c>
      <c r="F270" s="12">
        <f>F271+F272</f>
        <v>9005.0960000000014</v>
      </c>
      <c r="G270" s="13">
        <f t="shared" si="7"/>
        <v>0.97446021647611247</v>
      </c>
    </row>
    <row r="271" spans="1:7" s="31" customFormat="1" ht="47.25" outlineLevel="2" x14ac:dyDescent="0.25">
      <c r="A271" s="27" t="s">
        <v>174</v>
      </c>
      <c r="B271" s="28" t="s">
        <v>175</v>
      </c>
      <c r="C271" s="27" t="s">
        <v>128</v>
      </c>
      <c r="D271" s="28" t="s">
        <v>129</v>
      </c>
      <c r="E271" s="29">
        <v>5677.1</v>
      </c>
      <c r="F271" s="29">
        <v>5677.1</v>
      </c>
      <c r="G271" s="30">
        <f t="shared" ref="G271:G333" si="8">F271/E271</f>
        <v>1</v>
      </c>
    </row>
    <row r="272" spans="1:7" s="31" customFormat="1" ht="31.5" outlineLevel="2" x14ac:dyDescent="0.25">
      <c r="A272" s="27" t="s">
        <v>174</v>
      </c>
      <c r="B272" s="28" t="s">
        <v>175</v>
      </c>
      <c r="C272" s="27" t="s">
        <v>130</v>
      </c>
      <c r="D272" s="28" t="s">
        <v>131</v>
      </c>
      <c r="E272" s="29">
        <v>3564.0120000000002</v>
      </c>
      <c r="F272" s="29">
        <v>3327.9960000000001</v>
      </c>
      <c r="G272" s="30">
        <f t="shared" si="8"/>
        <v>0.93377800074747219</v>
      </c>
    </row>
    <row r="273" spans="1:7" s="5" customFormat="1" ht="31.5" outlineLevel="1" x14ac:dyDescent="0.25">
      <c r="A273" s="4" t="s">
        <v>174</v>
      </c>
      <c r="B273" s="11" t="s">
        <v>175</v>
      </c>
      <c r="C273" s="4" t="s">
        <v>88</v>
      </c>
      <c r="D273" s="11" t="s">
        <v>89</v>
      </c>
      <c r="E273" s="12">
        <f>E274</f>
        <v>4032</v>
      </c>
      <c r="F273" s="12">
        <f>F274</f>
        <v>4032</v>
      </c>
      <c r="G273" s="13">
        <f t="shared" si="8"/>
        <v>1</v>
      </c>
    </row>
    <row r="274" spans="1:7" s="31" customFormat="1" ht="31.5" outlineLevel="2" x14ac:dyDescent="0.25">
      <c r="A274" s="27" t="s">
        <v>174</v>
      </c>
      <c r="B274" s="28" t="s">
        <v>175</v>
      </c>
      <c r="C274" s="27" t="s">
        <v>102</v>
      </c>
      <c r="D274" s="28" t="s">
        <v>103</v>
      </c>
      <c r="E274" s="29">
        <v>4032</v>
      </c>
      <c r="F274" s="29">
        <v>4032</v>
      </c>
      <c r="G274" s="30">
        <f t="shared" si="8"/>
        <v>1</v>
      </c>
    </row>
    <row r="275" spans="1:7" s="5" customFormat="1" ht="31.5" outlineLevel="1" x14ac:dyDescent="0.25">
      <c r="A275" s="4" t="s">
        <v>174</v>
      </c>
      <c r="B275" s="11" t="s">
        <v>175</v>
      </c>
      <c r="C275" s="4" t="s">
        <v>132</v>
      </c>
      <c r="D275" s="11" t="s">
        <v>133</v>
      </c>
      <c r="E275" s="12">
        <f>E276</f>
        <v>365.97</v>
      </c>
      <c r="F275" s="12">
        <f>F276</f>
        <v>306.48200000000003</v>
      </c>
      <c r="G275" s="13">
        <f t="shared" si="8"/>
        <v>0.83745115719867746</v>
      </c>
    </row>
    <row r="276" spans="1:7" s="31" customFormat="1" ht="63" outlineLevel="2" x14ac:dyDescent="0.25">
      <c r="A276" s="27" t="s">
        <v>174</v>
      </c>
      <c r="B276" s="28" t="s">
        <v>175</v>
      </c>
      <c r="C276" s="27" t="s">
        <v>134</v>
      </c>
      <c r="D276" s="28" t="s">
        <v>135</v>
      </c>
      <c r="E276" s="29">
        <v>365.97</v>
      </c>
      <c r="F276" s="29">
        <v>306.48200000000003</v>
      </c>
      <c r="G276" s="30">
        <f t="shared" si="8"/>
        <v>0.83745115719867746</v>
      </c>
    </row>
    <row r="277" spans="1:7" s="5" customFormat="1" ht="31.5" outlineLevel="1" x14ac:dyDescent="0.25">
      <c r="A277" s="4" t="s">
        <v>174</v>
      </c>
      <c r="B277" s="11" t="s">
        <v>175</v>
      </c>
      <c r="C277" s="4" t="s">
        <v>136</v>
      </c>
      <c r="D277" s="11" t="s">
        <v>137</v>
      </c>
      <c r="E277" s="12">
        <f>E278+E279</f>
        <v>302068.87399999995</v>
      </c>
      <c r="F277" s="12">
        <f>F278+F279</f>
        <v>301983.609</v>
      </c>
      <c r="G277" s="13">
        <f t="shared" si="8"/>
        <v>0.99971772993731234</v>
      </c>
    </row>
    <row r="278" spans="1:7" s="31" customFormat="1" ht="47.25" outlineLevel="2" x14ac:dyDescent="0.25">
      <c r="A278" s="27" t="s">
        <v>174</v>
      </c>
      <c r="B278" s="28" t="s">
        <v>175</v>
      </c>
      <c r="C278" s="27" t="s">
        <v>138</v>
      </c>
      <c r="D278" s="28" t="s">
        <v>139</v>
      </c>
      <c r="E278" s="29">
        <v>291587.77399999998</v>
      </c>
      <c r="F278" s="29">
        <v>291502.57</v>
      </c>
      <c r="G278" s="30">
        <f t="shared" si="8"/>
        <v>0.99970779296116863</v>
      </c>
    </row>
    <row r="279" spans="1:7" s="31" customFormat="1" ht="31.5" outlineLevel="2" x14ac:dyDescent="0.25">
      <c r="A279" s="27" t="s">
        <v>174</v>
      </c>
      <c r="B279" s="28" t="s">
        <v>175</v>
      </c>
      <c r="C279" s="27" t="s">
        <v>140</v>
      </c>
      <c r="D279" s="28" t="s">
        <v>141</v>
      </c>
      <c r="E279" s="29">
        <v>10481.1</v>
      </c>
      <c r="F279" s="29">
        <v>10481.039000000001</v>
      </c>
      <c r="G279" s="30">
        <f t="shared" si="8"/>
        <v>0.9999941800001908</v>
      </c>
    </row>
    <row r="280" spans="1:7" s="5" customFormat="1" ht="63" outlineLevel="1" x14ac:dyDescent="0.25">
      <c r="A280" s="4" t="s">
        <v>174</v>
      </c>
      <c r="B280" s="11" t="s">
        <v>175</v>
      </c>
      <c r="C280" s="4" t="s">
        <v>142</v>
      </c>
      <c r="D280" s="11" t="s">
        <v>143</v>
      </c>
      <c r="E280" s="12">
        <f>E281</f>
        <v>20429.342000000001</v>
      </c>
      <c r="F280" s="12">
        <f>F281</f>
        <v>20420.341</v>
      </c>
      <c r="G280" s="13">
        <f t="shared" si="8"/>
        <v>0.99955940822763645</v>
      </c>
    </row>
    <row r="281" spans="1:7" s="31" customFormat="1" ht="47.25" outlineLevel="2" x14ac:dyDescent="0.25">
      <c r="A281" s="27" t="s">
        <v>174</v>
      </c>
      <c r="B281" s="28" t="s">
        <v>175</v>
      </c>
      <c r="C281" s="27" t="s">
        <v>144</v>
      </c>
      <c r="D281" s="28" t="s">
        <v>145</v>
      </c>
      <c r="E281" s="29">
        <v>20429.342000000001</v>
      </c>
      <c r="F281" s="29">
        <v>20420.341</v>
      </c>
      <c r="G281" s="30">
        <f t="shared" si="8"/>
        <v>0.99955940822763645</v>
      </c>
    </row>
    <row r="282" spans="1:7" s="5" customFormat="1" ht="78.75" outlineLevel="1" x14ac:dyDescent="0.25">
      <c r="A282" s="4" t="s">
        <v>174</v>
      </c>
      <c r="B282" s="11" t="s">
        <v>175</v>
      </c>
      <c r="C282" s="4" t="s">
        <v>146</v>
      </c>
      <c r="D282" s="11" t="s">
        <v>147</v>
      </c>
      <c r="E282" s="12">
        <f>E283</f>
        <v>2997.9</v>
      </c>
      <c r="F282" s="12">
        <f>F283</f>
        <v>2962.9749999999999</v>
      </c>
      <c r="G282" s="13">
        <f t="shared" si="8"/>
        <v>0.98835017845825401</v>
      </c>
    </row>
    <row r="283" spans="1:7" s="31" customFormat="1" ht="63" outlineLevel="2" x14ac:dyDescent="0.25">
      <c r="A283" s="27" t="s">
        <v>174</v>
      </c>
      <c r="B283" s="28" t="s">
        <v>175</v>
      </c>
      <c r="C283" s="27" t="s">
        <v>148</v>
      </c>
      <c r="D283" s="28" t="s">
        <v>149</v>
      </c>
      <c r="E283" s="29">
        <v>2997.9</v>
      </c>
      <c r="F283" s="29">
        <v>2962.9749999999999</v>
      </c>
      <c r="G283" s="30">
        <f t="shared" si="8"/>
        <v>0.98835017845825401</v>
      </c>
    </row>
    <row r="284" spans="1:7" s="5" customFormat="1" ht="31.5" outlineLevel="1" x14ac:dyDescent="0.25">
      <c r="A284" s="4" t="s">
        <v>174</v>
      </c>
      <c r="B284" s="11" t="s">
        <v>175</v>
      </c>
      <c r="C284" s="4" t="s">
        <v>92</v>
      </c>
      <c r="D284" s="11" t="s">
        <v>93</v>
      </c>
      <c r="E284" s="12">
        <f>E285</f>
        <v>197.2</v>
      </c>
      <c r="F284" s="12">
        <f>F285</f>
        <v>197.2</v>
      </c>
      <c r="G284" s="13">
        <f t="shared" si="8"/>
        <v>1</v>
      </c>
    </row>
    <row r="285" spans="1:7" s="31" customFormat="1" ht="63" outlineLevel="2" x14ac:dyDescent="0.25">
      <c r="A285" s="27" t="s">
        <v>174</v>
      </c>
      <c r="B285" s="28" t="s">
        <v>175</v>
      </c>
      <c r="C285" s="27" t="s">
        <v>150</v>
      </c>
      <c r="D285" s="28" t="s">
        <v>151</v>
      </c>
      <c r="E285" s="29">
        <v>197.2</v>
      </c>
      <c r="F285" s="29">
        <v>197.2</v>
      </c>
      <c r="G285" s="30">
        <f t="shared" si="8"/>
        <v>1</v>
      </c>
    </row>
    <row r="286" spans="1:7" s="5" customFormat="1" ht="63" outlineLevel="1" x14ac:dyDescent="0.25">
      <c r="A286" s="4" t="s">
        <v>174</v>
      </c>
      <c r="B286" s="11" t="s">
        <v>175</v>
      </c>
      <c r="C286" s="4" t="s">
        <v>30</v>
      </c>
      <c r="D286" s="11" t="s">
        <v>31</v>
      </c>
      <c r="E286" s="12">
        <f>E287</f>
        <v>578.85599999999999</v>
      </c>
      <c r="F286" s="12">
        <f>F287</f>
        <v>577.50800000000004</v>
      </c>
      <c r="G286" s="13">
        <f t="shared" si="8"/>
        <v>0.99767126884752</v>
      </c>
    </row>
    <row r="287" spans="1:7" s="31" customFormat="1" ht="47.25" outlineLevel="2" x14ac:dyDescent="0.25">
      <c r="A287" s="27" t="s">
        <v>174</v>
      </c>
      <c r="B287" s="28" t="s">
        <v>175</v>
      </c>
      <c r="C287" s="27" t="s">
        <v>152</v>
      </c>
      <c r="D287" s="28" t="s">
        <v>153</v>
      </c>
      <c r="E287" s="29">
        <v>578.85599999999999</v>
      </c>
      <c r="F287" s="29">
        <v>577.50800000000004</v>
      </c>
      <c r="G287" s="30">
        <f t="shared" si="8"/>
        <v>0.99767126884752</v>
      </c>
    </row>
    <row r="288" spans="1:7" s="5" customFormat="1" ht="47.25" outlineLevel="1" x14ac:dyDescent="0.25">
      <c r="A288" s="4" t="s">
        <v>174</v>
      </c>
      <c r="B288" s="11" t="s">
        <v>175</v>
      </c>
      <c r="C288" s="4" t="s">
        <v>154</v>
      </c>
      <c r="D288" s="11" t="s">
        <v>155</v>
      </c>
      <c r="E288" s="12">
        <f>E289+E290+E291</f>
        <v>14189.818000000001</v>
      </c>
      <c r="F288" s="12">
        <f>F289+F290+F291</f>
        <v>14180.546</v>
      </c>
      <c r="G288" s="13">
        <f t="shared" si="8"/>
        <v>0.99934657371926827</v>
      </c>
    </row>
    <row r="289" spans="1:7" s="31" customFormat="1" ht="47.25" outlineLevel="2" x14ac:dyDescent="0.25">
      <c r="A289" s="27" t="s">
        <v>174</v>
      </c>
      <c r="B289" s="28" t="s">
        <v>175</v>
      </c>
      <c r="C289" s="27" t="s">
        <v>156</v>
      </c>
      <c r="D289" s="28" t="s">
        <v>157</v>
      </c>
      <c r="E289" s="29">
        <v>1476.182</v>
      </c>
      <c r="F289" s="29">
        <v>1467.6790000000001</v>
      </c>
      <c r="G289" s="30">
        <f t="shared" si="8"/>
        <v>0.99423987015151249</v>
      </c>
    </row>
    <row r="290" spans="1:7" s="31" customFormat="1" ht="47.25" outlineLevel="2" x14ac:dyDescent="0.25">
      <c r="A290" s="27" t="s">
        <v>174</v>
      </c>
      <c r="B290" s="28" t="s">
        <v>175</v>
      </c>
      <c r="C290" s="27" t="s">
        <v>158</v>
      </c>
      <c r="D290" s="28" t="s">
        <v>159</v>
      </c>
      <c r="E290" s="29">
        <v>12613.636</v>
      </c>
      <c r="F290" s="29">
        <v>12613.636</v>
      </c>
      <c r="G290" s="30">
        <f t="shared" si="8"/>
        <v>1</v>
      </c>
    </row>
    <row r="291" spans="1:7" s="31" customFormat="1" ht="31.5" outlineLevel="2" x14ac:dyDescent="0.25">
      <c r="A291" s="27" t="s">
        <v>174</v>
      </c>
      <c r="B291" s="28" t="s">
        <v>175</v>
      </c>
      <c r="C291" s="27" t="s">
        <v>160</v>
      </c>
      <c r="D291" s="28" t="s">
        <v>161</v>
      </c>
      <c r="E291" s="29">
        <v>100</v>
      </c>
      <c r="F291" s="29">
        <v>99.230999999999995</v>
      </c>
      <c r="G291" s="30">
        <f t="shared" si="8"/>
        <v>0.99230999999999991</v>
      </c>
    </row>
    <row r="292" spans="1:7" s="5" customFormat="1" ht="47.25" outlineLevel="1" x14ac:dyDescent="0.25">
      <c r="A292" s="4" t="s">
        <v>174</v>
      </c>
      <c r="B292" s="11" t="s">
        <v>175</v>
      </c>
      <c r="C292" s="4" t="s">
        <v>34</v>
      </c>
      <c r="D292" s="11" t="s">
        <v>35</v>
      </c>
      <c r="E292" s="12">
        <f>E293</f>
        <v>2934.424</v>
      </c>
      <c r="F292" s="12">
        <f>F293</f>
        <v>359.95</v>
      </c>
      <c r="G292" s="13">
        <f t="shared" si="8"/>
        <v>0.12266461833736365</v>
      </c>
    </row>
    <row r="293" spans="1:7" s="31" customFormat="1" ht="31.5" outlineLevel="2" x14ac:dyDescent="0.25">
      <c r="A293" s="27" t="s">
        <v>174</v>
      </c>
      <c r="B293" s="28" t="s">
        <v>175</v>
      </c>
      <c r="C293" s="27" t="s">
        <v>38</v>
      </c>
      <c r="D293" s="28" t="s">
        <v>39</v>
      </c>
      <c r="E293" s="29">
        <v>2934.424</v>
      </c>
      <c r="F293" s="29">
        <v>359.95</v>
      </c>
      <c r="G293" s="30">
        <f t="shared" si="8"/>
        <v>0.12266461833736365</v>
      </c>
    </row>
    <row r="294" spans="1:7" s="5" customFormat="1" ht="47.25" outlineLevel="1" x14ac:dyDescent="0.25">
      <c r="A294" s="4" t="s">
        <v>174</v>
      </c>
      <c r="B294" s="11" t="s">
        <v>175</v>
      </c>
      <c r="C294" s="4" t="s">
        <v>170</v>
      </c>
      <c r="D294" s="11" t="s">
        <v>171</v>
      </c>
      <c r="E294" s="12">
        <f>E295</f>
        <v>16.899999999999999</v>
      </c>
      <c r="F294" s="12">
        <f>F295</f>
        <v>16.899999999999999</v>
      </c>
      <c r="G294" s="13">
        <f t="shared" si="8"/>
        <v>1</v>
      </c>
    </row>
    <row r="295" spans="1:7" s="31" customFormat="1" ht="31.5" outlineLevel="2" x14ac:dyDescent="0.25">
      <c r="A295" s="27" t="s">
        <v>174</v>
      </c>
      <c r="B295" s="28" t="s">
        <v>175</v>
      </c>
      <c r="C295" s="27" t="s">
        <v>172</v>
      </c>
      <c r="D295" s="28" t="s">
        <v>173</v>
      </c>
      <c r="E295" s="29">
        <v>16.899999999999999</v>
      </c>
      <c r="F295" s="29">
        <v>16.899999999999999</v>
      </c>
      <c r="G295" s="30">
        <f t="shared" si="8"/>
        <v>1</v>
      </c>
    </row>
    <row r="296" spans="1:7" s="5" customFormat="1" ht="31.5" outlineLevel="1" x14ac:dyDescent="0.25">
      <c r="A296" s="4" t="s">
        <v>174</v>
      </c>
      <c r="B296" s="11" t="s">
        <v>175</v>
      </c>
      <c r="C296" s="4" t="s">
        <v>48</v>
      </c>
      <c r="D296" s="11" t="s">
        <v>49</v>
      </c>
      <c r="E296" s="12">
        <f>E297</f>
        <v>4401.4719999999998</v>
      </c>
      <c r="F296" s="12">
        <f>F297</f>
        <v>4387.8360000000002</v>
      </c>
      <c r="G296" s="13">
        <f t="shared" si="8"/>
        <v>0.9969019455309498</v>
      </c>
    </row>
    <row r="297" spans="1:7" s="31" customFormat="1" ht="31.5" outlineLevel="2" x14ac:dyDescent="0.25">
      <c r="A297" s="27" t="s">
        <v>174</v>
      </c>
      <c r="B297" s="28" t="s">
        <v>175</v>
      </c>
      <c r="C297" s="27" t="s">
        <v>50</v>
      </c>
      <c r="D297" s="28" t="s">
        <v>51</v>
      </c>
      <c r="E297" s="29">
        <v>4401.4719999999998</v>
      </c>
      <c r="F297" s="29">
        <v>4387.8360000000002</v>
      </c>
      <c r="G297" s="30">
        <f t="shared" si="8"/>
        <v>0.9969019455309498</v>
      </c>
    </row>
    <row r="298" spans="1:7" s="5" customFormat="1" ht="31.5" outlineLevel="1" x14ac:dyDescent="0.25">
      <c r="A298" s="4" t="s">
        <v>174</v>
      </c>
      <c r="B298" s="11" t="s">
        <v>175</v>
      </c>
      <c r="C298" s="4" t="s">
        <v>162</v>
      </c>
      <c r="D298" s="11" t="s">
        <v>163</v>
      </c>
      <c r="E298" s="12">
        <f>E299</f>
        <v>39380.343999999997</v>
      </c>
      <c r="F298" s="12">
        <f>F299</f>
        <v>39380.343999999997</v>
      </c>
      <c r="G298" s="13">
        <f t="shared" si="8"/>
        <v>1</v>
      </c>
    </row>
    <row r="299" spans="1:7" s="31" customFormat="1" ht="47.25" outlineLevel="2" x14ac:dyDescent="0.25">
      <c r="A299" s="27" t="s">
        <v>174</v>
      </c>
      <c r="B299" s="28" t="s">
        <v>175</v>
      </c>
      <c r="C299" s="27" t="s">
        <v>164</v>
      </c>
      <c r="D299" s="28" t="s">
        <v>165</v>
      </c>
      <c r="E299" s="29">
        <v>39380.343999999997</v>
      </c>
      <c r="F299" s="29">
        <v>39380.343999999997</v>
      </c>
      <c r="G299" s="30">
        <f t="shared" si="8"/>
        <v>1</v>
      </c>
    </row>
    <row r="300" spans="1:7" s="5" customFormat="1" ht="24.75" customHeight="1" outlineLevel="2" x14ac:dyDescent="0.25">
      <c r="A300" s="4"/>
      <c r="B300" s="11"/>
      <c r="C300" s="4"/>
      <c r="D300" s="11" t="s">
        <v>269</v>
      </c>
      <c r="E300" s="12">
        <f>E301+E302+E303</f>
        <v>48624.692000000003</v>
      </c>
      <c r="F300" s="12">
        <f>F301+F302+F303</f>
        <v>48130.217000000004</v>
      </c>
      <c r="G300" s="13">
        <f t="shared" si="8"/>
        <v>0.98983078391529966</v>
      </c>
    </row>
    <row r="301" spans="1:7" ht="31.5" outlineLevel="1" x14ac:dyDescent="0.25">
      <c r="A301" s="6" t="s">
        <v>174</v>
      </c>
      <c r="B301" s="8" t="s">
        <v>175</v>
      </c>
      <c r="C301" s="6" t="s">
        <v>21</v>
      </c>
      <c r="D301" s="8" t="s">
        <v>22</v>
      </c>
      <c r="E301" s="9">
        <v>9512.7919999999995</v>
      </c>
      <c r="F301" s="9">
        <v>9022.2749999999996</v>
      </c>
      <c r="G301" s="10">
        <f t="shared" si="8"/>
        <v>0.94843606377601863</v>
      </c>
    </row>
    <row r="302" spans="1:7" ht="31.5" outlineLevel="1" x14ac:dyDescent="0.25">
      <c r="A302" s="6" t="s">
        <v>174</v>
      </c>
      <c r="B302" s="8" t="s">
        <v>175</v>
      </c>
      <c r="C302" s="6" t="s">
        <v>23</v>
      </c>
      <c r="D302" s="8" t="s">
        <v>24</v>
      </c>
      <c r="E302" s="9">
        <v>39021.9</v>
      </c>
      <c r="F302" s="9">
        <v>39017.942000000003</v>
      </c>
      <c r="G302" s="10">
        <f t="shared" si="8"/>
        <v>0.99989856977748393</v>
      </c>
    </row>
    <row r="303" spans="1:7" ht="47.25" outlineLevel="1" x14ac:dyDescent="0.25">
      <c r="A303" s="6" t="s">
        <v>174</v>
      </c>
      <c r="B303" s="8" t="s">
        <v>175</v>
      </c>
      <c r="C303" s="6" t="s">
        <v>25</v>
      </c>
      <c r="D303" s="8" t="s">
        <v>26</v>
      </c>
      <c r="E303" s="9">
        <v>90</v>
      </c>
      <c r="F303" s="9">
        <v>90</v>
      </c>
      <c r="G303" s="10">
        <f t="shared" si="8"/>
        <v>1</v>
      </c>
    </row>
    <row r="304" spans="1:7" ht="31.5" customHeight="1" x14ac:dyDescent="0.25">
      <c r="A304" s="14" t="s">
        <v>176</v>
      </c>
      <c r="B304" s="44" t="s">
        <v>177</v>
      </c>
      <c r="C304" s="45"/>
      <c r="D304" s="46"/>
      <c r="E304" s="15">
        <f>E306+E346</f>
        <v>533691.1939999999</v>
      </c>
      <c r="F304" s="15">
        <f>F306+F346</f>
        <v>525361.74200000009</v>
      </c>
      <c r="G304" s="16">
        <f t="shared" si="8"/>
        <v>0.98439274978931013</v>
      </c>
    </row>
    <row r="305" spans="1:7" s="26" customFormat="1" ht="31.5" customHeight="1" x14ac:dyDescent="0.25">
      <c r="A305" s="21"/>
      <c r="B305" s="22"/>
      <c r="C305" s="23"/>
      <c r="D305" s="35" t="s">
        <v>267</v>
      </c>
      <c r="E305" s="24"/>
      <c r="F305" s="24"/>
      <c r="G305" s="25"/>
    </row>
    <row r="306" spans="1:7" s="26" customFormat="1" ht="31.5" customHeight="1" x14ac:dyDescent="0.25">
      <c r="A306" s="21"/>
      <c r="B306" s="22"/>
      <c r="C306" s="23"/>
      <c r="D306" s="35" t="s">
        <v>268</v>
      </c>
      <c r="E306" s="24">
        <f>E307+E310+E313+E316+E318+E321+E323+E325+E328+E330+E332+E334+E336+E340+E342+E344</f>
        <v>480379.16299999994</v>
      </c>
      <c r="F306" s="24">
        <f>F307+F310+F313+F316+F318+F321+F323+F325+F328+F330+F332+F334+F336+F340+F342+F344</f>
        <v>472476.63100000005</v>
      </c>
      <c r="G306" s="25">
        <f t="shared" si="8"/>
        <v>0.98354938638335587</v>
      </c>
    </row>
    <row r="307" spans="1:7" s="5" customFormat="1" ht="47.25" outlineLevel="1" x14ac:dyDescent="0.25">
      <c r="A307" s="4" t="s">
        <v>176</v>
      </c>
      <c r="B307" s="11" t="s">
        <v>177</v>
      </c>
      <c r="C307" s="4" t="s">
        <v>58</v>
      </c>
      <c r="D307" s="11" t="s">
        <v>59</v>
      </c>
      <c r="E307" s="12">
        <f>E308+E309</f>
        <v>120</v>
      </c>
      <c r="F307" s="12">
        <f>F308+F309</f>
        <v>120</v>
      </c>
      <c r="G307" s="13">
        <f t="shared" si="8"/>
        <v>1</v>
      </c>
    </row>
    <row r="308" spans="1:7" s="31" customFormat="1" ht="47.25" outlineLevel="2" x14ac:dyDescent="0.25">
      <c r="A308" s="27" t="s">
        <v>176</v>
      </c>
      <c r="B308" s="28" t="s">
        <v>177</v>
      </c>
      <c r="C308" s="27" t="s">
        <v>60</v>
      </c>
      <c r="D308" s="28" t="s">
        <v>61</v>
      </c>
      <c r="E308" s="29">
        <v>95</v>
      </c>
      <c r="F308" s="29">
        <v>95</v>
      </c>
      <c r="G308" s="30">
        <f t="shared" si="8"/>
        <v>1</v>
      </c>
    </row>
    <row r="309" spans="1:7" s="31" customFormat="1" ht="47.25" outlineLevel="2" x14ac:dyDescent="0.25">
      <c r="A309" s="27" t="s">
        <v>176</v>
      </c>
      <c r="B309" s="28" t="s">
        <v>177</v>
      </c>
      <c r="C309" s="27" t="s">
        <v>62</v>
      </c>
      <c r="D309" s="28" t="s">
        <v>63</v>
      </c>
      <c r="E309" s="29">
        <v>25</v>
      </c>
      <c r="F309" s="29">
        <v>25</v>
      </c>
      <c r="G309" s="30">
        <f t="shared" si="8"/>
        <v>1</v>
      </c>
    </row>
    <row r="310" spans="1:7" s="5" customFormat="1" ht="31.5" outlineLevel="1" x14ac:dyDescent="0.25">
      <c r="A310" s="4" t="s">
        <v>176</v>
      </c>
      <c r="B310" s="11" t="s">
        <v>177</v>
      </c>
      <c r="C310" s="4" t="s">
        <v>70</v>
      </c>
      <c r="D310" s="11" t="s">
        <v>71</v>
      </c>
      <c r="E310" s="12">
        <f>E311+E312</f>
        <v>953.69200000000001</v>
      </c>
      <c r="F310" s="12">
        <f>F311+F312</f>
        <v>953.69</v>
      </c>
      <c r="G310" s="13">
        <f t="shared" si="8"/>
        <v>0.99999790288688595</v>
      </c>
    </row>
    <row r="311" spans="1:7" s="31" customFormat="1" ht="31.5" outlineLevel="2" x14ac:dyDescent="0.25">
      <c r="A311" s="27" t="s">
        <v>176</v>
      </c>
      <c r="B311" s="28" t="s">
        <v>177</v>
      </c>
      <c r="C311" s="27" t="s">
        <v>72</v>
      </c>
      <c r="D311" s="28" t="s">
        <v>73</v>
      </c>
      <c r="E311" s="29">
        <v>875.5</v>
      </c>
      <c r="F311" s="29">
        <v>875.49800000000005</v>
      </c>
      <c r="G311" s="30">
        <f t="shared" si="8"/>
        <v>0.99999771559109085</v>
      </c>
    </row>
    <row r="312" spans="1:7" s="31" customFormat="1" ht="31.5" outlineLevel="2" x14ac:dyDescent="0.25">
      <c r="A312" s="27" t="s">
        <v>176</v>
      </c>
      <c r="B312" s="28" t="s">
        <v>177</v>
      </c>
      <c r="C312" s="27" t="s">
        <v>80</v>
      </c>
      <c r="D312" s="28" t="s">
        <v>81</v>
      </c>
      <c r="E312" s="29">
        <v>78.191999999999993</v>
      </c>
      <c r="F312" s="29">
        <v>78.191999999999993</v>
      </c>
      <c r="G312" s="30">
        <f t="shared" si="8"/>
        <v>1</v>
      </c>
    </row>
    <row r="313" spans="1:7" s="5" customFormat="1" ht="31.5" outlineLevel="1" x14ac:dyDescent="0.25">
      <c r="A313" s="4" t="s">
        <v>176</v>
      </c>
      <c r="B313" s="11" t="s">
        <v>177</v>
      </c>
      <c r="C313" s="4" t="s">
        <v>82</v>
      </c>
      <c r="D313" s="11" t="s">
        <v>83</v>
      </c>
      <c r="E313" s="12">
        <f>E314+E315</f>
        <v>2114.8429999999998</v>
      </c>
      <c r="F313" s="12">
        <f>F314+F315</f>
        <v>2114.8359999999998</v>
      </c>
      <c r="G313" s="13">
        <f t="shared" si="8"/>
        <v>0.99999669006162628</v>
      </c>
    </row>
    <row r="314" spans="1:7" s="31" customFormat="1" ht="47.25" outlineLevel="2" x14ac:dyDescent="0.25">
      <c r="A314" s="27" t="s">
        <v>176</v>
      </c>
      <c r="B314" s="28" t="s">
        <v>177</v>
      </c>
      <c r="C314" s="27" t="s">
        <v>84</v>
      </c>
      <c r="D314" s="28" t="s">
        <v>85</v>
      </c>
      <c r="E314" s="29">
        <v>129.84299999999999</v>
      </c>
      <c r="F314" s="29">
        <v>129.84299999999999</v>
      </c>
      <c r="G314" s="30">
        <f t="shared" si="8"/>
        <v>1</v>
      </c>
    </row>
    <row r="315" spans="1:7" s="31" customFormat="1" ht="47.25" outlineLevel="2" x14ac:dyDescent="0.25">
      <c r="A315" s="27" t="s">
        <v>176</v>
      </c>
      <c r="B315" s="28" t="s">
        <v>177</v>
      </c>
      <c r="C315" s="27" t="s">
        <v>86</v>
      </c>
      <c r="D315" s="28" t="s">
        <v>87</v>
      </c>
      <c r="E315" s="29">
        <v>1985</v>
      </c>
      <c r="F315" s="29">
        <v>1984.9929999999999</v>
      </c>
      <c r="G315" s="30">
        <f t="shared" si="8"/>
        <v>0.99999647355163723</v>
      </c>
    </row>
    <row r="316" spans="1:7" s="5" customFormat="1" ht="47.25" outlineLevel="1" x14ac:dyDescent="0.25">
      <c r="A316" s="4" t="s">
        <v>176</v>
      </c>
      <c r="B316" s="11" t="s">
        <v>177</v>
      </c>
      <c r="C316" s="4" t="s">
        <v>98</v>
      </c>
      <c r="D316" s="11" t="s">
        <v>99</v>
      </c>
      <c r="E316" s="12">
        <f>E317</f>
        <v>1334.9749999999999</v>
      </c>
      <c r="F316" s="12">
        <f>F317</f>
        <v>1334.9749999999999</v>
      </c>
      <c r="G316" s="13">
        <f t="shared" si="8"/>
        <v>1</v>
      </c>
    </row>
    <row r="317" spans="1:7" s="31" customFormat="1" ht="31.5" outlineLevel="2" x14ac:dyDescent="0.25">
      <c r="A317" s="27" t="s">
        <v>176</v>
      </c>
      <c r="B317" s="28" t="s">
        <v>177</v>
      </c>
      <c r="C317" s="27" t="s">
        <v>124</v>
      </c>
      <c r="D317" s="28" t="s">
        <v>125</v>
      </c>
      <c r="E317" s="29">
        <v>1334.9749999999999</v>
      </c>
      <c r="F317" s="29">
        <v>1334.9749999999999</v>
      </c>
      <c r="G317" s="30">
        <f t="shared" si="8"/>
        <v>1</v>
      </c>
    </row>
    <row r="318" spans="1:7" s="5" customFormat="1" ht="31.5" outlineLevel="1" x14ac:dyDescent="0.25">
      <c r="A318" s="4" t="s">
        <v>176</v>
      </c>
      <c r="B318" s="11" t="s">
        <v>177</v>
      </c>
      <c r="C318" s="4" t="s">
        <v>126</v>
      </c>
      <c r="D318" s="11" t="s">
        <v>127</v>
      </c>
      <c r="E318" s="12">
        <f>E319+E320</f>
        <v>10521.594000000001</v>
      </c>
      <c r="F318" s="12">
        <f>F319+F320</f>
        <v>10349.212</v>
      </c>
      <c r="G318" s="13">
        <f t="shared" si="8"/>
        <v>0.98361636079095982</v>
      </c>
    </row>
    <row r="319" spans="1:7" s="31" customFormat="1" ht="47.25" outlineLevel="2" x14ac:dyDescent="0.25">
      <c r="A319" s="27" t="s">
        <v>176</v>
      </c>
      <c r="B319" s="28" t="s">
        <v>177</v>
      </c>
      <c r="C319" s="27" t="s">
        <v>128</v>
      </c>
      <c r="D319" s="28" t="s">
        <v>129</v>
      </c>
      <c r="E319" s="29">
        <v>4737.7929999999997</v>
      </c>
      <c r="F319" s="29">
        <v>4737.7929999999997</v>
      </c>
      <c r="G319" s="30">
        <f t="shared" si="8"/>
        <v>1</v>
      </c>
    </row>
    <row r="320" spans="1:7" s="31" customFormat="1" ht="31.5" outlineLevel="2" x14ac:dyDescent="0.25">
      <c r="A320" s="27" t="s">
        <v>176</v>
      </c>
      <c r="B320" s="28" t="s">
        <v>177</v>
      </c>
      <c r="C320" s="27" t="s">
        <v>130</v>
      </c>
      <c r="D320" s="28" t="s">
        <v>131</v>
      </c>
      <c r="E320" s="29">
        <v>5783.8010000000004</v>
      </c>
      <c r="F320" s="29">
        <v>5611.4189999999999</v>
      </c>
      <c r="G320" s="30">
        <f t="shared" si="8"/>
        <v>0.97019572423048428</v>
      </c>
    </row>
    <row r="321" spans="1:7" s="5" customFormat="1" ht="31.5" outlineLevel="1" x14ac:dyDescent="0.25">
      <c r="A321" s="4" t="s">
        <v>176</v>
      </c>
      <c r="B321" s="11" t="s">
        <v>177</v>
      </c>
      <c r="C321" s="4" t="s">
        <v>88</v>
      </c>
      <c r="D321" s="11" t="s">
        <v>89</v>
      </c>
      <c r="E321" s="12">
        <f>E322</f>
        <v>4496.3</v>
      </c>
      <c r="F321" s="12">
        <f>F322</f>
        <v>4496.3</v>
      </c>
      <c r="G321" s="13">
        <f t="shared" si="8"/>
        <v>1</v>
      </c>
    </row>
    <row r="322" spans="1:7" s="31" customFormat="1" ht="31.5" outlineLevel="2" x14ac:dyDescent="0.25">
      <c r="A322" s="27" t="s">
        <v>176</v>
      </c>
      <c r="B322" s="28" t="s">
        <v>177</v>
      </c>
      <c r="C322" s="27" t="s">
        <v>102</v>
      </c>
      <c r="D322" s="28" t="s">
        <v>103</v>
      </c>
      <c r="E322" s="29">
        <v>4496.3</v>
      </c>
      <c r="F322" s="29">
        <v>4496.3</v>
      </c>
      <c r="G322" s="30">
        <f t="shared" si="8"/>
        <v>1</v>
      </c>
    </row>
    <row r="323" spans="1:7" s="5" customFormat="1" ht="31.5" outlineLevel="1" x14ac:dyDescent="0.25">
      <c r="A323" s="4" t="s">
        <v>176</v>
      </c>
      <c r="B323" s="11" t="s">
        <v>177</v>
      </c>
      <c r="C323" s="4" t="s">
        <v>132</v>
      </c>
      <c r="D323" s="11" t="s">
        <v>133</v>
      </c>
      <c r="E323" s="12">
        <f>E324</f>
        <v>530.96799999999996</v>
      </c>
      <c r="F323" s="12">
        <f>F324</f>
        <v>530.96699999999998</v>
      </c>
      <c r="G323" s="13">
        <f t="shared" si="8"/>
        <v>0.99999811664733096</v>
      </c>
    </row>
    <row r="324" spans="1:7" s="31" customFormat="1" ht="63" outlineLevel="2" x14ac:dyDescent="0.25">
      <c r="A324" s="27" t="s">
        <v>176</v>
      </c>
      <c r="B324" s="28" t="s">
        <v>177</v>
      </c>
      <c r="C324" s="27" t="s">
        <v>134</v>
      </c>
      <c r="D324" s="28" t="s">
        <v>135</v>
      </c>
      <c r="E324" s="29">
        <v>530.96799999999996</v>
      </c>
      <c r="F324" s="29">
        <v>530.96699999999998</v>
      </c>
      <c r="G324" s="30">
        <f t="shared" si="8"/>
        <v>0.99999811664733096</v>
      </c>
    </row>
    <row r="325" spans="1:7" s="5" customFormat="1" ht="31.5" outlineLevel="1" x14ac:dyDescent="0.25">
      <c r="A325" s="4" t="s">
        <v>176</v>
      </c>
      <c r="B325" s="11" t="s">
        <v>177</v>
      </c>
      <c r="C325" s="4" t="s">
        <v>136</v>
      </c>
      <c r="D325" s="11" t="s">
        <v>137</v>
      </c>
      <c r="E325" s="12">
        <f>E326+E327</f>
        <v>393857.26199999999</v>
      </c>
      <c r="F325" s="12">
        <f>F326+F327</f>
        <v>386945.51400000002</v>
      </c>
      <c r="G325" s="13">
        <f t="shared" si="8"/>
        <v>0.98245113479715407</v>
      </c>
    </row>
    <row r="326" spans="1:7" s="31" customFormat="1" ht="47.25" outlineLevel="2" x14ac:dyDescent="0.25">
      <c r="A326" s="27" t="s">
        <v>176</v>
      </c>
      <c r="B326" s="28" t="s">
        <v>177</v>
      </c>
      <c r="C326" s="27" t="s">
        <v>138</v>
      </c>
      <c r="D326" s="28" t="s">
        <v>139</v>
      </c>
      <c r="E326" s="29">
        <v>382417.77899999998</v>
      </c>
      <c r="F326" s="29">
        <v>375506.67700000003</v>
      </c>
      <c r="G326" s="30">
        <f t="shared" si="8"/>
        <v>0.98192787474977739</v>
      </c>
    </row>
    <row r="327" spans="1:7" s="31" customFormat="1" ht="31.5" outlineLevel="2" x14ac:dyDescent="0.25">
      <c r="A327" s="27" t="s">
        <v>176</v>
      </c>
      <c r="B327" s="28" t="s">
        <v>177</v>
      </c>
      <c r="C327" s="27" t="s">
        <v>140</v>
      </c>
      <c r="D327" s="28" t="s">
        <v>141</v>
      </c>
      <c r="E327" s="29">
        <v>11439.483</v>
      </c>
      <c r="F327" s="29">
        <v>11438.837</v>
      </c>
      <c r="G327" s="30">
        <f t="shared" si="8"/>
        <v>0.99994352891647287</v>
      </c>
    </row>
    <row r="328" spans="1:7" s="5" customFormat="1" ht="63" outlineLevel="1" x14ac:dyDescent="0.25">
      <c r="A328" s="4" t="s">
        <v>176</v>
      </c>
      <c r="B328" s="11" t="s">
        <v>177</v>
      </c>
      <c r="C328" s="4" t="s">
        <v>142</v>
      </c>
      <c r="D328" s="11" t="s">
        <v>143</v>
      </c>
      <c r="E328" s="12">
        <f>E329</f>
        <v>7712.9669999999996</v>
      </c>
      <c r="F328" s="12">
        <f>F329</f>
        <v>7651.049</v>
      </c>
      <c r="G328" s="13">
        <f t="shared" si="8"/>
        <v>0.99197222028824972</v>
      </c>
    </row>
    <row r="329" spans="1:7" s="31" customFormat="1" ht="47.25" outlineLevel="2" x14ac:dyDescent="0.25">
      <c r="A329" s="27" t="s">
        <v>176</v>
      </c>
      <c r="B329" s="28" t="s">
        <v>177</v>
      </c>
      <c r="C329" s="27" t="s">
        <v>144</v>
      </c>
      <c r="D329" s="28" t="s">
        <v>145</v>
      </c>
      <c r="E329" s="29">
        <v>7712.9669999999996</v>
      </c>
      <c r="F329" s="29">
        <v>7651.049</v>
      </c>
      <c r="G329" s="30">
        <f t="shared" si="8"/>
        <v>0.99197222028824972</v>
      </c>
    </row>
    <row r="330" spans="1:7" s="5" customFormat="1" ht="78.75" outlineLevel="1" x14ac:dyDescent="0.25">
      <c r="A330" s="4" t="s">
        <v>176</v>
      </c>
      <c r="B330" s="11" t="s">
        <v>177</v>
      </c>
      <c r="C330" s="4" t="s">
        <v>146</v>
      </c>
      <c r="D330" s="11" t="s">
        <v>147</v>
      </c>
      <c r="E330" s="12">
        <f>E331</f>
        <v>3372.8</v>
      </c>
      <c r="F330" s="12">
        <f>F331</f>
        <v>3317.0520000000001</v>
      </c>
      <c r="G330" s="13">
        <f t="shared" si="8"/>
        <v>0.98347129981024661</v>
      </c>
    </row>
    <row r="331" spans="1:7" s="31" customFormat="1" ht="63" outlineLevel="2" x14ac:dyDescent="0.25">
      <c r="A331" s="27" t="s">
        <v>176</v>
      </c>
      <c r="B331" s="28" t="s">
        <v>177</v>
      </c>
      <c r="C331" s="27" t="s">
        <v>148</v>
      </c>
      <c r="D331" s="28" t="s">
        <v>149</v>
      </c>
      <c r="E331" s="29">
        <v>3372.8</v>
      </c>
      <c r="F331" s="29">
        <v>3317.0520000000001</v>
      </c>
      <c r="G331" s="30">
        <f t="shared" si="8"/>
        <v>0.98347129981024661</v>
      </c>
    </row>
    <row r="332" spans="1:7" s="5" customFormat="1" ht="31.5" outlineLevel="1" x14ac:dyDescent="0.25">
      <c r="A332" s="4" t="s">
        <v>176</v>
      </c>
      <c r="B332" s="11" t="s">
        <v>177</v>
      </c>
      <c r="C332" s="4" t="s">
        <v>92</v>
      </c>
      <c r="D332" s="11" t="s">
        <v>93</v>
      </c>
      <c r="E332" s="12">
        <f>E333</f>
        <v>246.76</v>
      </c>
      <c r="F332" s="12">
        <f>F333</f>
        <v>246.76</v>
      </c>
      <c r="G332" s="13">
        <f t="shared" si="8"/>
        <v>1</v>
      </c>
    </row>
    <row r="333" spans="1:7" ht="47.25" outlineLevel="2" x14ac:dyDescent="0.25">
      <c r="A333" s="6" t="s">
        <v>176</v>
      </c>
      <c r="B333" s="8" t="s">
        <v>177</v>
      </c>
      <c r="C333" s="6" t="s">
        <v>150</v>
      </c>
      <c r="D333" s="8" t="s">
        <v>151</v>
      </c>
      <c r="E333" s="9">
        <v>246.76</v>
      </c>
      <c r="F333" s="9">
        <v>246.76</v>
      </c>
      <c r="G333" s="10">
        <f t="shared" si="8"/>
        <v>1</v>
      </c>
    </row>
    <row r="334" spans="1:7" s="5" customFormat="1" ht="63" outlineLevel="1" x14ac:dyDescent="0.25">
      <c r="A334" s="4" t="s">
        <v>176</v>
      </c>
      <c r="B334" s="11" t="s">
        <v>177</v>
      </c>
      <c r="C334" s="4" t="s">
        <v>30</v>
      </c>
      <c r="D334" s="11" t="s">
        <v>31</v>
      </c>
      <c r="E334" s="12">
        <f>E335</f>
        <v>86</v>
      </c>
      <c r="F334" s="12">
        <f>F335</f>
        <v>85.891999999999996</v>
      </c>
      <c r="G334" s="13">
        <f t="shared" ref="G334:G394" si="9">F334/E334</f>
        <v>0.99874418604651161</v>
      </c>
    </row>
    <row r="335" spans="1:7" s="31" customFormat="1" ht="47.25" outlineLevel="2" x14ac:dyDescent="0.25">
      <c r="A335" s="27" t="s">
        <v>176</v>
      </c>
      <c r="B335" s="28" t="s">
        <v>177</v>
      </c>
      <c r="C335" s="27" t="s">
        <v>152</v>
      </c>
      <c r="D335" s="28" t="s">
        <v>153</v>
      </c>
      <c r="E335" s="29">
        <v>86</v>
      </c>
      <c r="F335" s="29">
        <v>85.891999999999996</v>
      </c>
      <c r="G335" s="30">
        <f t="shared" si="9"/>
        <v>0.99874418604651161</v>
      </c>
    </row>
    <row r="336" spans="1:7" s="5" customFormat="1" ht="47.25" outlineLevel="1" x14ac:dyDescent="0.25">
      <c r="A336" s="4" t="s">
        <v>176</v>
      </c>
      <c r="B336" s="11" t="s">
        <v>177</v>
      </c>
      <c r="C336" s="4" t="s">
        <v>154</v>
      </c>
      <c r="D336" s="11" t="s">
        <v>155</v>
      </c>
      <c r="E336" s="12">
        <f>E337+E338+E339</f>
        <v>13449.792000000001</v>
      </c>
      <c r="F336" s="12">
        <f>F337+F338+F339</f>
        <v>13239.129000000001</v>
      </c>
      <c r="G336" s="13">
        <f t="shared" si="9"/>
        <v>0.98433708119798424</v>
      </c>
    </row>
    <row r="337" spans="1:7" s="31" customFormat="1" ht="47.25" outlineLevel="2" x14ac:dyDescent="0.25">
      <c r="A337" s="27" t="s">
        <v>176</v>
      </c>
      <c r="B337" s="28" t="s">
        <v>177</v>
      </c>
      <c r="C337" s="27" t="s">
        <v>156</v>
      </c>
      <c r="D337" s="28" t="s">
        <v>157</v>
      </c>
      <c r="E337" s="29">
        <v>2036.2</v>
      </c>
      <c r="F337" s="29">
        <v>2036.2</v>
      </c>
      <c r="G337" s="30">
        <f t="shared" si="9"/>
        <v>1</v>
      </c>
    </row>
    <row r="338" spans="1:7" s="31" customFormat="1" ht="47.25" outlineLevel="2" x14ac:dyDescent="0.25">
      <c r="A338" s="27" t="s">
        <v>176</v>
      </c>
      <c r="B338" s="28" t="s">
        <v>177</v>
      </c>
      <c r="C338" s="27" t="s">
        <v>158</v>
      </c>
      <c r="D338" s="28" t="s">
        <v>159</v>
      </c>
      <c r="E338" s="29">
        <v>11250</v>
      </c>
      <c r="F338" s="29">
        <v>11039.338</v>
      </c>
      <c r="G338" s="30">
        <f t="shared" si="9"/>
        <v>0.98127448888888891</v>
      </c>
    </row>
    <row r="339" spans="1:7" s="31" customFormat="1" ht="31.5" outlineLevel="2" x14ac:dyDescent="0.25">
      <c r="A339" s="27" t="s">
        <v>176</v>
      </c>
      <c r="B339" s="28" t="s">
        <v>177</v>
      </c>
      <c r="C339" s="27" t="s">
        <v>160</v>
      </c>
      <c r="D339" s="28" t="s">
        <v>161</v>
      </c>
      <c r="E339" s="29">
        <v>163.59200000000001</v>
      </c>
      <c r="F339" s="29">
        <v>163.59100000000001</v>
      </c>
      <c r="G339" s="30">
        <f t="shared" si="9"/>
        <v>0.99999388723164939</v>
      </c>
    </row>
    <row r="340" spans="1:7" s="5" customFormat="1" ht="47.25" outlineLevel="1" x14ac:dyDescent="0.25">
      <c r="A340" s="4" t="s">
        <v>176</v>
      </c>
      <c r="B340" s="11" t="s">
        <v>177</v>
      </c>
      <c r="C340" s="4" t="s">
        <v>34</v>
      </c>
      <c r="D340" s="11" t="s">
        <v>35</v>
      </c>
      <c r="E340" s="12">
        <f>E341</f>
        <v>562.82799999999997</v>
      </c>
      <c r="F340" s="12">
        <f>F341</f>
        <v>73</v>
      </c>
      <c r="G340" s="13">
        <f t="shared" si="9"/>
        <v>0.12970214701471852</v>
      </c>
    </row>
    <row r="341" spans="1:7" s="31" customFormat="1" ht="31.5" outlineLevel="2" x14ac:dyDescent="0.25">
      <c r="A341" s="27" t="s">
        <v>176</v>
      </c>
      <c r="B341" s="28" t="s">
        <v>177</v>
      </c>
      <c r="C341" s="27" t="s">
        <v>38</v>
      </c>
      <c r="D341" s="28" t="s">
        <v>39</v>
      </c>
      <c r="E341" s="29">
        <v>562.82799999999997</v>
      </c>
      <c r="F341" s="29">
        <v>73</v>
      </c>
      <c r="G341" s="30">
        <f t="shared" si="9"/>
        <v>0.12970214701471852</v>
      </c>
    </row>
    <row r="342" spans="1:7" s="5" customFormat="1" ht="31.5" outlineLevel="1" x14ac:dyDescent="0.25">
      <c r="A342" s="4" t="s">
        <v>176</v>
      </c>
      <c r="B342" s="11" t="s">
        <v>177</v>
      </c>
      <c r="C342" s="4" t="s">
        <v>48</v>
      </c>
      <c r="D342" s="11" t="s">
        <v>49</v>
      </c>
      <c r="E342" s="12">
        <f>E343</f>
        <v>3150.8310000000001</v>
      </c>
      <c r="F342" s="12">
        <f>F343</f>
        <v>3150.7040000000002</v>
      </c>
      <c r="G342" s="13">
        <f t="shared" si="9"/>
        <v>0.99995969317300737</v>
      </c>
    </row>
    <row r="343" spans="1:7" s="31" customFormat="1" ht="31.5" outlineLevel="2" x14ac:dyDescent="0.25">
      <c r="A343" s="27" t="s">
        <v>176</v>
      </c>
      <c r="B343" s="28" t="s">
        <v>177</v>
      </c>
      <c r="C343" s="27" t="s">
        <v>50</v>
      </c>
      <c r="D343" s="28" t="s">
        <v>51</v>
      </c>
      <c r="E343" s="29">
        <v>3150.8310000000001</v>
      </c>
      <c r="F343" s="29">
        <v>3150.7040000000002</v>
      </c>
      <c r="G343" s="30">
        <f t="shared" si="9"/>
        <v>0.99995969317300737</v>
      </c>
    </row>
    <row r="344" spans="1:7" s="5" customFormat="1" ht="31.5" outlineLevel="1" x14ac:dyDescent="0.25">
      <c r="A344" s="4" t="s">
        <v>176</v>
      </c>
      <c r="B344" s="11" t="s">
        <v>177</v>
      </c>
      <c r="C344" s="4" t="s">
        <v>162</v>
      </c>
      <c r="D344" s="11" t="s">
        <v>163</v>
      </c>
      <c r="E344" s="12">
        <f>E345</f>
        <v>37867.550999999999</v>
      </c>
      <c r="F344" s="12">
        <f>F345</f>
        <v>37867.550999999999</v>
      </c>
      <c r="G344" s="13">
        <f t="shared" si="9"/>
        <v>1</v>
      </c>
    </row>
    <row r="345" spans="1:7" s="31" customFormat="1" ht="47.25" outlineLevel="2" x14ac:dyDescent="0.25">
      <c r="A345" s="27" t="s">
        <v>176</v>
      </c>
      <c r="B345" s="28" t="s">
        <v>177</v>
      </c>
      <c r="C345" s="27" t="s">
        <v>164</v>
      </c>
      <c r="D345" s="28" t="s">
        <v>165</v>
      </c>
      <c r="E345" s="29">
        <v>37867.550999999999</v>
      </c>
      <c r="F345" s="29">
        <v>37867.550999999999</v>
      </c>
      <c r="G345" s="30">
        <f t="shared" si="9"/>
        <v>1</v>
      </c>
    </row>
    <row r="346" spans="1:7" s="5" customFormat="1" ht="27.75" customHeight="1" outlineLevel="2" x14ac:dyDescent="0.25">
      <c r="A346" s="4"/>
      <c r="B346" s="11"/>
      <c r="C346" s="4"/>
      <c r="D346" s="32" t="s">
        <v>269</v>
      </c>
      <c r="E346" s="12">
        <f>E347+E348+E349</f>
        <v>53312.031000000003</v>
      </c>
      <c r="F346" s="12">
        <f>F347+F348+F349</f>
        <v>52885.111000000004</v>
      </c>
      <c r="G346" s="13">
        <f t="shared" si="9"/>
        <v>0.99199205147521019</v>
      </c>
    </row>
    <row r="347" spans="1:7" ht="31.5" outlineLevel="1" x14ac:dyDescent="0.25">
      <c r="A347" s="6" t="s">
        <v>176</v>
      </c>
      <c r="B347" s="8" t="s">
        <v>177</v>
      </c>
      <c r="C347" s="6" t="s">
        <v>21</v>
      </c>
      <c r="D347" s="8" t="s">
        <v>22</v>
      </c>
      <c r="E347" s="9">
        <v>13603.536</v>
      </c>
      <c r="F347" s="9">
        <v>13185.752</v>
      </c>
      <c r="G347" s="10">
        <f t="shared" si="9"/>
        <v>0.9692885732062605</v>
      </c>
    </row>
    <row r="348" spans="1:7" ht="31.5" outlineLevel="1" x14ac:dyDescent="0.25">
      <c r="A348" s="6" t="s">
        <v>176</v>
      </c>
      <c r="B348" s="8" t="s">
        <v>177</v>
      </c>
      <c r="C348" s="6" t="s">
        <v>23</v>
      </c>
      <c r="D348" s="8" t="s">
        <v>24</v>
      </c>
      <c r="E348" s="9">
        <v>39281.195</v>
      </c>
      <c r="F348" s="9">
        <v>39272.059000000001</v>
      </c>
      <c r="G348" s="10">
        <f t="shared" si="9"/>
        <v>0.99976742051762935</v>
      </c>
    </row>
    <row r="349" spans="1:7" ht="47.25" outlineLevel="1" x14ac:dyDescent="0.25">
      <c r="A349" s="6" t="s">
        <v>176</v>
      </c>
      <c r="B349" s="8" t="s">
        <v>177</v>
      </c>
      <c r="C349" s="6" t="s">
        <v>25</v>
      </c>
      <c r="D349" s="8" t="s">
        <v>26</v>
      </c>
      <c r="E349" s="9">
        <v>427.3</v>
      </c>
      <c r="F349" s="9">
        <v>427.3</v>
      </c>
      <c r="G349" s="10">
        <f t="shared" si="9"/>
        <v>1</v>
      </c>
    </row>
    <row r="350" spans="1:7" ht="31.5" customHeight="1" x14ac:dyDescent="0.25">
      <c r="A350" s="14" t="s">
        <v>178</v>
      </c>
      <c r="B350" s="44" t="s">
        <v>179</v>
      </c>
      <c r="C350" s="45"/>
      <c r="D350" s="46"/>
      <c r="E350" s="15">
        <f>E352+E392</f>
        <v>343075.97300000006</v>
      </c>
      <c r="F350" s="15">
        <f>F352+F392</f>
        <v>341980.989</v>
      </c>
      <c r="G350" s="16">
        <f t="shared" si="9"/>
        <v>0.99680833376227118</v>
      </c>
    </row>
    <row r="351" spans="1:7" s="26" customFormat="1" ht="31.5" customHeight="1" x14ac:dyDescent="0.25">
      <c r="A351" s="21"/>
      <c r="B351" s="22"/>
      <c r="C351" s="23"/>
      <c r="D351" s="35" t="s">
        <v>267</v>
      </c>
      <c r="E351" s="24"/>
      <c r="F351" s="24"/>
      <c r="G351" s="25"/>
    </row>
    <row r="352" spans="1:7" s="26" customFormat="1" ht="31.5" customHeight="1" x14ac:dyDescent="0.25">
      <c r="A352" s="21"/>
      <c r="B352" s="22"/>
      <c r="C352" s="23"/>
      <c r="D352" s="35" t="s">
        <v>268</v>
      </c>
      <c r="E352" s="24">
        <f>E353+E356+E359+E362+E364+E367+E369+E371+E374+E376+E378+E380+E382+E386+E388+E390</f>
        <v>297733.30600000004</v>
      </c>
      <c r="F352" s="24">
        <f>F353+F356+F359+F362+F364+F367+F369+F371+F374+F376+F378+F380+F382+F386+F388+F390</f>
        <v>296791.17200000002</v>
      </c>
      <c r="G352" s="25">
        <f t="shared" si="9"/>
        <v>0.99683564458186613</v>
      </c>
    </row>
    <row r="353" spans="1:7" s="5" customFormat="1" ht="47.25" outlineLevel="1" x14ac:dyDescent="0.25">
      <c r="A353" s="4" t="s">
        <v>178</v>
      </c>
      <c r="B353" s="11" t="s">
        <v>179</v>
      </c>
      <c r="C353" s="4" t="s">
        <v>58</v>
      </c>
      <c r="D353" s="11" t="s">
        <v>59</v>
      </c>
      <c r="E353" s="12">
        <f>E354+E355</f>
        <v>120</v>
      </c>
      <c r="F353" s="12">
        <f>F354+F355</f>
        <v>120</v>
      </c>
      <c r="G353" s="13">
        <f t="shared" si="9"/>
        <v>1</v>
      </c>
    </row>
    <row r="354" spans="1:7" s="31" customFormat="1" ht="47.25" outlineLevel="2" x14ac:dyDescent="0.25">
      <c r="A354" s="27" t="s">
        <v>178</v>
      </c>
      <c r="B354" s="28" t="s">
        <v>179</v>
      </c>
      <c r="C354" s="27" t="s">
        <v>60</v>
      </c>
      <c r="D354" s="28" t="s">
        <v>61</v>
      </c>
      <c r="E354" s="29">
        <v>95</v>
      </c>
      <c r="F354" s="29">
        <v>95</v>
      </c>
      <c r="G354" s="30">
        <f t="shared" si="9"/>
        <v>1</v>
      </c>
    </row>
    <row r="355" spans="1:7" s="31" customFormat="1" ht="47.25" outlineLevel="2" x14ac:dyDescent="0.25">
      <c r="A355" s="27" t="s">
        <v>178</v>
      </c>
      <c r="B355" s="28" t="s">
        <v>179</v>
      </c>
      <c r="C355" s="27" t="s">
        <v>62</v>
      </c>
      <c r="D355" s="28" t="s">
        <v>63</v>
      </c>
      <c r="E355" s="29">
        <v>25</v>
      </c>
      <c r="F355" s="29">
        <v>25</v>
      </c>
      <c r="G355" s="30">
        <f t="shared" si="9"/>
        <v>1</v>
      </c>
    </row>
    <row r="356" spans="1:7" s="5" customFormat="1" ht="31.5" outlineLevel="1" x14ac:dyDescent="0.25">
      <c r="A356" s="4" t="s">
        <v>178</v>
      </c>
      <c r="B356" s="11" t="s">
        <v>179</v>
      </c>
      <c r="C356" s="4" t="s">
        <v>70</v>
      </c>
      <c r="D356" s="11" t="s">
        <v>71</v>
      </c>
      <c r="E356" s="12">
        <f>E357+E358</f>
        <v>868.5</v>
      </c>
      <c r="F356" s="12">
        <f>F357+F358</f>
        <v>866.5</v>
      </c>
      <c r="G356" s="13">
        <f t="shared" si="9"/>
        <v>0.99769717904432931</v>
      </c>
    </row>
    <row r="357" spans="1:7" s="31" customFormat="1" ht="31.5" outlineLevel="2" x14ac:dyDescent="0.25">
      <c r="A357" s="27" t="s">
        <v>178</v>
      </c>
      <c r="B357" s="28" t="s">
        <v>179</v>
      </c>
      <c r="C357" s="27" t="s">
        <v>72</v>
      </c>
      <c r="D357" s="28" t="s">
        <v>73</v>
      </c>
      <c r="E357" s="29">
        <v>838.5</v>
      </c>
      <c r="F357" s="29">
        <v>838.5</v>
      </c>
      <c r="G357" s="30">
        <f t="shared" si="9"/>
        <v>1</v>
      </c>
    </row>
    <row r="358" spans="1:7" s="31" customFormat="1" ht="31.5" outlineLevel="2" x14ac:dyDescent="0.25">
      <c r="A358" s="27" t="s">
        <v>178</v>
      </c>
      <c r="B358" s="28" t="s">
        <v>179</v>
      </c>
      <c r="C358" s="27" t="s">
        <v>80</v>
      </c>
      <c r="D358" s="28" t="s">
        <v>81</v>
      </c>
      <c r="E358" s="29">
        <v>30</v>
      </c>
      <c r="F358" s="29">
        <v>28</v>
      </c>
      <c r="G358" s="30">
        <f t="shared" si="9"/>
        <v>0.93333333333333335</v>
      </c>
    </row>
    <row r="359" spans="1:7" s="5" customFormat="1" ht="31.5" outlineLevel="1" x14ac:dyDescent="0.25">
      <c r="A359" s="4" t="s">
        <v>178</v>
      </c>
      <c r="B359" s="11" t="s">
        <v>179</v>
      </c>
      <c r="C359" s="4" t="s">
        <v>82</v>
      </c>
      <c r="D359" s="11" t="s">
        <v>83</v>
      </c>
      <c r="E359" s="12">
        <f>E360+E361</f>
        <v>1515.8000000000002</v>
      </c>
      <c r="F359" s="12">
        <f>F360+F361</f>
        <v>1515.431</v>
      </c>
      <c r="G359" s="13">
        <f t="shared" si="9"/>
        <v>0.99975656419052639</v>
      </c>
    </row>
    <row r="360" spans="1:7" s="31" customFormat="1" ht="47.25" outlineLevel="2" x14ac:dyDescent="0.25">
      <c r="A360" s="27" t="s">
        <v>178</v>
      </c>
      <c r="B360" s="28" t="s">
        <v>179</v>
      </c>
      <c r="C360" s="27" t="s">
        <v>84</v>
      </c>
      <c r="D360" s="28" t="s">
        <v>85</v>
      </c>
      <c r="E360" s="29">
        <v>137.4</v>
      </c>
      <c r="F360" s="29">
        <v>137.4</v>
      </c>
      <c r="G360" s="30">
        <f t="shared" si="9"/>
        <v>1</v>
      </c>
    </row>
    <row r="361" spans="1:7" s="31" customFormat="1" ht="47.25" outlineLevel="2" x14ac:dyDescent="0.25">
      <c r="A361" s="27" t="s">
        <v>178</v>
      </c>
      <c r="B361" s="28" t="s">
        <v>179</v>
      </c>
      <c r="C361" s="27" t="s">
        <v>86</v>
      </c>
      <c r="D361" s="28" t="s">
        <v>87</v>
      </c>
      <c r="E361" s="29">
        <v>1378.4</v>
      </c>
      <c r="F361" s="29">
        <v>1378.0309999999999</v>
      </c>
      <c r="G361" s="30">
        <f t="shared" si="9"/>
        <v>0.99973229831688903</v>
      </c>
    </row>
    <row r="362" spans="1:7" s="5" customFormat="1" ht="47.25" outlineLevel="1" x14ac:dyDescent="0.25">
      <c r="A362" s="4" t="s">
        <v>178</v>
      </c>
      <c r="B362" s="11" t="s">
        <v>179</v>
      </c>
      <c r="C362" s="4" t="s">
        <v>98</v>
      </c>
      <c r="D362" s="11" t="s">
        <v>99</v>
      </c>
      <c r="E362" s="12">
        <f>E363</f>
        <v>1179.2</v>
      </c>
      <c r="F362" s="12">
        <f>F363</f>
        <v>1179.1990000000001</v>
      </c>
      <c r="G362" s="13">
        <f t="shared" si="9"/>
        <v>0.99999915196743561</v>
      </c>
    </row>
    <row r="363" spans="1:7" s="31" customFormat="1" ht="38.25" customHeight="1" outlineLevel="2" x14ac:dyDescent="0.25">
      <c r="A363" s="27" t="s">
        <v>178</v>
      </c>
      <c r="B363" s="28" t="s">
        <v>179</v>
      </c>
      <c r="C363" s="27" t="s">
        <v>124</v>
      </c>
      <c r="D363" s="28" t="s">
        <v>125</v>
      </c>
      <c r="E363" s="29">
        <v>1179.2</v>
      </c>
      <c r="F363" s="29">
        <v>1179.1990000000001</v>
      </c>
      <c r="G363" s="30">
        <f t="shared" si="9"/>
        <v>0.99999915196743561</v>
      </c>
    </row>
    <row r="364" spans="1:7" s="5" customFormat="1" ht="31.5" outlineLevel="1" x14ac:dyDescent="0.25">
      <c r="A364" s="4" t="s">
        <v>178</v>
      </c>
      <c r="B364" s="11" t="s">
        <v>179</v>
      </c>
      <c r="C364" s="4" t="s">
        <v>126</v>
      </c>
      <c r="D364" s="11" t="s">
        <v>127</v>
      </c>
      <c r="E364" s="12">
        <f>E365+E366</f>
        <v>6179.4369999999999</v>
      </c>
      <c r="F364" s="12">
        <f>F365+F366</f>
        <v>6127.3490000000002</v>
      </c>
      <c r="G364" s="13">
        <f t="shared" si="9"/>
        <v>0.99157075312848086</v>
      </c>
    </row>
    <row r="365" spans="1:7" s="31" customFormat="1" ht="47.25" outlineLevel="2" x14ac:dyDescent="0.25">
      <c r="A365" s="27" t="s">
        <v>178</v>
      </c>
      <c r="B365" s="28" t="s">
        <v>179</v>
      </c>
      <c r="C365" s="27" t="s">
        <v>128</v>
      </c>
      <c r="D365" s="28" t="s">
        <v>129</v>
      </c>
      <c r="E365" s="29">
        <v>4344.3999999999996</v>
      </c>
      <c r="F365" s="29">
        <v>4344.3999999999996</v>
      </c>
      <c r="G365" s="30">
        <f t="shared" si="9"/>
        <v>1</v>
      </c>
    </row>
    <row r="366" spans="1:7" s="31" customFormat="1" ht="31.5" outlineLevel="2" x14ac:dyDescent="0.25">
      <c r="A366" s="27" t="s">
        <v>178</v>
      </c>
      <c r="B366" s="28" t="s">
        <v>179</v>
      </c>
      <c r="C366" s="27" t="s">
        <v>130</v>
      </c>
      <c r="D366" s="28" t="s">
        <v>131</v>
      </c>
      <c r="E366" s="29">
        <v>1835.037</v>
      </c>
      <c r="F366" s="29">
        <v>1782.9490000000001</v>
      </c>
      <c r="G366" s="30">
        <f t="shared" si="9"/>
        <v>0.97161474128314584</v>
      </c>
    </row>
    <row r="367" spans="1:7" s="5" customFormat="1" ht="31.5" outlineLevel="1" x14ac:dyDescent="0.25">
      <c r="A367" s="4" t="s">
        <v>178</v>
      </c>
      <c r="B367" s="11" t="s">
        <v>179</v>
      </c>
      <c r="C367" s="4" t="s">
        <v>88</v>
      </c>
      <c r="D367" s="11" t="s">
        <v>89</v>
      </c>
      <c r="E367" s="12">
        <f>E368</f>
        <v>4066</v>
      </c>
      <c r="F367" s="12">
        <f>F368</f>
        <v>4066</v>
      </c>
      <c r="G367" s="13">
        <f t="shared" si="9"/>
        <v>1</v>
      </c>
    </row>
    <row r="368" spans="1:7" s="31" customFormat="1" ht="31.5" outlineLevel="2" x14ac:dyDescent="0.25">
      <c r="A368" s="27" t="s">
        <v>178</v>
      </c>
      <c r="B368" s="28" t="s">
        <v>179</v>
      </c>
      <c r="C368" s="27" t="s">
        <v>102</v>
      </c>
      <c r="D368" s="28" t="s">
        <v>103</v>
      </c>
      <c r="E368" s="29">
        <v>4066</v>
      </c>
      <c r="F368" s="29">
        <v>4066</v>
      </c>
      <c r="G368" s="30">
        <f t="shared" si="9"/>
        <v>1</v>
      </c>
    </row>
    <row r="369" spans="1:7" s="5" customFormat="1" ht="31.5" outlineLevel="1" x14ac:dyDescent="0.25">
      <c r="A369" s="4" t="s">
        <v>178</v>
      </c>
      <c r="B369" s="11" t="s">
        <v>179</v>
      </c>
      <c r="C369" s="4" t="s">
        <v>132</v>
      </c>
      <c r="D369" s="11" t="s">
        <v>133</v>
      </c>
      <c r="E369" s="12">
        <f>E370</f>
        <v>1186.375</v>
      </c>
      <c r="F369" s="12">
        <f>F370</f>
        <v>737.38699999999994</v>
      </c>
      <c r="G369" s="13">
        <f t="shared" si="9"/>
        <v>0.62154630702771041</v>
      </c>
    </row>
    <row r="370" spans="1:7" s="31" customFormat="1" ht="63" outlineLevel="2" x14ac:dyDescent="0.25">
      <c r="A370" s="27" t="s">
        <v>178</v>
      </c>
      <c r="B370" s="28" t="s">
        <v>179</v>
      </c>
      <c r="C370" s="27" t="s">
        <v>134</v>
      </c>
      <c r="D370" s="28" t="s">
        <v>135</v>
      </c>
      <c r="E370" s="29">
        <v>1186.375</v>
      </c>
      <c r="F370" s="29">
        <v>737.38699999999994</v>
      </c>
      <c r="G370" s="30">
        <f t="shared" si="9"/>
        <v>0.62154630702771041</v>
      </c>
    </row>
    <row r="371" spans="1:7" s="5" customFormat="1" ht="31.5" outlineLevel="1" x14ac:dyDescent="0.25">
      <c r="A371" s="4" t="s">
        <v>178</v>
      </c>
      <c r="B371" s="11" t="s">
        <v>179</v>
      </c>
      <c r="C371" s="4" t="s">
        <v>136</v>
      </c>
      <c r="D371" s="11" t="s">
        <v>137</v>
      </c>
      <c r="E371" s="12">
        <f>E372+E373</f>
        <v>218741.576</v>
      </c>
      <c r="F371" s="12">
        <f>F372+F373</f>
        <v>218436.80900000001</v>
      </c>
      <c r="G371" s="13">
        <f t="shared" si="9"/>
        <v>0.99860672577397913</v>
      </c>
    </row>
    <row r="372" spans="1:7" s="31" customFormat="1" ht="47.25" outlineLevel="2" x14ac:dyDescent="0.25">
      <c r="A372" s="27" t="s">
        <v>178</v>
      </c>
      <c r="B372" s="28" t="s">
        <v>179</v>
      </c>
      <c r="C372" s="27" t="s">
        <v>138</v>
      </c>
      <c r="D372" s="28" t="s">
        <v>139</v>
      </c>
      <c r="E372" s="29">
        <v>207578.67600000001</v>
      </c>
      <c r="F372" s="29">
        <v>207284.56200000001</v>
      </c>
      <c r="G372" s="30">
        <f t="shared" si="9"/>
        <v>0.99858312035866348</v>
      </c>
    </row>
    <row r="373" spans="1:7" s="31" customFormat="1" ht="31.5" outlineLevel="2" x14ac:dyDescent="0.25">
      <c r="A373" s="27" t="s">
        <v>178</v>
      </c>
      <c r="B373" s="28" t="s">
        <v>179</v>
      </c>
      <c r="C373" s="27" t="s">
        <v>140</v>
      </c>
      <c r="D373" s="28" t="s">
        <v>141</v>
      </c>
      <c r="E373" s="29">
        <v>11162.9</v>
      </c>
      <c r="F373" s="29">
        <v>11152.246999999999</v>
      </c>
      <c r="G373" s="30">
        <f t="shared" si="9"/>
        <v>0.99904567809440192</v>
      </c>
    </row>
    <row r="374" spans="1:7" s="5" customFormat="1" ht="63" outlineLevel="1" x14ac:dyDescent="0.25">
      <c r="A374" s="4" t="s">
        <v>178</v>
      </c>
      <c r="B374" s="11" t="s">
        <v>179</v>
      </c>
      <c r="C374" s="4" t="s">
        <v>142</v>
      </c>
      <c r="D374" s="11" t="s">
        <v>143</v>
      </c>
      <c r="E374" s="12">
        <f>E375</f>
        <v>14684.243</v>
      </c>
      <c r="F374" s="12">
        <f>F375</f>
        <v>14660.24</v>
      </c>
      <c r="G374" s="13">
        <f t="shared" si="9"/>
        <v>0.99836539071166275</v>
      </c>
    </row>
    <row r="375" spans="1:7" s="31" customFormat="1" ht="47.25" outlineLevel="2" x14ac:dyDescent="0.25">
      <c r="A375" s="27" t="s">
        <v>178</v>
      </c>
      <c r="B375" s="28" t="s">
        <v>179</v>
      </c>
      <c r="C375" s="27" t="s">
        <v>144</v>
      </c>
      <c r="D375" s="28" t="s">
        <v>145</v>
      </c>
      <c r="E375" s="29">
        <v>14684.243</v>
      </c>
      <c r="F375" s="29">
        <v>14660.24</v>
      </c>
      <c r="G375" s="30">
        <f t="shared" si="9"/>
        <v>0.99836539071166275</v>
      </c>
    </row>
    <row r="376" spans="1:7" s="5" customFormat="1" ht="78.75" outlineLevel="1" x14ac:dyDescent="0.25">
      <c r="A376" s="4" t="s">
        <v>178</v>
      </c>
      <c r="B376" s="11" t="s">
        <v>179</v>
      </c>
      <c r="C376" s="4" t="s">
        <v>146</v>
      </c>
      <c r="D376" s="11" t="s">
        <v>147</v>
      </c>
      <c r="E376" s="12">
        <f>E377</f>
        <v>2241.9090000000001</v>
      </c>
      <c r="F376" s="12">
        <f>F377</f>
        <v>2234.9450000000002</v>
      </c>
      <c r="G376" s="13">
        <f t="shared" si="9"/>
        <v>0.99689371870133892</v>
      </c>
    </row>
    <row r="377" spans="1:7" s="31" customFormat="1" ht="63" outlineLevel="2" x14ac:dyDescent="0.25">
      <c r="A377" s="27" t="s">
        <v>178</v>
      </c>
      <c r="B377" s="28" t="s">
        <v>179</v>
      </c>
      <c r="C377" s="27" t="s">
        <v>148</v>
      </c>
      <c r="D377" s="28" t="s">
        <v>149</v>
      </c>
      <c r="E377" s="29">
        <v>2241.9090000000001</v>
      </c>
      <c r="F377" s="29">
        <v>2234.9450000000002</v>
      </c>
      <c r="G377" s="30">
        <f t="shared" si="9"/>
        <v>0.99689371870133892</v>
      </c>
    </row>
    <row r="378" spans="1:7" s="5" customFormat="1" ht="31.5" outlineLevel="1" x14ac:dyDescent="0.25">
      <c r="A378" s="4" t="s">
        <v>178</v>
      </c>
      <c r="B378" s="11" t="s">
        <v>179</v>
      </c>
      <c r="C378" s="4" t="s">
        <v>92</v>
      </c>
      <c r="D378" s="11" t="s">
        <v>93</v>
      </c>
      <c r="E378" s="12">
        <f>E379</f>
        <v>195</v>
      </c>
      <c r="F378" s="12">
        <f>F379</f>
        <v>195</v>
      </c>
      <c r="G378" s="13">
        <f t="shared" si="9"/>
        <v>1</v>
      </c>
    </row>
    <row r="379" spans="1:7" s="31" customFormat="1" ht="63" outlineLevel="2" x14ac:dyDescent="0.25">
      <c r="A379" s="27" t="s">
        <v>178</v>
      </c>
      <c r="B379" s="28" t="s">
        <v>179</v>
      </c>
      <c r="C379" s="27" t="s">
        <v>150</v>
      </c>
      <c r="D379" s="28" t="s">
        <v>151</v>
      </c>
      <c r="E379" s="29">
        <v>195</v>
      </c>
      <c r="F379" s="29">
        <v>195</v>
      </c>
      <c r="G379" s="30">
        <f t="shared" si="9"/>
        <v>1</v>
      </c>
    </row>
    <row r="380" spans="1:7" s="5" customFormat="1" ht="69.75" customHeight="1" outlineLevel="1" x14ac:dyDescent="0.25">
      <c r="A380" s="4" t="s">
        <v>178</v>
      </c>
      <c r="B380" s="11" t="s">
        <v>179</v>
      </c>
      <c r="C380" s="4" t="s">
        <v>30</v>
      </c>
      <c r="D380" s="11" t="s">
        <v>31</v>
      </c>
      <c r="E380" s="12">
        <f>E381</f>
        <v>1808.999</v>
      </c>
      <c r="F380" s="12">
        <f>F381</f>
        <v>1724.789</v>
      </c>
      <c r="G380" s="13">
        <f t="shared" si="9"/>
        <v>0.95344939383603855</v>
      </c>
    </row>
    <row r="381" spans="1:7" s="31" customFormat="1" ht="47.25" outlineLevel="2" x14ac:dyDescent="0.25">
      <c r="A381" s="27" t="s">
        <v>178</v>
      </c>
      <c r="B381" s="28" t="s">
        <v>179</v>
      </c>
      <c r="C381" s="27" t="s">
        <v>152</v>
      </c>
      <c r="D381" s="28" t="s">
        <v>153</v>
      </c>
      <c r="E381" s="29">
        <v>1808.999</v>
      </c>
      <c r="F381" s="29">
        <v>1724.789</v>
      </c>
      <c r="G381" s="30">
        <f t="shared" si="9"/>
        <v>0.95344939383603855</v>
      </c>
    </row>
    <row r="382" spans="1:7" s="5" customFormat="1" ht="47.25" outlineLevel="1" x14ac:dyDescent="0.25">
      <c r="A382" s="4" t="s">
        <v>178</v>
      </c>
      <c r="B382" s="11" t="s">
        <v>179</v>
      </c>
      <c r="C382" s="4" t="s">
        <v>154</v>
      </c>
      <c r="D382" s="11" t="s">
        <v>155</v>
      </c>
      <c r="E382" s="12">
        <f>E383+E384+E385</f>
        <v>13201.870999999999</v>
      </c>
      <c r="F382" s="12">
        <f>F383+F384+F385</f>
        <v>13183.128000000001</v>
      </c>
      <c r="G382" s="13">
        <f t="shared" si="9"/>
        <v>0.99858027699255669</v>
      </c>
    </row>
    <row r="383" spans="1:7" s="31" customFormat="1" ht="47.25" outlineLevel="2" x14ac:dyDescent="0.25">
      <c r="A383" s="27" t="s">
        <v>178</v>
      </c>
      <c r="B383" s="28" t="s">
        <v>179</v>
      </c>
      <c r="C383" s="27" t="s">
        <v>156</v>
      </c>
      <c r="D383" s="28" t="s">
        <v>157</v>
      </c>
      <c r="E383" s="29">
        <v>2706.9</v>
      </c>
      <c r="F383" s="29">
        <v>2706.9</v>
      </c>
      <c r="G383" s="30">
        <f t="shared" si="9"/>
        <v>1</v>
      </c>
    </row>
    <row r="384" spans="1:7" s="31" customFormat="1" ht="47.25" outlineLevel="2" x14ac:dyDescent="0.25">
      <c r="A384" s="27" t="s">
        <v>178</v>
      </c>
      <c r="B384" s="28" t="s">
        <v>179</v>
      </c>
      <c r="C384" s="27" t="s">
        <v>158</v>
      </c>
      <c r="D384" s="28" t="s">
        <v>159</v>
      </c>
      <c r="E384" s="29">
        <v>10227.272999999999</v>
      </c>
      <c r="F384" s="29">
        <v>10226.530000000001</v>
      </c>
      <c r="G384" s="30">
        <f t="shared" si="9"/>
        <v>0.99992735111304853</v>
      </c>
    </row>
    <row r="385" spans="1:7" s="31" customFormat="1" ht="31.5" outlineLevel="2" x14ac:dyDescent="0.25">
      <c r="A385" s="27" t="s">
        <v>178</v>
      </c>
      <c r="B385" s="28" t="s">
        <v>179</v>
      </c>
      <c r="C385" s="27" t="s">
        <v>160</v>
      </c>
      <c r="D385" s="28" t="s">
        <v>161</v>
      </c>
      <c r="E385" s="29">
        <v>267.69799999999998</v>
      </c>
      <c r="F385" s="29">
        <v>249.69800000000001</v>
      </c>
      <c r="G385" s="30">
        <f t="shared" si="9"/>
        <v>0.93276005050467325</v>
      </c>
    </row>
    <row r="386" spans="1:7" s="5" customFormat="1" ht="47.25" outlineLevel="1" x14ac:dyDescent="0.25">
      <c r="A386" s="4" t="s">
        <v>178</v>
      </c>
      <c r="B386" s="11" t="s">
        <v>179</v>
      </c>
      <c r="C386" s="4" t="s">
        <v>34</v>
      </c>
      <c r="D386" s="11" t="s">
        <v>35</v>
      </c>
      <c r="E386" s="12">
        <f>E387</f>
        <v>301.33800000000002</v>
      </c>
      <c r="F386" s="12">
        <f>F387</f>
        <v>301.33699999999999</v>
      </c>
      <c r="G386" s="13">
        <f t="shared" si="9"/>
        <v>0.99999668146732235</v>
      </c>
    </row>
    <row r="387" spans="1:7" s="31" customFormat="1" ht="31.5" outlineLevel="2" x14ac:dyDescent="0.25">
      <c r="A387" s="27" t="s">
        <v>178</v>
      </c>
      <c r="B387" s="28" t="s">
        <v>179</v>
      </c>
      <c r="C387" s="27" t="s">
        <v>38</v>
      </c>
      <c r="D387" s="28" t="s">
        <v>39</v>
      </c>
      <c r="E387" s="29">
        <v>301.33800000000002</v>
      </c>
      <c r="F387" s="29">
        <v>301.33699999999999</v>
      </c>
      <c r="G387" s="30">
        <f t="shared" si="9"/>
        <v>0.99999668146732235</v>
      </c>
    </row>
    <row r="388" spans="1:7" s="5" customFormat="1" ht="31.5" outlineLevel="1" x14ac:dyDescent="0.25">
      <c r="A388" s="4" t="s">
        <v>178</v>
      </c>
      <c r="B388" s="11" t="s">
        <v>179</v>
      </c>
      <c r="C388" s="4" t="s">
        <v>48</v>
      </c>
      <c r="D388" s="11" t="s">
        <v>49</v>
      </c>
      <c r="E388" s="12">
        <f>E389</f>
        <v>2032.28</v>
      </c>
      <c r="F388" s="12">
        <f>F389</f>
        <v>2032.28</v>
      </c>
      <c r="G388" s="13">
        <f t="shared" si="9"/>
        <v>1</v>
      </c>
    </row>
    <row r="389" spans="1:7" s="31" customFormat="1" ht="31.5" outlineLevel="2" x14ac:dyDescent="0.25">
      <c r="A389" s="27" t="s">
        <v>178</v>
      </c>
      <c r="B389" s="28" t="s">
        <v>179</v>
      </c>
      <c r="C389" s="27" t="s">
        <v>50</v>
      </c>
      <c r="D389" s="28" t="s">
        <v>51</v>
      </c>
      <c r="E389" s="29">
        <v>2032.28</v>
      </c>
      <c r="F389" s="29">
        <v>2032.28</v>
      </c>
      <c r="G389" s="30">
        <f t="shared" si="9"/>
        <v>1</v>
      </c>
    </row>
    <row r="390" spans="1:7" s="5" customFormat="1" ht="31.5" outlineLevel="1" x14ac:dyDescent="0.25">
      <c r="A390" s="4" t="s">
        <v>178</v>
      </c>
      <c r="B390" s="11" t="s">
        <v>179</v>
      </c>
      <c r="C390" s="4" t="s">
        <v>162</v>
      </c>
      <c r="D390" s="11" t="s">
        <v>163</v>
      </c>
      <c r="E390" s="12">
        <f>E391</f>
        <v>29410.777999999998</v>
      </c>
      <c r="F390" s="12">
        <f>F391</f>
        <v>29410.777999999998</v>
      </c>
      <c r="G390" s="13">
        <f t="shared" si="9"/>
        <v>1</v>
      </c>
    </row>
    <row r="391" spans="1:7" s="31" customFormat="1" ht="47.25" outlineLevel="2" x14ac:dyDescent="0.25">
      <c r="A391" s="27" t="s">
        <v>178</v>
      </c>
      <c r="B391" s="28" t="s">
        <v>179</v>
      </c>
      <c r="C391" s="27" t="s">
        <v>164</v>
      </c>
      <c r="D391" s="28" t="s">
        <v>165</v>
      </c>
      <c r="E391" s="29">
        <v>29410.777999999998</v>
      </c>
      <c r="F391" s="29">
        <v>29410.777999999998</v>
      </c>
      <c r="G391" s="30">
        <f t="shared" si="9"/>
        <v>1</v>
      </c>
    </row>
    <row r="392" spans="1:7" s="5" customFormat="1" ht="22.5" customHeight="1" outlineLevel="2" x14ac:dyDescent="0.25">
      <c r="A392" s="4"/>
      <c r="B392" s="11"/>
      <c r="C392" s="4"/>
      <c r="D392" s="32" t="s">
        <v>269</v>
      </c>
      <c r="E392" s="12">
        <f>E393+E394+E395</f>
        <v>45342.667000000001</v>
      </c>
      <c r="F392" s="12">
        <f>F393+F394+F395</f>
        <v>45189.817000000003</v>
      </c>
      <c r="G392" s="13">
        <f t="shared" si="9"/>
        <v>0.99662900287713563</v>
      </c>
    </row>
    <row r="393" spans="1:7" ht="31.5" outlineLevel="1" x14ac:dyDescent="0.25">
      <c r="A393" s="6" t="s">
        <v>178</v>
      </c>
      <c r="B393" s="8" t="s">
        <v>179</v>
      </c>
      <c r="C393" s="6" t="s">
        <v>21</v>
      </c>
      <c r="D393" s="8" t="s">
        <v>22</v>
      </c>
      <c r="E393" s="9">
        <v>7850.1270000000004</v>
      </c>
      <c r="F393" s="9">
        <v>7809.366</v>
      </c>
      <c r="G393" s="10">
        <f t="shared" si="9"/>
        <v>0.99480759992800116</v>
      </c>
    </row>
    <row r="394" spans="1:7" ht="31.5" outlineLevel="1" x14ac:dyDescent="0.25">
      <c r="A394" s="6" t="s">
        <v>178</v>
      </c>
      <c r="B394" s="8" t="s">
        <v>179</v>
      </c>
      <c r="C394" s="6" t="s">
        <v>23</v>
      </c>
      <c r="D394" s="8" t="s">
        <v>24</v>
      </c>
      <c r="E394" s="9">
        <v>37375.1</v>
      </c>
      <c r="F394" s="9">
        <v>37263.010999999999</v>
      </c>
      <c r="G394" s="10">
        <f t="shared" si="9"/>
        <v>0.99700097123485953</v>
      </c>
    </row>
    <row r="395" spans="1:7" ht="47.25" outlineLevel="1" x14ac:dyDescent="0.25">
      <c r="A395" s="6" t="s">
        <v>178</v>
      </c>
      <c r="B395" s="8" t="s">
        <v>179</v>
      </c>
      <c r="C395" s="6" t="s">
        <v>25</v>
      </c>
      <c r="D395" s="8" t="s">
        <v>26</v>
      </c>
      <c r="E395" s="9">
        <v>117.44</v>
      </c>
      <c r="F395" s="9">
        <v>117.44</v>
      </c>
      <c r="G395" s="10">
        <f t="shared" ref="G395:G457" si="10">F395/E395</f>
        <v>1</v>
      </c>
    </row>
    <row r="396" spans="1:7" ht="31.5" customHeight="1" x14ac:dyDescent="0.25">
      <c r="A396" s="14" t="s">
        <v>180</v>
      </c>
      <c r="B396" s="44" t="s">
        <v>181</v>
      </c>
      <c r="C396" s="45"/>
      <c r="D396" s="46"/>
      <c r="E396" s="15">
        <f>E398+E438</f>
        <v>351869.64800000004</v>
      </c>
      <c r="F396" s="15">
        <f>F398+F438</f>
        <v>345642.16800000012</v>
      </c>
      <c r="G396" s="16">
        <f t="shared" si="10"/>
        <v>0.98230174146762461</v>
      </c>
    </row>
    <row r="397" spans="1:7" s="26" customFormat="1" ht="24" customHeight="1" x14ac:dyDescent="0.25">
      <c r="A397" s="21"/>
      <c r="B397" s="22"/>
      <c r="C397" s="23"/>
      <c r="D397" s="35" t="s">
        <v>267</v>
      </c>
      <c r="E397" s="24"/>
      <c r="F397" s="24"/>
      <c r="G397" s="25"/>
    </row>
    <row r="398" spans="1:7" s="26" customFormat="1" ht="26.25" customHeight="1" x14ac:dyDescent="0.25">
      <c r="A398" s="21"/>
      <c r="B398" s="22"/>
      <c r="C398" s="23"/>
      <c r="D398" s="35" t="s">
        <v>268</v>
      </c>
      <c r="E398" s="24">
        <f>E399+E402+E405+E408+E410+E413+E415+E417+E420+E422+E424+E426+E428+E432+E434+E436</f>
        <v>304706.39000000007</v>
      </c>
      <c r="F398" s="24">
        <f>F399+F402+F405+F408+F410+F413+F415+F417+F420+F422+F424+F426+F428+F432+F434+F436</f>
        <v>298965.4800000001</v>
      </c>
      <c r="G398" s="25">
        <f t="shared" si="10"/>
        <v>0.98115920706487325</v>
      </c>
    </row>
    <row r="399" spans="1:7" s="5" customFormat="1" ht="47.25" outlineLevel="1" x14ac:dyDescent="0.25">
      <c r="A399" s="4" t="s">
        <v>180</v>
      </c>
      <c r="B399" s="11" t="s">
        <v>181</v>
      </c>
      <c r="C399" s="4" t="s">
        <v>58</v>
      </c>
      <c r="D399" s="11" t="s">
        <v>59</v>
      </c>
      <c r="E399" s="12">
        <f>E400+E401</f>
        <v>120</v>
      </c>
      <c r="F399" s="12">
        <f>F400+F401</f>
        <v>120</v>
      </c>
      <c r="G399" s="13">
        <f t="shared" si="10"/>
        <v>1</v>
      </c>
    </row>
    <row r="400" spans="1:7" s="31" customFormat="1" ht="47.25" outlineLevel="2" x14ac:dyDescent="0.25">
      <c r="A400" s="27" t="s">
        <v>180</v>
      </c>
      <c r="B400" s="28" t="s">
        <v>181</v>
      </c>
      <c r="C400" s="27" t="s">
        <v>60</v>
      </c>
      <c r="D400" s="28" t="s">
        <v>61</v>
      </c>
      <c r="E400" s="29">
        <v>95</v>
      </c>
      <c r="F400" s="29">
        <v>95</v>
      </c>
      <c r="G400" s="30">
        <f t="shared" si="10"/>
        <v>1</v>
      </c>
    </row>
    <row r="401" spans="1:7" s="31" customFormat="1" ht="47.25" outlineLevel="2" x14ac:dyDescent="0.25">
      <c r="A401" s="27" t="s">
        <v>180</v>
      </c>
      <c r="B401" s="28" t="s">
        <v>181</v>
      </c>
      <c r="C401" s="27" t="s">
        <v>62</v>
      </c>
      <c r="D401" s="28" t="s">
        <v>63</v>
      </c>
      <c r="E401" s="29">
        <v>25</v>
      </c>
      <c r="F401" s="29">
        <v>25</v>
      </c>
      <c r="G401" s="30">
        <f t="shared" si="10"/>
        <v>1</v>
      </c>
    </row>
    <row r="402" spans="1:7" s="5" customFormat="1" ht="31.5" outlineLevel="1" x14ac:dyDescent="0.25">
      <c r="A402" s="4" t="s">
        <v>180</v>
      </c>
      <c r="B402" s="11" t="s">
        <v>181</v>
      </c>
      <c r="C402" s="4" t="s">
        <v>70</v>
      </c>
      <c r="D402" s="11" t="s">
        <v>71</v>
      </c>
      <c r="E402" s="12">
        <f>E403+E404</f>
        <v>853.8</v>
      </c>
      <c r="F402" s="12">
        <f>F403+F404</f>
        <v>713.8</v>
      </c>
      <c r="G402" s="13">
        <f t="shared" si="10"/>
        <v>0.83602717263996251</v>
      </c>
    </row>
    <row r="403" spans="1:7" s="31" customFormat="1" ht="31.5" outlineLevel="2" x14ac:dyDescent="0.25">
      <c r="A403" s="27" t="s">
        <v>180</v>
      </c>
      <c r="B403" s="28" t="s">
        <v>181</v>
      </c>
      <c r="C403" s="27" t="s">
        <v>72</v>
      </c>
      <c r="D403" s="28" t="s">
        <v>73</v>
      </c>
      <c r="E403" s="29">
        <v>713.8</v>
      </c>
      <c r="F403" s="29">
        <v>713.8</v>
      </c>
      <c r="G403" s="30">
        <f t="shared" si="10"/>
        <v>1</v>
      </c>
    </row>
    <row r="404" spans="1:7" s="31" customFormat="1" ht="31.5" outlineLevel="2" x14ac:dyDescent="0.25">
      <c r="A404" s="27" t="s">
        <v>180</v>
      </c>
      <c r="B404" s="28" t="s">
        <v>181</v>
      </c>
      <c r="C404" s="27" t="s">
        <v>80</v>
      </c>
      <c r="D404" s="28" t="s">
        <v>81</v>
      </c>
      <c r="E404" s="29">
        <v>140</v>
      </c>
      <c r="F404" s="29">
        <v>0</v>
      </c>
      <c r="G404" s="30">
        <f t="shared" si="10"/>
        <v>0</v>
      </c>
    </row>
    <row r="405" spans="1:7" s="5" customFormat="1" ht="31.5" outlineLevel="1" x14ac:dyDescent="0.25">
      <c r="A405" s="4" t="s">
        <v>180</v>
      </c>
      <c r="B405" s="11" t="s">
        <v>181</v>
      </c>
      <c r="C405" s="4" t="s">
        <v>82</v>
      </c>
      <c r="D405" s="11" t="s">
        <v>83</v>
      </c>
      <c r="E405" s="12">
        <f>E406+E407</f>
        <v>1509.7</v>
      </c>
      <c r="F405" s="12">
        <f>F406+F407</f>
        <v>1509.7</v>
      </c>
      <c r="G405" s="13">
        <f t="shared" si="10"/>
        <v>1</v>
      </c>
    </row>
    <row r="406" spans="1:7" s="31" customFormat="1" ht="47.25" outlineLevel="2" x14ac:dyDescent="0.25">
      <c r="A406" s="27" t="s">
        <v>180</v>
      </c>
      <c r="B406" s="28" t="s">
        <v>181</v>
      </c>
      <c r="C406" s="27" t="s">
        <v>84</v>
      </c>
      <c r="D406" s="28" t="s">
        <v>85</v>
      </c>
      <c r="E406" s="29">
        <v>133.80000000000001</v>
      </c>
      <c r="F406" s="29">
        <v>133.80000000000001</v>
      </c>
      <c r="G406" s="30">
        <f t="shared" si="10"/>
        <v>1</v>
      </c>
    </row>
    <row r="407" spans="1:7" s="31" customFormat="1" ht="47.25" outlineLevel="2" x14ac:dyDescent="0.25">
      <c r="A407" s="27" t="s">
        <v>180</v>
      </c>
      <c r="B407" s="28" t="s">
        <v>181</v>
      </c>
      <c r="C407" s="27" t="s">
        <v>86</v>
      </c>
      <c r="D407" s="28" t="s">
        <v>87</v>
      </c>
      <c r="E407" s="29">
        <v>1375.9</v>
      </c>
      <c r="F407" s="29">
        <v>1375.9</v>
      </c>
      <c r="G407" s="30">
        <f t="shared" si="10"/>
        <v>1</v>
      </c>
    </row>
    <row r="408" spans="1:7" s="5" customFormat="1" ht="47.25" outlineLevel="1" x14ac:dyDescent="0.25">
      <c r="A408" s="4" t="s">
        <v>180</v>
      </c>
      <c r="B408" s="11" t="s">
        <v>181</v>
      </c>
      <c r="C408" s="4" t="s">
        <v>98</v>
      </c>
      <c r="D408" s="11" t="s">
        <v>99</v>
      </c>
      <c r="E408" s="12">
        <f>E409</f>
        <v>896.16</v>
      </c>
      <c r="F408" s="12">
        <f>F409</f>
        <v>896.16</v>
      </c>
      <c r="G408" s="13">
        <f t="shared" si="10"/>
        <v>1</v>
      </c>
    </row>
    <row r="409" spans="1:7" s="31" customFormat="1" ht="31.5" outlineLevel="2" x14ac:dyDescent="0.25">
      <c r="A409" s="27" t="s">
        <v>180</v>
      </c>
      <c r="B409" s="28" t="s">
        <v>181</v>
      </c>
      <c r="C409" s="27" t="s">
        <v>124</v>
      </c>
      <c r="D409" s="28" t="s">
        <v>125</v>
      </c>
      <c r="E409" s="29">
        <v>896.16</v>
      </c>
      <c r="F409" s="29">
        <v>896.16</v>
      </c>
      <c r="G409" s="30">
        <f t="shared" si="10"/>
        <v>1</v>
      </c>
    </row>
    <row r="410" spans="1:7" s="5" customFormat="1" ht="31.5" outlineLevel="1" x14ac:dyDescent="0.25">
      <c r="A410" s="4" t="s">
        <v>180</v>
      </c>
      <c r="B410" s="11" t="s">
        <v>181</v>
      </c>
      <c r="C410" s="4" t="s">
        <v>126</v>
      </c>
      <c r="D410" s="11" t="s">
        <v>127</v>
      </c>
      <c r="E410" s="12">
        <f>E411+E412</f>
        <v>10062.715</v>
      </c>
      <c r="F410" s="12">
        <f>F411+F412</f>
        <v>9772.2289999999994</v>
      </c>
      <c r="G410" s="13">
        <f t="shared" si="10"/>
        <v>0.97113244288445011</v>
      </c>
    </row>
    <row r="411" spans="1:7" s="31" customFormat="1" ht="44.25" customHeight="1" outlineLevel="2" x14ac:dyDescent="0.25">
      <c r="A411" s="27" t="s">
        <v>180</v>
      </c>
      <c r="B411" s="28" t="s">
        <v>181</v>
      </c>
      <c r="C411" s="27" t="s">
        <v>128</v>
      </c>
      <c r="D411" s="28" t="s">
        <v>129</v>
      </c>
      <c r="E411" s="29">
        <v>4648.3</v>
      </c>
      <c r="F411" s="29">
        <v>4648.3</v>
      </c>
      <c r="G411" s="30">
        <f t="shared" si="10"/>
        <v>1</v>
      </c>
    </row>
    <row r="412" spans="1:7" s="31" customFormat="1" ht="44.25" customHeight="1" outlineLevel="2" x14ac:dyDescent="0.25">
      <c r="A412" s="27" t="s">
        <v>180</v>
      </c>
      <c r="B412" s="28" t="s">
        <v>181</v>
      </c>
      <c r="C412" s="27" t="s">
        <v>130</v>
      </c>
      <c r="D412" s="28" t="s">
        <v>131</v>
      </c>
      <c r="E412" s="29">
        <v>5414.415</v>
      </c>
      <c r="F412" s="29">
        <v>5123.9290000000001</v>
      </c>
      <c r="G412" s="30">
        <f t="shared" si="10"/>
        <v>0.94634951328998607</v>
      </c>
    </row>
    <row r="413" spans="1:7" s="5" customFormat="1" ht="31.5" outlineLevel="1" x14ac:dyDescent="0.25">
      <c r="A413" s="4" t="s">
        <v>180</v>
      </c>
      <c r="B413" s="11" t="s">
        <v>181</v>
      </c>
      <c r="C413" s="4" t="s">
        <v>88</v>
      </c>
      <c r="D413" s="11" t="s">
        <v>89</v>
      </c>
      <c r="E413" s="12">
        <f>E414</f>
        <v>3229.2</v>
      </c>
      <c r="F413" s="12">
        <f>F414</f>
        <v>3229.2</v>
      </c>
      <c r="G413" s="13">
        <f t="shared" si="10"/>
        <v>1</v>
      </c>
    </row>
    <row r="414" spans="1:7" s="31" customFormat="1" ht="31.5" outlineLevel="2" x14ac:dyDescent="0.25">
      <c r="A414" s="27" t="s">
        <v>180</v>
      </c>
      <c r="B414" s="28" t="s">
        <v>181</v>
      </c>
      <c r="C414" s="27" t="s">
        <v>102</v>
      </c>
      <c r="D414" s="28" t="s">
        <v>103</v>
      </c>
      <c r="E414" s="29">
        <v>3229.2</v>
      </c>
      <c r="F414" s="29">
        <v>3229.2</v>
      </c>
      <c r="G414" s="30">
        <f t="shared" si="10"/>
        <v>1</v>
      </c>
    </row>
    <row r="415" spans="1:7" s="5" customFormat="1" ht="31.5" outlineLevel="1" x14ac:dyDescent="0.25">
      <c r="A415" s="4" t="s">
        <v>180</v>
      </c>
      <c r="B415" s="11" t="s">
        <v>181</v>
      </c>
      <c r="C415" s="4" t="s">
        <v>132</v>
      </c>
      <c r="D415" s="11" t="s">
        <v>133</v>
      </c>
      <c r="E415" s="12">
        <f>E416</f>
        <v>937.56</v>
      </c>
      <c r="F415" s="12">
        <f>F416</f>
        <v>860.37800000000004</v>
      </c>
      <c r="G415" s="13">
        <f t="shared" si="10"/>
        <v>0.91767780195400839</v>
      </c>
    </row>
    <row r="416" spans="1:7" s="31" customFormat="1" ht="63" outlineLevel="2" x14ac:dyDescent="0.25">
      <c r="A416" s="27" t="s">
        <v>180</v>
      </c>
      <c r="B416" s="28" t="s">
        <v>181</v>
      </c>
      <c r="C416" s="27" t="s">
        <v>134</v>
      </c>
      <c r="D416" s="28" t="s">
        <v>135</v>
      </c>
      <c r="E416" s="29">
        <v>937.56</v>
      </c>
      <c r="F416" s="29">
        <v>860.37800000000004</v>
      </c>
      <c r="G416" s="30">
        <f t="shared" si="10"/>
        <v>0.91767780195400839</v>
      </c>
    </row>
    <row r="417" spans="1:7" s="5" customFormat="1" ht="31.5" outlineLevel="1" x14ac:dyDescent="0.25">
      <c r="A417" s="4" t="s">
        <v>180</v>
      </c>
      <c r="B417" s="11" t="s">
        <v>181</v>
      </c>
      <c r="C417" s="4" t="s">
        <v>136</v>
      </c>
      <c r="D417" s="11" t="s">
        <v>137</v>
      </c>
      <c r="E417" s="12">
        <f>E418+E419</f>
        <v>237244.68700000001</v>
      </c>
      <c r="F417" s="12">
        <f>F418+F419</f>
        <v>232292.83500000002</v>
      </c>
      <c r="G417" s="13">
        <f t="shared" si="10"/>
        <v>0.97912765903162258</v>
      </c>
    </row>
    <row r="418" spans="1:7" s="31" customFormat="1" ht="47.25" outlineLevel="2" x14ac:dyDescent="0.25">
      <c r="A418" s="27" t="s">
        <v>180</v>
      </c>
      <c r="B418" s="28" t="s">
        <v>181</v>
      </c>
      <c r="C418" s="27" t="s">
        <v>138</v>
      </c>
      <c r="D418" s="28" t="s">
        <v>139</v>
      </c>
      <c r="E418" s="29">
        <v>225800.87100000001</v>
      </c>
      <c r="F418" s="29">
        <v>220871.82</v>
      </c>
      <c r="G418" s="30">
        <f t="shared" si="10"/>
        <v>0.97817080608161155</v>
      </c>
    </row>
    <row r="419" spans="1:7" s="31" customFormat="1" ht="31.5" outlineLevel="2" x14ac:dyDescent="0.25">
      <c r="A419" s="27" t="s">
        <v>180</v>
      </c>
      <c r="B419" s="28" t="s">
        <v>181</v>
      </c>
      <c r="C419" s="27" t="s">
        <v>140</v>
      </c>
      <c r="D419" s="28" t="s">
        <v>141</v>
      </c>
      <c r="E419" s="29">
        <v>11443.816000000001</v>
      </c>
      <c r="F419" s="29">
        <v>11421.014999999999</v>
      </c>
      <c r="G419" s="30">
        <f t="shared" si="10"/>
        <v>0.99800757020210729</v>
      </c>
    </row>
    <row r="420" spans="1:7" s="5" customFormat="1" ht="63" outlineLevel="1" x14ac:dyDescent="0.25">
      <c r="A420" s="4" t="s">
        <v>180</v>
      </c>
      <c r="B420" s="11" t="s">
        <v>181</v>
      </c>
      <c r="C420" s="4" t="s">
        <v>142</v>
      </c>
      <c r="D420" s="11" t="s">
        <v>143</v>
      </c>
      <c r="E420" s="12">
        <f>E421</f>
        <v>5448.4889999999996</v>
      </c>
      <c r="F420" s="12">
        <f>F421</f>
        <v>5445.7430000000004</v>
      </c>
      <c r="G420" s="13">
        <f t="shared" si="10"/>
        <v>0.99949600705810382</v>
      </c>
    </row>
    <row r="421" spans="1:7" s="31" customFormat="1" ht="47.25" outlineLevel="2" x14ac:dyDescent="0.25">
      <c r="A421" s="27" t="s">
        <v>180</v>
      </c>
      <c r="B421" s="28" t="s">
        <v>181</v>
      </c>
      <c r="C421" s="27" t="s">
        <v>144</v>
      </c>
      <c r="D421" s="28" t="s">
        <v>145</v>
      </c>
      <c r="E421" s="29">
        <v>5448.4889999999996</v>
      </c>
      <c r="F421" s="29">
        <v>5445.7430000000004</v>
      </c>
      <c r="G421" s="30">
        <f t="shared" si="10"/>
        <v>0.99949600705810382</v>
      </c>
    </row>
    <row r="422" spans="1:7" s="5" customFormat="1" ht="78.75" outlineLevel="1" x14ac:dyDescent="0.25">
      <c r="A422" s="4" t="s">
        <v>180</v>
      </c>
      <c r="B422" s="11" t="s">
        <v>181</v>
      </c>
      <c r="C422" s="4" t="s">
        <v>146</v>
      </c>
      <c r="D422" s="11" t="s">
        <v>147</v>
      </c>
      <c r="E422" s="12">
        <f>E423</f>
        <v>2575.6</v>
      </c>
      <c r="F422" s="12">
        <f>F423</f>
        <v>2575.5940000000001</v>
      </c>
      <c r="G422" s="13">
        <f t="shared" si="10"/>
        <v>0.99999767044572141</v>
      </c>
    </row>
    <row r="423" spans="1:7" s="31" customFormat="1" ht="63" outlineLevel="2" x14ac:dyDescent="0.25">
      <c r="A423" s="27" t="s">
        <v>180</v>
      </c>
      <c r="B423" s="28" t="s">
        <v>181</v>
      </c>
      <c r="C423" s="27" t="s">
        <v>148</v>
      </c>
      <c r="D423" s="28" t="s">
        <v>149</v>
      </c>
      <c r="E423" s="29">
        <v>2575.6</v>
      </c>
      <c r="F423" s="29">
        <v>2575.5940000000001</v>
      </c>
      <c r="G423" s="30">
        <f t="shared" si="10"/>
        <v>0.99999767044572141</v>
      </c>
    </row>
    <row r="424" spans="1:7" s="5" customFormat="1" ht="31.5" outlineLevel="1" x14ac:dyDescent="0.25">
      <c r="A424" s="4" t="s">
        <v>180</v>
      </c>
      <c r="B424" s="11" t="s">
        <v>181</v>
      </c>
      <c r="C424" s="4" t="s">
        <v>92</v>
      </c>
      <c r="D424" s="11" t="s">
        <v>93</v>
      </c>
      <c r="E424" s="12">
        <f>E425</f>
        <v>200</v>
      </c>
      <c r="F424" s="12">
        <f>F425</f>
        <v>200</v>
      </c>
      <c r="G424" s="13">
        <f t="shared" si="10"/>
        <v>1</v>
      </c>
    </row>
    <row r="425" spans="1:7" s="31" customFormat="1" ht="63" outlineLevel="2" x14ac:dyDescent="0.25">
      <c r="A425" s="27" t="s">
        <v>180</v>
      </c>
      <c r="B425" s="28" t="s">
        <v>181</v>
      </c>
      <c r="C425" s="27" t="s">
        <v>150</v>
      </c>
      <c r="D425" s="28" t="s">
        <v>151</v>
      </c>
      <c r="E425" s="29">
        <v>200</v>
      </c>
      <c r="F425" s="29">
        <v>200</v>
      </c>
      <c r="G425" s="30">
        <f t="shared" si="10"/>
        <v>1</v>
      </c>
    </row>
    <row r="426" spans="1:7" s="5" customFormat="1" ht="63" outlineLevel="1" x14ac:dyDescent="0.25">
      <c r="A426" s="4" t="s">
        <v>180</v>
      </c>
      <c r="B426" s="11" t="s">
        <v>181</v>
      </c>
      <c r="C426" s="4" t="s">
        <v>30</v>
      </c>
      <c r="D426" s="11" t="s">
        <v>31</v>
      </c>
      <c r="E426" s="12">
        <f>E427</f>
        <v>310.245</v>
      </c>
      <c r="F426" s="12">
        <f>F427</f>
        <v>310.245</v>
      </c>
      <c r="G426" s="13">
        <f t="shared" si="10"/>
        <v>1</v>
      </c>
    </row>
    <row r="427" spans="1:7" s="31" customFormat="1" ht="47.25" outlineLevel="2" x14ac:dyDescent="0.25">
      <c r="A427" s="27" t="s">
        <v>180</v>
      </c>
      <c r="B427" s="28" t="s">
        <v>181</v>
      </c>
      <c r="C427" s="27" t="s">
        <v>152</v>
      </c>
      <c r="D427" s="28" t="s">
        <v>153</v>
      </c>
      <c r="E427" s="29">
        <v>310.245</v>
      </c>
      <c r="F427" s="29">
        <v>310.245</v>
      </c>
      <c r="G427" s="30">
        <f t="shared" si="10"/>
        <v>1</v>
      </c>
    </row>
    <row r="428" spans="1:7" s="5" customFormat="1" ht="47.25" outlineLevel="1" x14ac:dyDescent="0.25">
      <c r="A428" s="4" t="s">
        <v>180</v>
      </c>
      <c r="B428" s="11" t="s">
        <v>181</v>
      </c>
      <c r="C428" s="4" t="s">
        <v>154</v>
      </c>
      <c r="D428" s="11" t="s">
        <v>155</v>
      </c>
      <c r="E428" s="12">
        <f>E429+E430+E431</f>
        <v>13397.723</v>
      </c>
      <c r="F428" s="12">
        <f>F429+F430+F431</f>
        <v>13119.111999999999</v>
      </c>
      <c r="G428" s="13">
        <f t="shared" si="10"/>
        <v>0.97920460066236625</v>
      </c>
    </row>
    <row r="429" spans="1:7" s="31" customFormat="1" ht="47.25" outlineLevel="2" x14ac:dyDescent="0.25">
      <c r="A429" s="27" t="s">
        <v>180</v>
      </c>
      <c r="B429" s="28" t="s">
        <v>181</v>
      </c>
      <c r="C429" s="27" t="s">
        <v>156</v>
      </c>
      <c r="D429" s="28" t="s">
        <v>157</v>
      </c>
      <c r="E429" s="29">
        <v>3703.1909999999998</v>
      </c>
      <c r="F429" s="29">
        <v>3703.1909999999998</v>
      </c>
      <c r="G429" s="30">
        <f t="shared" si="10"/>
        <v>1</v>
      </c>
    </row>
    <row r="430" spans="1:7" s="31" customFormat="1" ht="47.25" outlineLevel="2" x14ac:dyDescent="0.25">
      <c r="A430" s="27" t="s">
        <v>180</v>
      </c>
      <c r="B430" s="28" t="s">
        <v>181</v>
      </c>
      <c r="C430" s="27" t="s">
        <v>158</v>
      </c>
      <c r="D430" s="28" t="s">
        <v>159</v>
      </c>
      <c r="E430" s="29">
        <v>9236.9320000000007</v>
      </c>
      <c r="F430" s="29">
        <v>9231.4330000000009</v>
      </c>
      <c r="G430" s="30">
        <f t="shared" si="10"/>
        <v>0.99940467246050968</v>
      </c>
    </row>
    <row r="431" spans="1:7" s="31" customFormat="1" ht="31.5" outlineLevel="2" x14ac:dyDescent="0.25">
      <c r="A431" s="27" t="s">
        <v>180</v>
      </c>
      <c r="B431" s="28" t="s">
        <v>181</v>
      </c>
      <c r="C431" s="27" t="s">
        <v>160</v>
      </c>
      <c r="D431" s="28" t="s">
        <v>161</v>
      </c>
      <c r="E431" s="29">
        <v>457.6</v>
      </c>
      <c r="F431" s="29">
        <v>184.488</v>
      </c>
      <c r="G431" s="30">
        <f t="shared" si="10"/>
        <v>0.40316433566433563</v>
      </c>
    </row>
    <row r="432" spans="1:7" s="5" customFormat="1" ht="47.25" outlineLevel="1" x14ac:dyDescent="0.25">
      <c r="A432" s="4" t="s">
        <v>180</v>
      </c>
      <c r="B432" s="11" t="s">
        <v>181</v>
      </c>
      <c r="C432" s="4" t="s">
        <v>34</v>
      </c>
      <c r="D432" s="11" t="s">
        <v>35</v>
      </c>
      <c r="E432" s="12">
        <f>E433</f>
        <v>1556.1010000000001</v>
      </c>
      <c r="F432" s="12">
        <f>F433</f>
        <v>1556.0909999999999</v>
      </c>
      <c r="G432" s="13">
        <f t="shared" si="10"/>
        <v>0.99999357368191377</v>
      </c>
    </row>
    <row r="433" spans="1:7" s="31" customFormat="1" ht="31.5" outlineLevel="2" x14ac:dyDescent="0.25">
      <c r="A433" s="27" t="s">
        <v>180</v>
      </c>
      <c r="B433" s="28" t="s">
        <v>181</v>
      </c>
      <c r="C433" s="27" t="s">
        <v>38</v>
      </c>
      <c r="D433" s="28" t="s">
        <v>39</v>
      </c>
      <c r="E433" s="29">
        <v>1556.1010000000001</v>
      </c>
      <c r="F433" s="29">
        <v>1556.0909999999999</v>
      </c>
      <c r="G433" s="30">
        <f t="shared" si="10"/>
        <v>0.99999357368191377</v>
      </c>
    </row>
    <row r="434" spans="1:7" s="5" customFormat="1" ht="31.5" outlineLevel="1" x14ac:dyDescent="0.25">
      <c r="A434" s="4" t="s">
        <v>180</v>
      </c>
      <c r="B434" s="11" t="s">
        <v>181</v>
      </c>
      <c r="C434" s="4" t="s">
        <v>48</v>
      </c>
      <c r="D434" s="11" t="s">
        <v>49</v>
      </c>
      <c r="E434" s="12">
        <f>E435</f>
        <v>524.27</v>
      </c>
      <c r="F434" s="12">
        <f>F435</f>
        <v>524.25300000000004</v>
      </c>
      <c r="G434" s="13">
        <f t="shared" si="10"/>
        <v>0.99996757395998259</v>
      </c>
    </row>
    <row r="435" spans="1:7" s="31" customFormat="1" ht="31.5" outlineLevel="2" x14ac:dyDescent="0.25">
      <c r="A435" s="27" t="s">
        <v>180</v>
      </c>
      <c r="B435" s="28" t="s">
        <v>181</v>
      </c>
      <c r="C435" s="27" t="s">
        <v>50</v>
      </c>
      <c r="D435" s="28" t="s">
        <v>51</v>
      </c>
      <c r="E435" s="29">
        <v>524.27</v>
      </c>
      <c r="F435" s="29">
        <v>524.25300000000004</v>
      </c>
      <c r="G435" s="30">
        <f t="shared" si="10"/>
        <v>0.99996757395998259</v>
      </c>
    </row>
    <row r="436" spans="1:7" s="5" customFormat="1" ht="36.75" customHeight="1" outlineLevel="1" x14ac:dyDescent="0.25">
      <c r="A436" s="4" t="s">
        <v>180</v>
      </c>
      <c r="B436" s="11" t="s">
        <v>181</v>
      </c>
      <c r="C436" s="4" t="s">
        <v>162</v>
      </c>
      <c r="D436" s="11" t="s">
        <v>163</v>
      </c>
      <c r="E436" s="12">
        <f>E437</f>
        <v>25840.14</v>
      </c>
      <c r="F436" s="12">
        <f>F437</f>
        <v>25840.14</v>
      </c>
      <c r="G436" s="13">
        <f t="shared" si="10"/>
        <v>1</v>
      </c>
    </row>
    <row r="437" spans="1:7" s="31" customFormat="1" ht="47.25" outlineLevel="2" x14ac:dyDescent="0.25">
      <c r="A437" s="27" t="s">
        <v>180</v>
      </c>
      <c r="B437" s="28" t="s">
        <v>181</v>
      </c>
      <c r="C437" s="27" t="s">
        <v>164</v>
      </c>
      <c r="D437" s="28" t="s">
        <v>165</v>
      </c>
      <c r="E437" s="29">
        <v>25840.14</v>
      </c>
      <c r="F437" s="29">
        <v>25840.14</v>
      </c>
      <c r="G437" s="30">
        <f t="shared" si="10"/>
        <v>1</v>
      </c>
    </row>
    <row r="438" spans="1:7" s="5" customFormat="1" ht="23.25" customHeight="1" outlineLevel="2" x14ac:dyDescent="0.25">
      <c r="A438" s="4"/>
      <c r="B438" s="11"/>
      <c r="C438" s="4"/>
      <c r="D438" s="32" t="s">
        <v>269</v>
      </c>
      <c r="E438" s="12">
        <f>E439+E440+E441</f>
        <v>47163.258000000002</v>
      </c>
      <c r="F438" s="12">
        <f>F439+F440+F441</f>
        <v>46676.688000000002</v>
      </c>
      <c r="G438" s="13">
        <f t="shared" si="10"/>
        <v>0.98968328269433803</v>
      </c>
    </row>
    <row r="439" spans="1:7" ht="31.5" outlineLevel="1" x14ac:dyDescent="0.25">
      <c r="A439" s="6" t="s">
        <v>180</v>
      </c>
      <c r="B439" s="8" t="s">
        <v>181</v>
      </c>
      <c r="C439" s="6" t="s">
        <v>21</v>
      </c>
      <c r="D439" s="8" t="s">
        <v>22</v>
      </c>
      <c r="E439" s="9">
        <v>5731.5889999999999</v>
      </c>
      <c r="F439" s="9">
        <v>5367.8819999999996</v>
      </c>
      <c r="G439" s="10">
        <f t="shared" si="10"/>
        <v>0.93654342626451403</v>
      </c>
    </row>
    <row r="440" spans="1:7" ht="31.5" outlineLevel="1" x14ac:dyDescent="0.25">
      <c r="A440" s="6" t="s">
        <v>180</v>
      </c>
      <c r="B440" s="8" t="s">
        <v>181</v>
      </c>
      <c r="C440" s="6" t="s">
        <v>23</v>
      </c>
      <c r="D440" s="8" t="s">
        <v>24</v>
      </c>
      <c r="E440" s="9">
        <v>38373.5</v>
      </c>
      <c r="F440" s="9">
        <v>38256.781000000003</v>
      </c>
      <c r="G440" s="10">
        <f t="shared" si="10"/>
        <v>0.99695834364861169</v>
      </c>
    </row>
    <row r="441" spans="1:7" ht="47.25" outlineLevel="1" x14ac:dyDescent="0.25">
      <c r="A441" s="6" t="s">
        <v>180</v>
      </c>
      <c r="B441" s="8" t="s">
        <v>181</v>
      </c>
      <c r="C441" s="6" t="s">
        <v>25</v>
      </c>
      <c r="D441" s="8" t="s">
        <v>26</v>
      </c>
      <c r="E441" s="9">
        <v>3058.1689999999999</v>
      </c>
      <c r="F441" s="9">
        <v>3052.0250000000001</v>
      </c>
      <c r="G441" s="10">
        <f t="shared" si="10"/>
        <v>0.99799095471832988</v>
      </c>
    </row>
    <row r="442" spans="1:7" ht="31.5" customHeight="1" x14ac:dyDescent="0.25">
      <c r="A442" s="14" t="s">
        <v>182</v>
      </c>
      <c r="B442" s="44" t="s">
        <v>262</v>
      </c>
      <c r="C442" s="45"/>
      <c r="D442" s="46"/>
      <c r="E442" s="15">
        <f>E444+E475</f>
        <v>81184.611000000004</v>
      </c>
      <c r="F442" s="15">
        <f>F444+F475</f>
        <v>81091.611000000019</v>
      </c>
      <c r="G442" s="16">
        <f t="shared" si="10"/>
        <v>0.99885446270106548</v>
      </c>
    </row>
    <row r="443" spans="1:7" s="26" customFormat="1" ht="31.5" customHeight="1" x14ac:dyDescent="0.25">
      <c r="A443" s="21"/>
      <c r="B443" s="22"/>
      <c r="C443" s="23"/>
      <c r="D443" s="35" t="s">
        <v>267</v>
      </c>
      <c r="E443" s="24"/>
      <c r="F443" s="24"/>
      <c r="G443" s="25"/>
    </row>
    <row r="444" spans="1:7" s="26" customFormat="1" ht="31.5" customHeight="1" x14ac:dyDescent="0.25">
      <c r="A444" s="21"/>
      <c r="B444" s="22"/>
      <c r="C444" s="23"/>
      <c r="D444" s="35" t="s">
        <v>268</v>
      </c>
      <c r="E444" s="24">
        <f>E445+E448+E450+E453+E455+E458+E460+E462+E465+E467+E469+E471+E473</f>
        <v>66952.72</v>
      </c>
      <c r="F444" s="24">
        <f>F445+F448+F450+F453+F455+F458+F460+F462+F465+F467+F469+F471+F473</f>
        <v>66880.401000000013</v>
      </c>
      <c r="G444" s="25">
        <f t="shared" si="10"/>
        <v>0.99891984970886938</v>
      </c>
    </row>
    <row r="445" spans="1:7" s="5" customFormat="1" ht="47.25" outlineLevel="1" x14ac:dyDescent="0.25">
      <c r="A445" s="4" t="s">
        <v>182</v>
      </c>
      <c r="B445" s="11" t="s">
        <v>183</v>
      </c>
      <c r="C445" s="4" t="s">
        <v>58</v>
      </c>
      <c r="D445" s="11" t="s">
        <v>59</v>
      </c>
      <c r="E445" s="12">
        <f>E446+E447</f>
        <v>120</v>
      </c>
      <c r="F445" s="12">
        <f>F446+F447</f>
        <v>120</v>
      </c>
      <c r="G445" s="13">
        <f t="shared" si="10"/>
        <v>1</v>
      </c>
    </row>
    <row r="446" spans="1:7" s="31" customFormat="1" ht="47.25" outlineLevel="2" x14ac:dyDescent="0.25">
      <c r="A446" s="27" t="s">
        <v>182</v>
      </c>
      <c r="B446" s="28" t="s">
        <v>183</v>
      </c>
      <c r="C446" s="27" t="s">
        <v>60</v>
      </c>
      <c r="D446" s="28" t="s">
        <v>61</v>
      </c>
      <c r="E446" s="29">
        <v>95</v>
      </c>
      <c r="F446" s="29">
        <v>95</v>
      </c>
      <c r="G446" s="30">
        <f t="shared" si="10"/>
        <v>1</v>
      </c>
    </row>
    <row r="447" spans="1:7" s="31" customFormat="1" ht="47.25" outlineLevel="2" x14ac:dyDescent="0.25">
      <c r="A447" s="27" t="s">
        <v>182</v>
      </c>
      <c r="B447" s="28" t="s">
        <v>183</v>
      </c>
      <c r="C447" s="27" t="s">
        <v>62</v>
      </c>
      <c r="D447" s="28" t="s">
        <v>63</v>
      </c>
      <c r="E447" s="29">
        <v>25</v>
      </c>
      <c r="F447" s="29">
        <v>25</v>
      </c>
      <c r="G447" s="30">
        <f t="shared" si="10"/>
        <v>1</v>
      </c>
    </row>
    <row r="448" spans="1:7" s="5" customFormat="1" ht="31.5" outlineLevel="1" x14ac:dyDescent="0.25">
      <c r="A448" s="4" t="s">
        <v>182</v>
      </c>
      <c r="B448" s="11" t="s">
        <v>183</v>
      </c>
      <c r="C448" s="4" t="s">
        <v>70</v>
      </c>
      <c r="D448" s="11" t="s">
        <v>71</v>
      </c>
      <c r="E448" s="12">
        <f>E449</f>
        <v>1190.0440000000001</v>
      </c>
      <c r="F448" s="12">
        <f>F449</f>
        <v>1181.3009999999999</v>
      </c>
      <c r="G448" s="13">
        <f t="shared" si="10"/>
        <v>0.99265321282238295</v>
      </c>
    </row>
    <row r="449" spans="1:7" s="31" customFormat="1" ht="31.5" outlineLevel="2" x14ac:dyDescent="0.25">
      <c r="A449" s="27" t="s">
        <v>182</v>
      </c>
      <c r="B449" s="28" t="s">
        <v>183</v>
      </c>
      <c r="C449" s="27" t="s">
        <v>72</v>
      </c>
      <c r="D449" s="28" t="s">
        <v>73</v>
      </c>
      <c r="E449" s="29">
        <v>1190.0440000000001</v>
      </c>
      <c r="F449" s="29">
        <v>1181.3009999999999</v>
      </c>
      <c r="G449" s="30">
        <f t="shared" si="10"/>
        <v>0.99265321282238295</v>
      </c>
    </row>
    <row r="450" spans="1:7" s="5" customFormat="1" ht="31.5" outlineLevel="1" x14ac:dyDescent="0.25">
      <c r="A450" s="4" t="s">
        <v>182</v>
      </c>
      <c r="B450" s="11" t="s">
        <v>183</v>
      </c>
      <c r="C450" s="4" t="s">
        <v>82</v>
      </c>
      <c r="D450" s="11" t="s">
        <v>83</v>
      </c>
      <c r="E450" s="12">
        <f>E451+E452</f>
        <v>226.2</v>
      </c>
      <c r="F450" s="12">
        <f>F451+F452</f>
        <v>226.17000000000002</v>
      </c>
      <c r="G450" s="13">
        <f t="shared" si="10"/>
        <v>0.99986737400530512</v>
      </c>
    </row>
    <row r="451" spans="1:7" s="31" customFormat="1" ht="47.25" outlineLevel="2" x14ac:dyDescent="0.25">
      <c r="A451" s="27" t="s">
        <v>182</v>
      </c>
      <c r="B451" s="28" t="s">
        <v>183</v>
      </c>
      <c r="C451" s="27" t="s">
        <v>84</v>
      </c>
      <c r="D451" s="28" t="s">
        <v>85</v>
      </c>
      <c r="E451" s="29">
        <v>137.4</v>
      </c>
      <c r="F451" s="29">
        <v>137.4</v>
      </c>
      <c r="G451" s="30">
        <f t="shared" si="10"/>
        <v>1</v>
      </c>
    </row>
    <row r="452" spans="1:7" s="31" customFormat="1" ht="47.25" outlineLevel="2" x14ac:dyDescent="0.25">
      <c r="A452" s="27" t="s">
        <v>182</v>
      </c>
      <c r="B452" s="28" t="s">
        <v>183</v>
      </c>
      <c r="C452" s="27" t="s">
        <v>86</v>
      </c>
      <c r="D452" s="28" t="s">
        <v>87</v>
      </c>
      <c r="E452" s="29">
        <v>88.8</v>
      </c>
      <c r="F452" s="29">
        <v>88.77</v>
      </c>
      <c r="G452" s="30">
        <f t="shared" si="10"/>
        <v>0.99966216216216219</v>
      </c>
    </row>
    <row r="453" spans="1:7" s="5" customFormat="1" ht="47.25" outlineLevel="1" x14ac:dyDescent="0.25">
      <c r="A453" s="4" t="s">
        <v>182</v>
      </c>
      <c r="B453" s="11" t="s">
        <v>183</v>
      </c>
      <c r="C453" s="4" t="s">
        <v>98</v>
      </c>
      <c r="D453" s="11" t="s">
        <v>99</v>
      </c>
      <c r="E453" s="12">
        <f>E454</f>
        <v>84.7</v>
      </c>
      <c r="F453" s="12">
        <f>F454</f>
        <v>84.7</v>
      </c>
      <c r="G453" s="13">
        <f t="shared" si="10"/>
        <v>1</v>
      </c>
    </row>
    <row r="454" spans="1:7" s="31" customFormat="1" ht="31.5" outlineLevel="2" x14ac:dyDescent="0.25">
      <c r="A454" s="27" t="s">
        <v>182</v>
      </c>
      <c r="B454" s="28" t="s">
        <v>183</v>
      </c>
      <c r="C454" s="27" t="s">
        <v>124</v>
      </c>
      <c r="D454" s="28" t="s">
        <v>125</v>
      </c>
      <c r="E454" s="29">
        <v>84.7</v>
      </c>
      <c r="F454" s="29">
        <v>84.7</v>
      </c>
      <c r="G454" s="30">
        <f t="shared" si="10"/>
        <v>1</v>
      </c>
    </row>
    <row r="455" spans="1:7" s="5" customFormat="1" ht="31.5" outlineLevel="1" x14ac:dyDescent="0.25">
      <c r="A455" s="4" t="s">
        <v>182</v>
      </c>
      <c r="B455" s="11" t="s">
        <v>183</v>
      </c>
      <c r="C455" s="4" t="s">
        <v>126</v>
      </c>
      <c r="D455" s="11" t="s">
        <v>127</v>
      </c>
      <c r="E455" s="12">
        <f>E456+E457</f>
        <v>1523.4</v>
      </c>
      <c r="F455" s="12">
        <f>F456+F457</f>
        <v>1522.1859999999999</v>
      </c>
      <c r="G455" s="13">
        <f t="shared" si="10"/>
        <v>0.99920309833267684</v>
      </c>
    </row>
    <row r="456" spans="1:7" s="31" customFormat="1" ht="47.25" outlineLevel="2" x14ac:dyDescent="0.25">
      <c r="A456" s="27" t="s">
        <v>182</v>
      </c>
      <c r="B456" s="28" t="s">
        <v>183</v>
      </c>
      <c r="C456" s="27" t="s">
        <v>128</v>
      </c>
      <c r="D456" s="28" t="s">
        <v>129</v>
      </c>
      <c r="E456" s="29">
        <v>494.5</v>
      </c>
      <c r="F456" s="29">
        <v>494.5</v>
      </c>
      <c r="G456" s="30">
        <f t="shared" si="10"/>
        <v>1</v>
      </c>
    </row>
    <row r="457" spans="1:7" s="31" customFormat="1" ht="31.5" outlineLevel="2" x14ac:dyDescent="0.25">
      <c r="A457" s="27" t="s">
        <v>182</v>
      </c>
      <c r="B457" s="28" t="s">
        <v>183</v>
      </c>
      <c r="C457" s="27" t="s">
        <v>130</v>
      </c>
      <c r="D457" s="28" t="s">
        <v>131</v>
      </c>
      <c r="E457" s="29">
        <v>1028.9000000000001</v>
      </c>
      <c r="F457" s="29">
        <v>1027.6859999999999</v>
      </c>
      <c r="G457" s="30">
        <f t="shared" si="10"/>
        <v>0.99882009913499836</v>
      </c>
    </row>
    <row r="458" spans="1:7" s="5" customFormat="1" ht="31.5" outlineLevel="1" x14ac:dyDescent="0.25">
      <c r="A458" s="4" t="s">
        <v>182</v>
      </c>
      <c r="B458" s="11" t="s">
        <v>183</v>
      </c>
      <c r="C458" s="4" t="s">
        <v>88</v>
      </c>
      <c r="D458" s="11" t="s">
        <v>89</v>
      </c>
      <c r="E458" s="12">
        <f>E459</f>
        <v>610.79999999999995</v>
      </c>
      <c r="F458" s="12">
        <f>F459</f>
        <v>610.60900000000004</v>
      </c>
      <c r="G458" s="13">
        <f t="shared" ref="G458:G568" si="11">F458/E458</f>
        <v>0.99968729535036027</v>
      </c>
    </row>
    <row r="459" spans="1:7" s="31" customFormat="1" ht="31.5" outlineLevel="2" x14ac:dyDescent="0.25">
      <c r="A459" s="27" t="s">
        <v>182</v>
      </c>
      <c r="B459" s="28" t="s">
        <v>183</v>
      </c>
      <c r="C459" s="27" t="s">
        <v>102</v>
      </c>
      <c r="D459" s="28" t="s">
        <v>103</v>
      </c>
      <c r="E459" s="29">
        <v>610.79999999999995</v>
      </c>
      <c r="F459" s="29">
        <v>610.60900000000004</v>
      </c>
      <c r="G459" s="30">
        <f t="shared" si="11"/>
        <v>0.99968729535036027</v>
      </c>
    </row>
    <row r="460" spans="1:7" s="5" customFormat="1" ht="31.5" outlineLevel="1" x14ac:dyDescent="0.25">
      <c r="A460" s="4" t="s">
        <v>182</v>
      </c>
      <c r="B460" s="11" t="s">
        <v>183</v>
      </c>
      <c r="C460" s="4" t="s">
        <v>132</v>
      </c>
      <c r="D460" s="11" t="s">
        <v>133</v>
      </c>
      <c r="E460" s="12">
        <f>E461</f>
        <v>792.90599999999995</v>
      </c>
      <c r="F460" s="12">
        <f>F461</f>
        <v>792.90599999999995</v>
      </c>
      <c r="G460" s="13">
        <f t="shared" si="11"/>
        <v>1</v>
      </c>
    </row>
    <row r="461" spans="1:7" s="31" customFormat="1" ht="63" outlineLevel="2" x14ac:dyDescent="0.25">
      <c r="A461" s="27" t="s">
        <v>182</v>
      </c>
      <c r="B461" s="28" t="s">
        <v>183</v>
      </c>
      <c r="C461" s="27" t="s">
        <v>134</v>
      </c>
      <c r="D461" s="28" t="s">
        <v>135</v>
      </c>
      <c r="E461" s="29">
        <v>792.90599999999995</v>
      </c>
      <c r="F461" s="29">
        <v>792.90599999999995</v>
      </c>
      <c r="G461" s="30">
        <f t="shared" si="11"/>
        <v>1</v>
      </c>
    </row>
    <row r="462" spans="1:7" s="5" customFormat="1" ht="31.5" outlineLevel="1" x14ac:dyDescent="0.25">
      <c r="A462" s="4" t="s">
        <v>182</v>
      </c>
      <c r="B462" s="11" t="s">
        <v>183</v>
      </c>
      <c r="C462" s="4" t="s">
        <v>136</v>
      </c>
      <c r="D462" s="11" t="s">
        <v>137</v>
      </c>
      <c r="E462" s="12">
        <f>E463+E464</f>
        <v>59157.305</v>
      </c>
      <c r="F462" s="12">
        <f>F463+F464</f>
        <v>59105.292999999998</v>
      </c>
      <c r="G462" s="13">
        <f t="shared" si="11"/>
        <v>0.99912078482953204</v>
      </c>
    </row>
    <row r="463" spans="1:7" s="31" customFormat="1" ht="47.25" outlineLevel="2" x14ac:dyDescent="0.25">
      <c r="A463" s="27" t="s">
        <v>182</v>
      </c>
      <c r="B463" s="28" t="s">
        <v>183</v>
      </c>
      <c r="C463" s="27" t="s">
        <v>138</v>
      </c>
      <c r="D463" s="28" t="s">
        <v>139</v>
      </c>
      <c r="E463" s="29">
        <v>53247.381000000001</v>
      </c>
      <c r="F463" s="29">
        <v>53195.368999999999</v>
      </c>
      <c r="G463" s="30">
        <f t="shared" si="11"/>
        <v>0.99902320078427886</v>
      </c>
    </row>
    <row r="464" spans="1:7" s="31" customFormat="1" ht="31.5" outlineLevel="2" x14ac:dyDescent="0.25">
      <c r="A464" s="27" t="s">
        <v>182</v>
      </c>
      <c r="B464" s="28" t="s">
        <v>183</v>
      </c>
      <c r="C464" s="27" t="s">
        <v>140</v>
      </c>
      <c r="D464" s="28" t="s">
        <v>141</v>
      </c>
      <c r="E464" s="29">
        <v>5909.924</v>
      </c>
      <c r="F464" s="29">
        <v>5909.924</v>
      </c>
      <c r="G464" s="30">
        <f t="shared" si="11"/>
        <v>1</v>
      </c>
    </row>
    <row r="465" spans="1:7" s="5" customFormat="1" ht="63" outlineLevel="1" x14ac:dyDescent="0.25">
      <c r="A465" s="4" t="s">
        <v>182</v>
      </c>
      <c r="B465" s="11" t="s">
        <v>183</v>
      </c>
      <c r="C465" s="4" t="s">
        <v>142</v>
      </c>
      <c r="D465" s="11" t="s">
        <v>143</v>
      </c>
      <c r="E465" s="12">
        <f>E466</f>
        <v>2767.8</v>
      </c>
      <c r="F465" s="12">
        <f>F466</f>
        <v>2760.6640000000002</v>
      </c>
      <c r="G465" s="13">
        <f t="shared" si="11"/>
        <v>0.99742177903027673</v>
      </c>
    </row>
    <row r="466" spans="1:7" s="31" customFormat="1" ht="47.25" outlineLevel="2" x14ac:dyDescent="0.25">
      <c r="A466" s="27" t="s">
        <v>182</v>
      </c>
      <c r="B466" s="28" t="s">
        <v>183</v>
      </c>
      <c r="C466" s="27" t="s">
        <v>144</v>
      </c>
      <c r="D466" s="28" t="s">
        <v>145</v>
      </c>
      <c r="E466" s="29">
        <v>2767.8</v>
      </c>
      <c r="F466" s="29">
        <v>2760.6640000000002</v>
      </c>
      <c r="G466" s="30">
        <f t="shared" si="11"/>
        <v>0.99742177903027673</v>
      </c>
    </row>
    <row r="467" spans="1:7" s="5" customFormat="1" ht="78.75" outlineLevel="1" x14ac:dyDescent="0.25">
      <c r="A467" s="4" t="s">
        <v>182</v>
      </c>
      <c r="B467" s="11" t="s">
        <v>183</v>
      </c>
      <c r="C467" s="4" t="s">
        <v>146</v>
      </c>
      <c r="D467" s="11" t="s">
        <v>147</v>
      </c>
      <c r="E467" s="12">
        <f>E468</f>
        <v>127.9</v>
      </c>
      <c r="F467" s="12">
        <f>F468</f>
        <v>127.19499999999999</v>
      </c>
      <c r="G467" s="13">
        <f t="shared" si="11"/>
        <v>0.99448788115715392</v>
      </c>
    </row>
    <row r="468" spans="1:7" s="31" customFormat="1" ht="63" outlineLevel="2" x14ac:dyDescent="0.25">
      <c r="A468" s="27" t="s">
        <v>182</v>
      </c>
      <c r="B468" s="28" t="s">
        <v>183</v>
      </c>
      <c r="C468" s="27" t="s">
        <v>148</v>
      </c>
      <c r="D468" s="28" t="s">
        <v>149</v>
      </c>
      <c r="E468" s="29">
        <v>127.9</v>
      </c>
      <c r="F468" s="29">
        <v>127.19499999999999</v>
      </c>
      <c r="G468" s="30">
        <f t="shared" si="11"/>
        <v>0.99448788115715392</v>
      </c>
    </row>
    <row r="469" spans="1:7" s="5" customFormat="1" ht="63" outlineLevel="1" x14ac:dyDescent="0.25">
      <c r="A469" s="4" t="s">
        <v>182</v>
      </c>
      <c r="B469" s="11" t="s">
        <v>183</v>
      </c>
      <c r="C469" s="4" t="s">
        <v>30</v>
      </c>
      <c r="D469" s="11" t="s">
        <v>31</v>
      </c>
      <c r="E469" s="12">
        <f>E470</f>
        <v>83.906000000000006</v>
      </c>
      <c r="F469" s="12">
        <f>F470</f>
        <v>81.617999999999995</v>
      </c>
      <c r="G469" s="13">
        <f t="shared" si="11"/>
        <v>0.97273138988868479</v>
      </c>
    </row>
    <row r="470" spans="1:7" s="31" customFormat="1" ht="47.25" outlineLevel="2" x14ac:dyDescent="0.25">
      <c r="A470" s="27" t="s">
        <v>182</v>
      </c>
      <c r="B470" s="28" t="s">
        <v>183</v>
      </c>
      <c r="C470" s="27" t="s">
        <v>152</v>
      </c>
      <c r="D470" s="28" t="s">
        <v>153</v>
      </c>
      <c r="E470" s="29">
        <v>83.906000000000006</v>
      </c>
      <c r="F470" s="29">
        <v>81.617999999999995</v>
      </c>
      <c r="G470" s="30">
        <f t="shared" si="11"/>
        <v>0.97273138988868479</v>
      </c>
    </row>
    <row r="471" spans="1:7" s="5" customFormat="1" ht="47.25" outlineLevel="1" x14ac:dyDescent="0.25">
      <c r="A471" s="4" t="s">
        <v>182</v>
      </c>
      <c r="B471" s="11" t="s">
        <v>183</v>
      </c>
      <c r="C471" s="4" t="s">
        <v>154</v>
      </c>
      <c r="D471" s="11" t="s">
        <v>155</v>
      </c>
      <c r="E471" s="12">
        <f>E472</f>
        <v>254.12299999999999</v>
      </c>
      <c r="F471" s="12">
        <f>F472</f>
        <v>254.12299999999999</v>
      </c>
      <c r="G471" s="13">
        <f t="shared" si="11"/>
        <v>1</v>
      </c>
    </row>
    <row r="472" spans="1:7" s="31" customFormat="1" ht="47.25" outlineLevel="2" x14ac:dyDescent="0.25">
      <c r="A472" s="27" t="s">
        <v>182</v>
      </c>
      <c r="B472" s="28" t="s">
        <v>183</v>
      </c>
      <c r="C472" s="27" t="s">
        <v>156</v>
      </c>
      <c r="D472" s="28" t="s">
        <v>157</v>
      </c>
      <c r="E472" s="29">
        <v>254.12299999999999</v>
      </c>
      <c r="F472" s="29">
        <v>254.12299999999999</v>
      </c>
      <c r="G472" s="30">
        <f t="shared" si="11"/>
        <v>1</v>
      </c>
    </row>
    <row r="473" spans="1:7" s="5" customFormat="1" ht="40.5" customHeight="1" outlineLevel="1" x14ac:dyDescent="0.25">
      <c r="A473" s="4" t="s">
        <v>182</v>
      </c>
      <c r="B473" s="11" t="s">
        <v>183</v>
      </c>
      <c r="C473" s="4" t="s">
        <v>48</v>
      </c>
      <c r="D473" s="11" t="s">
        <v>49</v>
      </c>
      <c r="E473" s="12">
        <f>E474</f>
        <v>13.635999999999999</v>
      </c>
      <c r="F473" s="12">
        <f>F474</f>
        <v>13.635999999999999</v>
      </c>
      <c r="G473" s="13">
        <f t="shared" si="11"/>
        <v>1</v>
      </c>
    </row>
    <row r="474" spans="1:7" s="31" customFormat="1" ht="36.75" customHeight="1" outlineLevel="2" x14ac:dyDescent="0.25">
      <c r="A474" s="27" t="s">
        <v>182</v>
      </c>
      <c r="B474" s="28" t="s">
        <v>183</v>
      </c>
      <c r="C474" s="27" t="s">
        <v>50</v>
      </c>
      <c r="D474" s="28" t="s">
        <v>51</v>
      </c>
      <c r="E474" s="29">
        <v>13.635999999999999</v>
      </c>
      <c r="F474" s="29">
        <v>13.635999999999999</v>
      </c>
      <c r="G474" s="30">
        <f t="shared" si="11"/>
        <v>1</v>
      </c>
    </row>
    <row r="475" spans="1:7" s="5" customFormat="1" ht="21.75" customHeight="1" outlineLevel="2" x14ac:dyDescent="0.25">
      <c r="A475" s="4"/>
      <c r="B475" s="11"/>
      <c r="C475" s="4"/>
      <c r="D475" s="11" t="s">
        <v>269</v>
      </c>
      <c r="E475" s="12">
        <f>E476+E477</f>
        <v>14231.891</v>
      </c>
      <c r="F475" s="12">
        <f>F476+F477</f>
        <v>14211.210000000001</v>
      </c>
      <c r="G475" s="13">
        <f t="shared" si="11"/>
        <v>0.99854685508763397</v>
      </c>
    </row>
    <row r="476" spans="1:7" ht="31.5" outlineLevel="1" x14ac:dyDescent="0.25">
      <c r="A476" s="6" t="s">
        <v>182</v>
      </c>
      <c r="B476" s="8" t="s">
        <v>183</v>
      </c>
      <c r="C476" s="6" t="s">
        <v>21</v>
      </c>
      <c r="D476" s="8" t="s">
        <v>22</v>
      </c>
      <c r="E476" s="9">
        <v>1089.5909999999999</v>
      </c>
      <c r="F476" s="9">
        <v>1072.691</v>
      </c>
      <c r="G476" s="10">
        <f t="shared" si="11"/>
        <v>0.98448959288393545</v>
      </c>
    </row>
    <row r="477" spans="1:7" ht="31.5" outlineLevel="1" x14ac:dyDescent="0.25">
      <c r="A477" s="6" t="s">
        <v>182</v>
      </c>
      <c r="B477" s="8" t="s">
        <v>183</v>
      </c>
      <c r="C477" s="6" t="s">
        <v>23</v>
      </c>
      <c r="D477" s="8" t="s">
        <v>24</v>
      </c>
      <c r="E477" s="9">
        <v>13142.3</v>
      </c>
      <c r="F477" s="9">
        <v>13138.519</v>
      </c>
      <c r="G477" s="10">
        <f t="shared" si="11"/>
        <v>0.99971230302154124</v>
      </c>
    </row>
    <row r="478" spans="1:7" ht="31.5" customHeight="1" x14ac:dyDescent="0.25">
      <c r="A478" s="14" t="s">
        <v>184</v>
      </c>
      <c r="B478" s="44" t="s">
        <v>185</v>
      </c>
      <c r="C478" s="45"/>
      <c r="D478" s="46"/>
      <c r="E478" s="15">
        <f>E480+E497</f>
        <v>625375.60100000002</v>
      </c>
      <c r="F478" s="15">
        <f>F480+F497</f>
        <v>334047.65599999996</v>
      </c>
      <c r="G478" s="16">
        <f t="shared" si="11"/>
        <v>0.53415524281063209</v>
      </c>
    </row>
    <row r="479" spans="1:7" s="26" customFormat="1" ht="31.5" customHeight="1" x14ac:dyDescent="0.25">
      <c r="A479" s="21"/>
      <c r="B479" s="22"/>
      <c r="C479" s="23"/>
      <c r="D479" s="35" t="s">
        <v>267</v>
      </c>
      <c r="E479" s="24"/>
      <c r="F479" s="24"/>
      <c r="G479" s="25"/>
    </row>
    <row r="480" spans="1:7" s="26" customFormat="1" ht="31.5" customHeight="1" x14ac:dyDescent="0.25">
      <c r="A480" s="21"/>
      <c r="B480" s="22"/>
      <c r="C480" s="23"/>
      <c r="D480" s="35" t="s">
        <v>268</v>
      </c>
      <c r="E480" s="24">
        <f>E481+E483</f>
        <v>398569.26399999997</v>
      </c>
      <c r="F480" s="24">
        <f>F481+F483</f>
        <v>222680.43599999999</v>
      </c>
      <c r="G480" s="25">
        <f t="shared" si="11"/>
        <v>0.55869946860729336</v>
      </c>
    </row>
    <row r="481" spans="1:7" s="5" customFormat="1" ht="31.5" outlineLevel="1" x14ac:dyDescent="0.25">
      <c r="A481" s="4" t="s">
        <v>184</v>
      </c>
      <c r="B481" s="11" t="s">
        <v>185</v>
      </c>
      <c r="C481" s="4" t="s">
        <v>186</v>
      </c>
      <c r="D481" s="11" t="s">
        <v>187</v>
      </c>
      <c r="E481" s="12">
        <f>E482</f>
        <v>1527.1479999999999</v>
      </c>
      <c r="F481" s="12">
        <f>F482</f>
        <v>31.021000000000001</v>
      </c>
      <c r="G481" s="13">
        <f t="shared" si="11"/>
        <v>2.0313027944901217E-2</v>
      </c>
    </row>
    <row r="482" spans="1:7" s="31" customFormat="1" ht="31.5" outlineLevel="2" x14ac:dyDescent="0.25">
      <c r="A482" s="27" t="s">
        <v>184</v>
      </c>
      <c r="B482" s="28" t="s">
        <v>185</v>
      </c>
      <c r="C482" s="27" t="s">
        <v>188</v>
      </c>
      <c r="D482" s="28" t="s">
        <v>189</v>
      </c>
      <c r="E482" s="29">
        <v>1527.1479999999999</v>
      </c>
      <c r="F482" s="29">
        <v>31.021000000000001</v>
      </c>
      <c r="G482" s="30">
        <f t="shared" si="11"/>
        <v>2.0313027944901217E-2</v>
      </c>
    </row>
    <row r="483" spans="1:7" s="5" customFormat="1" ht="47.25" outlineLevel="1" x14ac:dyDescent="0.25">
      <c r="A483" s="4" t="s">
        <v>184</v>
      </c>
      <c r="B483" s="11" t="s">
        <v>185</v>
      </c>
      <c r="C483" s="4" t="s">
        <v>154</v>
      </c>
      <c r="D483" s="11" t="s">
        <v>155</v>
      </c>
      <c r="E483" s="12">
        <f>E484+E494+E495+E496</f>
        <v>397042.11599999998</v>
      </c>
      <c r="F483" s="12">
        <f>F484+F494+F495+F496</f>
        <v>222649.41499999998</v>
      </c>
      <c r="G483" s="13">
        <f t="shared" si="11"/>
        <v>0.56077027103089483</v>
      </c>
    </row>
    <row r="484" spans="1:7" s="31" customFormat="1" ht="47.25" outlineLevel="2" x14ac:dyDescent="0.25">
      <c r="A484" s="27" t="s">
        <v>184</v>
      </c>
      <c r="B484" s="28" t="s">
        <v>185</v>
      </c>
      <c r="C484" s="27" t="s">
        <v>190</v>
      </c>
      <c r="D484" s="28" t="s">
        <v>191</v>
      </c>
      <c r="E484" s="29">
        <v>304402.59700000001</v>
      </c>
      <c r="F484" s="29">
        <v>136665.59</v>
      </c>
      <c r="G484" s="30">
        <f t="shared" si="11"/>
        <v>0.44896328529023682</v>
      </c>
    </row>
    <row r="485" spans="1:7" s="31" customFormat="1" ht="22.5" customHeight="1" outlineLevel="2" x14ac:dyDescent="0.25">
      <c r="A485" s="6"/>
      <c r="B485" s="8"/>
      <c r="C485" s="6"/>
      <c r="D485" s="39" t="s">
        <v>271</v>
      </c>
      <c r="E485" s="9"/>
      <c r="F485" s="9"/>
      <c r="G485" s="10"/>
    </row>
    <row r="486" spans="1:7" s="31" customFormat="1" ht="47.25" outlineLevel="2" x14ac:dyDescent="0.25">
      <c r="A486" s="6" t="s">
        <v>184</v>
      </c>
      <c r="B486" s="8" t="s">
        <v>185</v>
      </c>
      <c r="C486" s="6" t="s">
        <v>290</v>
      </c>
      <c r="D486" s="40" t="s">
        <v>291</v>
      </c>
      <c r="E486" s="9">
        <v>50460.983</v>
      </c>
      <c r="F486" s="9">
        <v>3241.8980000000001</v>
      </c>
      <c r="G486" s="10">
        <f t="shared" ref="G486:G493" si="12">F486/E486</f>
        <v>6.4245637069733658E-2</v>
      </c>
    </row>
    <row r="487" spans="1:7" s="31" customFormat="1" ht="31.5" outlineLevel="2" x14ac:dyDescent="0.25">
      <c r="A487" s="6" t="s">
        <v>184</v>
      </c>
      <c r="B487" s="8" t="s">
        <v>185</v>
      </c>
      <c r="C487" s="6" t="s">
        <v>292</v>
      </c>
      <c r="D487" s="40" t="s">
        <v>293</v>
      </c>
      <c r="E487" s="9">
        <v>25912.557000000001</v>
      </c>
      <c r="F487" s="9">
        <v>4470.357</v>
      </c>
      <c r="G487" s="10">
        <f t="shared" si="12"/>
        <v>0.17251701559209304</v>
      </c>
    </row>
    <row r="488" spans="1:7" s="31" customFormat="1" ht="47.25" outlineLevel="2" x14ac:dyDescent="0.25">
      <c r="A488" s="6" t="s">
        <v>184</v>
      </c>
      <c r="B488" s="8" t="s">
        <v>185</v>
      </c>
      <c r="C488" s="6" t="s">
        <v>294</v>
      </c>
      <c r="D488" s="40" t="s">
        <v>295</v>
      </c>
      <c r="E488" s="9">
        <v>54534.283000000003</v>
      </c>
      <c r="F488" s="9">
        <v>0</v>
      </c>
      <c r="G488" s="10">
        <f t="shared" si="12"/>
        <v>0</v>
      </c>
    </row>
    <row r="489" spans="1:7" s="31" customFormat="1" ht="47.25" outlineLevel="2" x14ac:dyDescent="0.25">
      <c r="A489" s="6" t="s">
        <v>184</v>
      </c>
      <c r="B489" s="8" t="s">
        <v>185</v>
      </c>
      <c r="C489" s="6" t="s">
        <v>296</v>
      </c>
      <c r="D489" s="40" t="s">
        <v>297</v>
      </c>
      <c r="E489" s="9">
        <v>3596.3359999999998</v>
      </c>
      <c r="F489" s="9">
        <v>0</v>
      </c>
      <c r="G489" s="10">
        <f t="shared" si="12"/>
        <v>0</v>
      </c>
    </row>
    <row r="490" spans="1:7" s="31" customFormat="1" ht="47.25" outlineLevel="2" x14ac:dyDescent="0.25">
      <c r="A490" s="6" t="s">
        <v>184</v>
      </c>
      <c r="B490" s="8" t="s">
        <v>185</v>
      </c>
      <c r="C490" s="6" t="s">
        <v>298</v>
      </c>
      <c r="D490" s="40" t="s">
        <v>299</v>
      </c>
      <c r="E490" s="9">
        <v>31313.127</v>
      </c>
      <c r="F490" s="9">
        <v>31313.126</v>
      </c>
      <c r="G490" s="10">
        <f t="shared" si="12"/>
        <v>0.99999996806451175</v>
      </c>
    </row>
    <row r="491" spans="1:7" s="31" customFormat="1" ht="47.25" outlineLevel="2" x14ac:dyDescent="0.25">
      <c r="A491" s="6" t="s">
        <v>184</v>
      </c>
      <c r="B491" s="8" t="s">
        <v>185</v>
      </c>
      <c r="C491" s="6" t="s">
        <v>300</v>
      </c>
      <c r="D491" s="40" t="s">
        <v>301</v>
      </c>
      <c r="E491" s="9">
        <v>1757.943</v>
      </c>
      <c r="F491" s="9">
        <v>0</v>
      </c>
      <c r="G491" s="10">
        <f t="shared" si="12"/>
        <v>0</v>
      </c>
    </row>
    <row r="492" spans="1:7" s="31" customFormat="1" ht="47.25" outlineLevel="2" x14ac:dyDescent="0.25">
      <c r="A492" s="6" t="s">
        <v>184</v>
      </c>
      <c r="B492" s="8" t="s">
        <v>185</v>
      </c>
      <c r="C492" s="6" t="s">
        <v>302</v>
      </c>
      <c r="D492" s="40" t="s">
        <v>303</v>
      </c>
      <c r="E492" s="9">
        <v>1384.5219999999999</v>
      </c>
      <c r="F492" s="9">
        <v>0</v>
      </c>
      <c r="G492" s="10">
        <f t="shared" si="12"/>
        <v>0</v>
      </c>
    </row>
    <row r="493" spans="1:7" s="31" customFormat="1" ht="31.5" outlineLevel="2" x14ac:dyDescent="0.25">
      <c r="A493" s="6" t="s">
        <v>184</v>
      </c>
      <c r="B493" s="8" t="s">
        <v>185</v>
      </c>
      <c r="C493" s="6" t="s">
        <v>304</v>
      </c>
      <c r="D493" s="40" t="s">
        <v>305</v>
      </c>
      <c r="E493" s="9">
        <v>39739.154999999999</v>
      </c>
      <c r="F493" s="9">
        <v>13297.913</v>
      </c>
      <c r="G493" s="10">
        <f t="shared" si="12"/>
        <v>0.33462998898693241</v>
      </c>
    </row>
    <row r="494" spans="1:7" s="31" customFormat="1" ht="47.25" outlineLevel="2" x14ac:dyDescent="0.25">
      <c r="A494" s="27" t="s">
        <v>184</v>
      </c>
      <c r="B494" s="28" t="s">
        <v>185</v>
      </c>
      <c r="C494" s="27" t="s">
        <v>158</v>
      </c>
      <c r="D494" s="28" t="s">
        <v>159</v>
      </c>
      <c r="E494" s="29">
        <v>21592.785</v>
      </c>
      <c r="F494" s="29">
        <v>21590.258999999998</v>
      </c>
      <c r="G494" s="30">
        <f t="shared" si="11"/>
        <v>0.99988301647981015</v>
      </c>
    </row>
    <row r="495" spans="1:7" s="31" customFormat="1" ht="31.5" outlineLevel="2" x14ac:dyDescent="0.25">
      <c r="A495" s="27" t="s">
        <v>184</v>
      </c>
      <c r="B495" s="28" t="s">
        <v>185</v>
      </c>
      <c r="C495" s="27" t="s">
        <v>160</v>
      </c>
      <c r="D495" s="28" t="s">
        <v>161</v>
      </c>
      <c r="E495" s="29">
        <v>43690.21</v>
      </c>
      <c r="F495" s="29">
        <v>39167</v>
      </c>
      <c r="G495" s="30">
        <f t="shared" si="11"/>
        <v>0.89647085697230566</v>
      </c>
    </row>
    <row r="496" spans="1:7" s="31" customFormat="1" ht="63" outlineLevel="2" x14ac:dyDescent="0.25">
      <c r="A496" s="27" t="s">
        <v>184</v>
      </c>
      <c r="B496" s="28" t="s">
        <v>185</v>
      </c>
      <c r="C496" s="27" t="s">
        <v>192</v>
      </c>
      <c r="D496" s="28" t="s">
        <v>193</v>
      </c>
      <c r="E496" s="29">
        <v>27356.524000000001</v>
      </c>
      <c r="F496" s="29">
        <v>25226.565999999999</v>
      </c>
      <c r="G496" s="30">
        <f t="shared" si="11"/>
        <v>0.92214076612949791</v>
      </c>
    </row>
    <row r="497" spans="1:7" s="5" customFormat="1" ht="24.75" customHeight="1" outlineLevel="2" x14ac:dyDescent="0.25">
      <c r="A497" s="4"/>
      <c r="B497" s="11"/>
      <c r="C497" s="4"/>
      <c r="D497" s="32" t="s">
        <v>269</v>
      </c>
      <c r="E497" s="12">
        <f>E498+E499+E500</f>
        <v>226806.337</v>
      </c>
      <c r="F497" s="12">
        <f>F498+F499+F500</f>
        <v>111367.22</v>
      </c>
      <c r="G497" s="13">
        <f t="shared" si="11"/>
        <v>0.49102340557618546</v>
      </c>
    </row>
    <row r="498" spans="1:7" ht="31.5" outlineLevel="1" x14ac:dyDescent="0.25">
      <c r="A498" s="6" t="s">
        <v>184</v>
      </c>
      <c r="B498" s="8" t="s">
        <v>185</v>
      </c>
      <c r="C498" s="6" t="s">
        <v>21</v>
      </c>
      <c r="D498" s="8" t="s">
        <v>22</v>
      </c>
      <c r="E498" s="9">
        <v>26324.77</v>
      </c>
      <c r="F498" s="9">
        <v>25265.919000000002</v>
      </c>
      <c r="G498" s="10">
        <f t="shared" si="11"/>
        <v>0.95977738836844539</v>
      </c>
    </row>
    <row r="499" spans="1:7" ht="31.5" outlineLevel="1" x14ac:dyDescent="0.25">
      <c r="A499" s="6" t="s">
        <v>184</v>
      </c>
      <c r="B499" s="8" t="s">
        <v>185</v>
      </c>
      <c r="C499" s="6" t="s">
        <v>23</v>
      </c>
      <c r="D499" s="8" t="s">
        <v>24</v>
      </c>
      <c r="E499" s="9">
        <v>50599.6</v>
      </c>
      <c r="F499" s="9">
        <v>50560.360999999997</v>
      </c>
      <c r="G499" s="10">
        <f t="shared" si="11"/>
        <v>0.99922451956141944</v>
      </c>
    </row>
    <row r="500" spans="1:7" ht="47.25" outlineLevel="1" x14ac:dyDescent="0.25">
      <c r="A500" s="6" t="s">
        <v>184</v>
      </c>
      <c r="B500" s="8" t="s">
        <v>185</v>
      </c>
      <c r="C500" s="6" t="s">
        <v>25</v>
      </c>
      <c r="D500" s="8" t="s">
        <v>26</v>
      </c>
      <c r="E500" s="9">
        <v>149881.967</v>
      </c>
      <c r="F500" s="9">
        <v>35540.94</v>
      </c>
      <c r="G500" s="10">
        <f t="shared" si="11"/>
        <v>0.23712619143836031</v>
      </c>
    </row>
    <row r="501" spans="1:7" ht="31.5" customHeight="1" x14ac:dyDescent="0.25">
      <c r="A501" s="14" t="s">
        <v>194</v>
      </c>
      <c r="B501" s="44" t="s">
        <v>263</v>
      </c>
      <c r="C501" s="45"/>
      <c r="D501" s="46"/>
      <c r="E501" s="15">
        <f>E503+E527</f>
        <v>722146.61600000004</v>
      </c>
      <c r="F501" s="15">
        <f>F503+F527</f>
        <v>595373.96700000006</v>
      </c>
      <c r="G501" s="16">
        <f t="shared" si="11"/>
        <v>0.82445026232733887</v>
      </c>
    </row>
    <row r="502" spans="1:7" s="26" customFormat="1" ht="31.5" customHeight="1" x14ac:dyDescent="0.25">
      <c r="A502" s="21"/>
      <c r="B502" s="22"/>
      <c r="C502" s="23"/>
      <c r="D502" s="35" t="s">
        <v>267</v>
      </c>
      <c r="E502" s="24"/>
      <c r="F502" s="24"/>
      <c r="G502" s="25"/>
    </row>
    <row r="503" spans="1:7" s="26" customFormat="1" ht="31.5" customHeight="1" x14ac:dyDescent="0.25">
      <c r="A503" s="21"/>
      <c r="B503" s="22"/>
      <c r="C503" s="23"/>
      <c r="D503" s="35" t="s">
        <v>268</v>
      </c>
      <c r="E503" s="24">
        <f>E504+E509+E513</f>
        <v>663212.43599999999</v>
      </c>
      <c r="F503" s="24">
        <f>F504+F509+F513</f>
        <v>537757.44900000002</v>
      </c>
      <c r="G503" s="25">
        <f t="shared" si="11"/>
        <v>0.81083740263278181</v>
      </c>
    </row>
    <row r="504" spans="1:7" s="5" customFormat="1" ht="47.25" outlineLevel="1" x14ac:dyDescent="0.25">
      <c r="A504" s="4" t="s">
        <v>194</v>
      </c>
      <c r="B504" s="11" t="s">
        <v>195</v>
      </c>
      <c r="C504" s="4" t="s">
        <v>98</v>
      </c>
      <c r="D504" s="11" t="s">
        <v>99</v>
      </c>
      <c r="E504" s="12">
        <f>E505</f>
        <v>51885.79</v>
      </c>
      <c r="F504" s="12">
        <f>F505</f>
        <v>25796.366000000002</v>
      </c>
      <c r="G504" s="13">
        <f t="shared" si="11"/>
        <v>0.49717593198446053</v>
      </c>
    </row>
    <row r="505" spans="1:7" ht="47.25" outlineLevel="2" x14ac:dyDescent="0.25">
      <c r="A505" s="6" t="s">
        <v>194</v>
      </c>
      <c r="B505" s="8" t="s">
        <v>195</v>
      </c>
      <c r="C505" s="6" t="s">
        <v>100</v>
      </c>
      <c r="D505" s="8" t="s">
        <v>101</v>
      </c>
      <c r="E505" s="9">
        <v>51885.79</v>
      </c>
      <c r="F505" s="9">
        <v>25796.366000000002</v>
      </c>
      <c r="G505" s="10">
        <f t="shared" si="11"/>
        <v>0.49717593198446053</v>
      </c>
    </row>
    <row r="506" spans="1:7" ht="21.75" customHeight="1" outlineLevel="2" x14ac:dyDescent="0.25">
      <c r="A506" s="6"/>
      <c r="B506" s="8"/>
      <c r="C506" s="6"/>
      <c r="D506" s="39" t="s">
        <v>271</v>
      </c>
      <c r="E506" s="9"/>
      <c r="F506" s="9"/>
      <c r="G506" s="10"/>
    </row>
    <row r="507" spans="1:7" ht="31.5" outlineLevel="2" x14ac:dyDescent="0.25">
      <c r="A507" s="6" t="s">
        <v>194</v>
      </c>
      <c r="B507" s="8" t="s">
        <v>195</v>
      </c>
      <c r="C507" s="6" t="s">
        <v>306</v>
      </c>
      <c r="D507" s="40" t="s">
        <v>307</v>
      </c>
      <c r="E507" s="9">
        <v>45184.781999999999</v>
      </c>
      <c r="F507" s="9">
        <v>19556.662</v>
      </c>
      <c r="G507" s="10">
        <f t="shared" ref="G507:G508" si="13">F507/E507</f>
        <v>0.43281523412019562</v>
      </c>
    </row>
    <row r="508" spans="1:7" ht="31.5" outlineLevel="2" x14ac:dyDescent="0.25">
      <c r="A508" s="6" t="s">
        <v>194</v>
      </c>
      <c r="B508" s="8" t="s">
        <v>195</v>
      </c>
      <c r="C508" s="6" t="s">
        <v>308</v>
      </c>
      <c r="D508" s="40" t="s">
        <v>309</v>
      </c>
      <c r="E508" s="9">
        <v>6701.0079999999998</v>
      </c>
      <c r="F508" s="9">
        <v>6239.7039999999997</v>
      </c>
      <c r="G508" s="10">
        <f t="shared" si="13"/>
        <v>0.93115901368868681</v>
      </c>
    </row>
    <row r="509" spans="1:7" s="5" customFormat="1" ht="63" outlineLevel="1" x14ac:dyDescent="0.25">
      <c r="A509" s="4" t="s">
        <v>194</v>
      </c>
      <c r="B509" s="11" t="s">
        <v>195</v>
      </c>
      <c r="C509" s="4" t="s">
        <v>30</v>
      </c>
      <c r="D509" s="11" t="s">
        <v>31</v>
      </c>
      <c r="E509" s="12">
        <f>E510</f>
        <v>7559.2340000000004</v>
      </c>
      <c r="F509" s="12">
        <f>F510</f>
        <v>7485.2950000000001</v>
      </c>
      <c r="G509" s="13">
        <f t="shared" si="11"/>
        <v>0.99021871792829796</v>
      </c>
    </row>
    <row r="510" spans="1:7" s="31" customFormat="1" ht="47.25" outlineLevel="2" x14ac:dyDescent="0.25">
      <c r="A510" s="27" t="s">
        <v>194</v>
      </c>
      <c r="B510" s="28" t="s">
        <v>195</v>
      </c>
      <c r="C510" s="27" t="s">
        <v>152</v>
      </c>
      <c r="D510" s="28" t="s">
        <v>153</v>
      </c>
      <c r="E510" s="29">
        <v>7559.2340000000004</v>
      </c>
      <c r="F510" s="29">
        <v>7485.2950000000001</v>
      </c>
      <c r="G510" s="30">
        <f t="shared" si="11"/>
        <v>0.99021871792829796</v>
      </c>
    </row>
    <row r="511" spans="1:7" s="31" customFormat="1" ht="15.75" outlineLevel="2" x14ac:dyDescent="0.25">
      <c r="A511" s="6"/>
      <c r="B511" s="8"/>
      <c r="C511" s="6"/>
      <c r="D511" s="39" t="s">
        <v>271</v>
      </c>
      <c r="E511" s="9"/>
      <c r="F511" s="9"/>
      <c r="G511" s="10"/>
    </row>
    <row r="512" spans="1:7" s="31" customFormat="1" ht="39.75" customHeight="1" outlineLevel="2" x14ac:dyDescent="0.25">
      <c r="A512" s="6" t="s">
        <v>194</v>
      </c>
      <c r="B512" s="8" t="s">
        <v>195</v>
      </c>
      <c r="C512" s="6" t="s">
        <v>310</v>
      </c>
      <c r="D512" s="40" t="s">
        <v>311</v>
      </c>
      <c r="E512" s="9">
        <v>7559.2340000000004</v>
      </c>
      <c r="F512" s="9">
        <v>7485.2950000000001</v>
      </c>
      <c r="G512" s="10">
        <f t="shared" ref="G512" si="14">F512/E512</f>
        <v>0.99021871792829796</v>
      </c>
    </row>
    <row r="513" spans="1:7" s="5" customFormat="1" ht="31.5" outlineLevel="1" x14ac:dyDescent="0.25">
      <c r="A513" s="4" t="s">
        <v>194</v>
      </c>
      <c r="B513" s="11" t="s">
        <v>195</v>
      </c>
      <c r="C513" s="4" t="s">
        <v>15</v>
      </c>
      <c r="D513" s="11" t="s">
        <v>16</v>
      </c>
      <c r="E513" s="12">
        <f>E514+E517</f>
        <v>603767.41200000001</v>
      </c>
      <c r="F513" s="12">
        <f>F514+F517</f>
        <v>504475.788</v>
      </c>
      <c r="G513" s="13">
        <f t="shared" si="11"/>
        <v>0.83554656639865155</v>
      </c>
    </row>
    <row r="514" spans="1:7" s="31" customFormat="1" ht="31.5" outlineLevel="2" x14ac:dyDescent="0.25">
      <c r="A514" s="27" t="s">
        <v>194</v>
      </c>
      <c r="B514" s="28" t="s">
        <v>195</v>
      </c>
      <c r="C514" s="27" t="s">
        <v>17</v>
      </c>
      <c r="D514" s="28" t="s">
        <v>18</v>
      </c>
      <c r="E514" s="29">
        <v>41238.894</v>
      </c>
      <c r="F514" s="29">
        <v>19311.435000000001</v>
      </c>
      <c r="G514" s="30">
        <f t="shared" si="11"/>
        <v>0.46828207856398868</v>
      </c>
    </row>
    <row r="515" spans="1:7" s="31" customFormat="1" ht="25.5" customHeight="1" outlineLevel="2" x14ac:dyDescent="0.25">
      <c r="A515" s="6"/>
      <c r="B515" s="8"/>
      <c r="C515" s="6"/>
      <c r="D515" s="39" t="s">
        <v>271</v>
      </c>
      <c r="E515" s="9"/>
      <c r="F515" s="9"/>
      <c r="G515" s="10"/>
    </row>
    <row r="516" spans="1:7" s="31" customFormat="1" ht="31.5" outlineLevel="2" x14ac:dyDescent="0.25">
      <c r="A516" s="6" t="s">
        <v>194</v>
      </c>
      <c r="B516" s="8" t="s">
        <v>195</v>
      </c>
      <c r="C516" s="6" t="s">
        <v>312</v>
      </c>
      <c r="D516" s="40" t="s">
        <v>313</v>
      </c>
      <c r="E516" s="9">
        <v>41238.894</v>
      </c>
      <c r="F516" s="9">
        <v>19311.435000000001</v>
      </c>
      <c r="G516" s="10">
        <f t="shared" ref="G516" si="15">F516/E516</f>
        <v>0.46828207856398868</v>
      </c>
    </row>
    <row r="517" spans="1:7" s="31" customFormat="1" ht="47.25" outlineLevel="2" x14ac:dyDescent="0.25">
      <c r="A517" s="27" t="s">
        <v>194</v>
      </c>
      <c r="B517" s="28" t="s">
        <v>195</v>
      </c>
      <c r="C517" s="27" t="s">
        <v>19</v>
      </c>
      <c r="D517" s="28" t="s">
        <v>20</v>
      </c>
      <c r="E517" s="29">
        <v>562528.51800000004</v>
      </c>
      <c r="F517" s="29">
        <v>485164.353</v>
      </c>
      <c r="G517" s="30">
        <f t="shared" si="11"/>
        <v>0.86247067921985776</v>
      </c>
    </row>
    <row r="518" spans="1:7" s="31" customFormat="1" ht="22.5" customHeight="1" outlineLevel="2" x14ac:dyDescent="0.25">
      <c r="A518" s="6"/>
      <c r="B518" s="8"/>
      <c r="C518" s="6"/>
      <c r="D518" s="39" t="s">
        <v>271</v>
      </c>
      <c r="E518" s="9"/>
      <c r="F518" s="9"/>
      <c r="G518" s="10"/>
    </row>
    <row r="519" spans="1:7" s="31" customFormat="1" ht="31.5" outlineLevel="2" x14ac:dyDescent="0.25">
      <c r="A519" s="6" t="s">
        <v>194</v>
      </c>
      <c r="B519" s="8" t="s">
        <v>195</v>
      </c>
      <c r="C519" s="6" t="s">
        <v>314</v>
      </c>
      <c r="D519" s="40" t="s">
        <v>315</v>
      </c>
      <c r="E519" s="9">
        <v>157600.20000000001</v>
      </c>
      <c r="F519" s="9">
        <v>146592.902</v>
      </c>
      <c r="G519" s="10">
        <f t="shared" ref="G519:G526" si="16">F519/E519</f>
        <v>0.9301568272121481</v>
      </c>
    </row>
    <row r="520" spans="1:7" s="31" customFormat="1" ht="31.5" outlineLevel="2" x14ac:dyDescent="0.25">
      <c r="A520" s="6" t="s">
        <v>194</v>
      </c>
      <c r="B520" s="8" t="s">
        <v>195</v>
      </c>
      <c r="C520" s="6" t="s">
        <v>316</v>
      </c>
      <c r="D520" s="40" t="s">
        <v>317</v>
      </c>
      <c r="E520" s="9">
        <v>238368.842</v>
      </c>
      <c r="F520" s="9">
        <v>186861.405</v>
      </c>
      <c r="G520" s="10">
        <f t="shared" si="16"/>
        <v>0.78391707335642469</v>
      </c>
    </row>
    <row r="521" spans="1:7" s="31" customFormat="1" ht="47.25" outlineLevel="2" x14ac:dyDescent="0.25">
      <c r="A521" s="6" t="s">
        <v>194</v>
      </c>
      <c r="B521" s="8" t="s">
        <v>195</v>
      </c>
      <c r="C521" s="6" t="s">
        <v>318</v>
      </c>
      <c r="D521" s="40" t="s">
        <v>319</v>
      </c>
      <c r="E521" s="9">
        <v>85783.138000000006</v>
      </c>
      <c r="F521" s="9">
        <v>80460.396999999997</v>
      </c>
      <c r="G521" s="10">
        <f t="shared" si="16"/>
        <v>0.93795119735535892</v>
      </c>
    </row>
    <row r="522" spans="1:7" s="31" customFormat="1" ht="31.5" outlineLevel="2" x14ac:dyDescent="0.25">
      <c r="A522" s="6" t="s">
        <v>194</v>
      </c>
      <c r="B522" s="8" t="s">
        <v>195</v>
      </c>
      <c r="C522" s="6" t="s">
        <v>320</v>
      </c>
      <c r="D522" s="40" t="s">
        <v>321</v>
      </c>
      <c r="E522" s="9">
        <v>3005.538</v>
      </c>
      <c r="F522" s="9">
        <v>3005.538</v>
      </c>
      <c r="G522" s="10">
        <f t="shared" si="16"/>
        <v>1</v>
      </c>
    </row>
    <row r="523" spans="1:7" s="31" customFormat="1" ht="31.5" outlineLevel="2" x14ac:dyDescent="0.25">
      <c r="A523" s="6" t="s">
        <v>194</v>
      </c>
      <c r="B523" s="8" t="s">
        <v>195</v>
      </c>
      <c r="C523" s="6" t="s">
        <v>322</v>
      </c>
      <c r="D523" s="40" t="s">
        <v>323</v>
      </c>
      <c r="E523" s="9">
        <v>18.687999999999999</v>
      </c>
      <c r="F523" s="9">
        <v>15</v>
      </c>
      <c r="G523" s="10">
        <f t="shared" si="16"/>
        <v>0.80265410958904115</v>
      </c>
    </row>
    <row r="524" spans="1:7" s="31" customFormat="1" ht="31.5" outlineLevel="2" x14ac:dyDescent="0.25">
      <c r="A524" s="6" t="s">
        <v>194</v>
      </c>
      <c r="B524" s="8" t="s">
        <v>195</v>
      </c>
      <c r="C524" s="6" t="s">
        <v>324</v>
      </c>
      <c r="D524" s="40" t="s">
        <v>325</v>
      </c>
      <c r="E524" s="9">
        <v>2450</v>
      </c>
      <c r="F524" s="9">
        <v>0</v>
      </c>
      <c r="G524" s="10">
        <f t="shared" si="16"/>
        <v>0</v>
      </c>
    </row>
    <row r="525" spans="1:7" s="31" customFormat="1" ht="31.5" outlineLevel="2" x14ac:dyDescent="0.25">
      <c r="A525" s="6" t="s">
        <v>194</v>
      </c>
      <c r="B525" s="8" t="s">
        <v>195</v>
      </c>
      <c r="C525" s="6" t="s">
        <v>326</v>
      </c>
      <c r="D525" s="40" t="s">
        <v>327</v>
      </c>
      <c r="E525" s="9">
        <v>10302.111999999999</v>
      </c>
      <c r="F525" s="9">
        <v>3229.1109999999999</v>
      </c>
      <c r="G525" s="10">
        <f t="shared" si="16"/>
        <v>0.31344165157590986</v>
      </c>
    </row>
    <row r="526" spans="1:7" s="31" customFormat="1" ht="94.5" outlineLevel="2" x14ac:dyDescent="0.25">
      <c r="A526" s="6" t="s">
        <v>194</v>
      </c>
      <c r="B526" s="8" t="s">
        <v>195</v>
      </c>
      <c r="C526" s="6" t="s">
        <v>328</v>
      </c>
      <c r="D526" s="40" t="s">
        <v>329</v>
      </c>
      <c r="E526" s="9">
        <v>65000</v>
      </c>
      <c r="F526" s="9">
        <v>65000</v>
      </c>
      <c r="G526" s="10">
        <f t="shared" si="16"/>
        <v>1</v>
      </c>
    </row>
    <row r="527" spans="1:7" s="31" customFormat="1" ht="27" customHeight="1" outlineLevel="2" x14ac:dyDescent="0.25">
      <c r="A527" s="27"/>
      <c r="B527" s="28"/>
      <c r="C527" s="27"/>
      <c r="D527" s="32" t="s">
        <v>269</v>
      </c>
      <c r="E527" s="12">
        <f>E528+E529+E530</f>
        <v>58934.18</v>
      </c>
      <c r="F527" s="12">
        <f>F528+F529+F530</f>
        <v>57616.517999999996</v>
      </c>
      <c r="G527" s="13">
        <f t="shared" si="11"/>
        <v>0.97764180310984217</v>
      </c>
    </row>
    <row r="528" spans="1:7" ht="31.5" outlineLevel="1" x14ac:dyDescent="0.25">
      <c r="A528" s="6" t="s">
        <v>194</v>
      </c>
      <c r="B528" s="8" t="s">
        <v>195</v>
      </c>
      <c r="C528" s="6" t="s">
        <v>21</v>
      </c>
      <c r="D528" s="8" t="s">
        <v>22</v>
      </c>
      <c r="E528" s="9">
        <v>2680</v>
      </c>
      <c r="F528" s="9">
        <v>2357.4960000000001</v>
      </c>
      <c r="G528" s="10">
        <f t="shared" si="11"/>
        <v>0.87966268656716418</v>
      </c>
    </row>
    <row r="529" spans="1:7" ht="31.5" outlineLevel="1" x14ac:dyDescent="0.25">
      <c r="A529" s="6" t="s">
        <v>194</v>
      </c>
      <c r="B529" s="8" t="s">
        <v>195</v>
      </c>
      <c r="C529" s="6" t="s">
        <v>23</v>
      </c>
      <c r="D529" s="8" t="s">
        <v>24</v>
      </c>
      <c r="E529" s="9">
        <v>16531.099999999999</v>
      </c>
      <c r="F529" s="9">
        <v>16531.098999999998</v>
      </c>
      <c r="G529" s="10">
        <f t="shared" si="11"/>
        <v>0.99999993950795774</v>
      </c>
    </row>
    <row r="530" spans="1:7" ht="63" outlineLevel="1" x14ac:dyDescent="0.25">
      <c r="A530" s="6" t="s">
        <v>194</v>
      </c>
      <c r="B530" s="8" t="s">
        <v>195</v>
      </c>
      <c r="C530" s="6" t="s">
        <v>196</v>
      </c>
      <c r="D530" s="8" t="s">
        <v>197</v>
      </c>
      <c r="E530" s="9">
        <v>39723.08</v>
      </c>
      <c r="F530" s="9">
        <v>38727.923000000003</v>
      </c>
      <c r="G530" s="10">
        <f t="shared" si="11"/>
        <v>0.97494763749437352</v>
      </c>
    </row>
    <row r="531" spans="1:7" ht="31.5" customHeight="1" x14ac:dyDescent="0.25">
      <c r="A531" s="14" t="s">
        <v>198</v>
      </c>
      <c r="B531" s="44" t="s">
        <v>199</v>
      </c>
      <c r="C531" s="45"/>
      <c r="D531" s="46"/>
      <c r="E531" s="15">
        <f>E533+E567</f>
        <v>1359459.1520000002</v>
      </c>
      <c r="F531" s="15">
        <f>F533+F567</f>
        <v>1209414.963</v>
      </c>
      <c r="G531" s="16">
        <f t="shared" si="11"/>
        <v>0.8896294980402617</v>
      </c>
    </row>
    <row r="532" spans="1:7" s="26" customFormat="1" ht="23.25" customHeight="1" x14ac:dyDescent="0.25">
      <c r="A532" s="21"/>
      <c r="B532" s="22"/>
      <c r="C532" s="23"/>
      <c r="D532" s="35" t="s">
        <v>267</v>
      </c>
      <c r="E532" s="24"/>
      <c r="F532" s="24"/>
      <c r="G532" s="25"/>
    </row>
    <row r="533" spans="1:7" s="26" customFormat="1" ht="23.25" customHeight="1" x14ac:dyDescent="0.25">
      <c r="A533" s="21"/>
      <c r="B533" s="22"/>
      <c r="C533" s="23"/>
      <c r="D533" s="35" t="s">
        <v>268</v>
      </c>
      <c r="E533" s="24">
        <f>E534+E555+E565</f>
        <v>1328346.1030000001</v>
      </c>
      <c r="F533" s="24">
        <f>F534+F555+F565</f>
        <v>1178351.8049999999</v>
      </c>
      <c r="G533" s="25">
        <f>F533/E533</f>
        <v>0.8870819151264524</v>
      </c>
    </row>
    <row r="534" spans="1:7" s="5" customFormat="1" ht="31.5" outlineLevel="1" x14ac:dyDescent="0.25">
      <c r="A534" s="4" t="s">
        <v>198</v>
      </c>
      <c r="B534" s="11" t="s">
        <v>199</v>
      </c>
      <c r="C534" s="4" t="s">
        <v>136</v>
      </c>
      <c r="D534" s="11" t="s">
        <v>137</v>
      </c>
      <c r="E534" s="12">
        <f>E535+E536+E554</f>
        <v>982013.29300000006</v>
      </c>
      <c r="F534" s="12">
        <f>F535+F536+F554</f>
        <v>878616.103</v>
      </c>
      <c r="G534" s="13">
        <f t="shared" si="11"/>
        <v>0.89470897111369341</v>
      </c>
    </row>
    <row r="535" spans="1:7" s="31" customFormat="1" ht="47.25" outlineLevel="2" x14ac:dyDescent="0.25">
      <c r="A535" s="27" t="s">
        <v>198</v>
      </c>
      <c r="B535" s="28" t="s">
        <v>199</v>
      </c>
      <c r="C535" s="27" t="s">
        <v>138</v>
      </c>
      <c r="D535" s="28" t="s">
        <v>139</v>
      </c>
      <c r="E535" s="29">
        <v>496432.13400000002</v>
      </c>
      <c r="F535" s="29">
        <v>465698.73100000003</v>
      </c>
      <c r="G535" s="30">
        <f t="shared" si="11"/>
        <v>0.93809143104342241</v>
      </c>
    </row>
    <row r="536" spans="1:7" s="31" customFormat="1" ht="63" outlineLevel="2" x14ac:dyDescent="0.25">
      <c r="A536" s="27" t="s">
        <v>198</v>
      </c>
      <c r="B536" s="28" t="s">
        <v>199</v>
      </c>
      <c r="C536" s="27" t="s">
        <v>200</v>
      </c>
      <c r="D536" s="28" t="s">
        <v>201</v>
      </c>
      <c r="E536" s="29">
        <v>298043.09700000001</v>
      </c>
      <c r="F536" s="29">
        <v>225394.399</v>
      </c>
      <c r="G536" s="30">
        <f t="shared" si="11"/>
        <v>0.75624767447641972</v>
      </c>
    </row>
    <row r="537" spans="1:7" s="31" customFormat="1" ht="15.75" outlineLevel="2" x14ac:dyDescent="0.25">
      <c r="A537" s="6"/>
      <c r="B537" s="8"/>
      <c r="C537" s="6"/>
      <c r="D537" s="39" t="s">
        <v>271</v>
      </c>
      <c r="E537" s="9"/>
      <c r="F537" s="9"/>
      <c r="G537" s="10"/>
    </row>
    <row r="538" spans="1:7" s="31" customFormat="1" ht="47.25" outlineLevel="2" x14ac:dyDescent="0.25">
      <c r="A538" s="6" t="s">
        <v>198</v>
      </c>
      <c r="B538" s="8" t="s">
        <v>199</v>
      </c>
      <c r="C538" s="6" t="s">
        <v>330</v>
      </c>
      <c r="D538" s="40" t="s">
        <v>331</v>
      </c>
      <c r="E538" s="9">
        <v>7520.7</v>
      </c>
      <c r="F538" s="9">
        <v>100</v>
      </c>
      <c r="G538" s="10">
        <f t="shared" ref="G538:G553" si="17">F538/E538</f>
        <v>1.3296634621777229E-2</v>
      </c>
    </row>
    <row r="539" spans="1:7" s="31" customFormat="1" ht="31.5" outlineLevel="2" x14ac:dyDescent="0.25">
      <c r="A539" s="6" t="s">
        <v>198</v>
      </c>
      <c r="B539" s="8" t="s">
        <v>199</v>
      </c>
      <c r="C539" s="6" t="s">
        <v>332</v>
      </c>
      <c r="D539" s="40" t="s">
        <v>333</v>
      </c>
      <c r="E539" s="9">
        <v>100</v>
      </c>
      <c r="F539" s="9">
        <v>0</v>
      </c>
      <c r="G539" s="10">
        <f t="shared" si="17"/>
        <v>0</v>
      </c>
    </row>
    <row r="540" spans="1:7" s="31" customFormat="1" ht="78.75" outlineLevel="2" x14ac:dyDescent="0.25">
      <c r="A540" s="6" t="s">
        <v>198</v>
      </c>
      <c r="B540" s="8" t="s">
        <v>199</v>
      </c>
      <c r="C540" s="6" t="s">
        <v>334</v>
      </c>
      <c r="D540" s="40" t="s">
        <v>335</v>
      </c>
      <c r="E540" s="9">
        <v>11616</v>
      </c>
      <c r="F540" s="9">
        <v>0</v>
      </c>
      <c r="G540" s="10">
        <f t="shared" si="17"/>
        <v>0</v>
      </c>
    </row>
    <row r="541" spans="1:7" s="31" customFormat="1" ht="31.5" outlineLevel="2" x14ac:dyDescent="0.25">
      <c r="A541" s="6" t="s">
        <v>198</v>
      </c>
      <c r="B541" s="8" t="s">
        <v>199</v>
      </c>
      <c r="C541" s="6" t="s">
        <v>336</v>
      </c>
      <c r="D541" s="40" t="s">
        <v>337</v>
      </c>
      <c r="E541" s="9">
        <v>20923.2</v>
      </c>
      <c r="F541" s="9">
        <v>0</v>
      </c>
      <c r="G541" s="10">
        <f t="shared" si="17"/>
        <v>0</v>
      </c>
    </row>
    <row r="542" spans="1:7" s="31" customFormat="1" ht="31.5" outlineLevel="2" x14ac:dyDescent="0.25">
      <c r="A542" s="6" t="s">
        <v>198</v>
      </c>
      <c r="B542" s="8" t="s">
        <v>199</v>
      </c>
      <c r="C542" s="6" t="s">
        <v>338</v>
      </c>
      <c r="D542" s="40" t="s">
        <v>339</v>
      </c>
      <c r="E542" s="9">
        <v>598.49599999999998</v>
      </c>
      <c r="F542" s="9">
        <v>598.49599999999998</v>
      </c>
      <c r="G542" s="10">
        <f t="shared" si="17"/>
        <v>1</v>
      </c>
    </row>
    <row r="543" spans="1:7" s="31" customFormat="1" ht="31.5" outlineLevel="2" x14ac:dyDescent="0.25">
      <c r="A543" s="6" t="s">
        <v>198</v>
      </c>
      <c r="B543" s="8" t="s">
        <v>199</v>
      </c>
      <c r="C543" s="6" t="s">
        <v>340</v>
      </c>
      <c r="D543" s="40" t="s">
        <v>341</v>
      </c>
      <c r="E543" s="9">
        <v>1000</v>
      </c>
      <c r="F543" s="9">
        <v>1000</v>
      </c>
      <c r="G543" s="10">
        <f t="shared" si="17"/>
        <v>1</v>
      </c>
    </row>
    <row r="544" spans="1:7" s="31" customFormat="1" ht="31.5" outlineLevel="2" x14ac:dyDescent="0.25">
      <c r="A544" s="6" t="s">
        <v>198</v>
      </c>
      <c r="B544" s="8" t="s">
        <v>199</v>
      </c>
      <c r="C544" s="6" t="s">
        <v>342</v>
      </c>
      <c r="D544" s="40" t="s">
        <v>343</v>
      </c>
      <c r="E544" s="9">
        <v>325.61</v>
      </c>
      <c r="F544" s="9">
        <v>0</v>
      </c>
      <c r="G544" s="10">
        <f t="shared" si="17"/>
        <v>0</v>
      </c>
    </row>
    <row r="545" spans="1:7" s="31" customFormat="1" ht="31.5" outlineLevel="2" x14ac:dyDescent="0.25">
      <c r="A545" s="6" t="s">
        <v>198</v>
      </c>
      <c r="B545" s="8" t="s">
        <v>199</v>
      </c>
      <c r="C545" s="6" t="s">
        <v>344</v>
      </c>
      <c r="D545" s="40" t="s">
        <v>345</v>
      </c>
      <c r="E545" s="9">
        <v>1213.567</v>
      </c>
      <c r="F545" s="9">
        <v>0</v>
      </c>
      <c r="G545" s="10">
        <f t="shared" si="17"/>
        <v>0</v>
      </c>
    </row>
    <row r="546" spans="1:7" s="31" customFormat="1" ht="63" outlineLevel="2" x14ac:dyDescent="0.25">
      <c r="A546" s="6" t="s">
        <v>198</v>
      </c>
      <c r="B546" s="8" t="s">
        <v>199</v>
      </c>
      <c r="C546" s="6" t="s">
        <v>346</v>
      </c>
      <c r="D546" s="40" t="s">
        <v>347</v>
      </c>
      <c r="E546" s="9">
        <v>136562.70000000001</v>
      </c>
      <c r="F546" s="9">
        <v>113593.2</v>
      </c>
      <c r="G546" s="10">
        <f t="shared" si="17"/>
        <v>0.83180253465990339</v>
      </c>
    </row>
    <row r="547" spans="1:7" s="31" customFormat="1" ht="78.75" outlineLevel="2" x14ac:dyDescent="0.25">
      <c r="A547" s="6" t="s">
        <v>198</v>
      </c>
      <c r="B547" s="8" t="s">
        <v>199</v>
      </c>
      <c r="C547" s="6" t="s">
        <v>348</v>
      </c>
      <c r="D547" s="40" t="s">
        <v>279</v>
      </c>
      <c r="E547" s="9">
        <v>32224.300999999999</v>
      </c>
      <c r="F547" s="9">
        <v>32224.3</v>
      </c>
      <c r="G547" s="10">
        <f t="shared" si="17"/>
        <v>0.9999999689675193</v>
      </c>
    </row>
    <row r="548" spans="1:7" s="31" customFormat="1" ht="110.25" outlineLevel="2" x14ac:dyDescent="0.25">
      <c r="A548" s="6" t="s">
        <v>198</v>
      </c>
      <c r="B548" s="8" t="s">
        <v>199</v>
      </c>
      <c r="C548" s="6" t="s">
        <v>349</v>
      </c>
      <c r="D548" s="41" t="s">
        <v>350</v>
      </c>
      <c r="E548" s="9">
        <v>7768.5</v>
      </c>
      <c r="F548" s="9">
        <v>7768.4669999999996</v>
      </c>
      <c r="G548" s="10">
        <f t="shared" si="17"/>
        <v>0.99999575207569025</v>
      </c>
    </row>
    <row r="549" spans="1:7" s="31" customFormat="1" ht="94.5" outlineLevel="2" x14ac:dyDescent="0.25">
      <c r="A549" s="6" t="s">
        <v>198</v>
      </c>
      <c r="B549" s="8" t="s">
        <v>199</v>
      </c>
      <c r="C549" s="6" t="s">
        <v>351</v>
      </c>
      <c r="D549" s="40" t="s">
        <v>352</v>
      </c>
      <c r="E549" s="9">
        <v>31329.5</v>
      </c>
      <c r="F549" s="9">
        <v>31329.414000000001</v>
      </c>
      <c r="G549" s="10">
        <f t="shared" si="17"/>
        <v>0.99999725498332248</v>
      </c>
    </row>
    <row r="550" spans="1:7" s="31" customFormat="1" ht="78.75" outlineLevel="2" x14ac:dyDescent="0.25">
      <c r="A550" s="6" t="s">
        <v>198</v>
      </c>
      <c r="B550" s="8" t="s">
        <v>199</v>
      </c>
      <c r="C550" s="6" t="s">
        <v>353</v>
      </c>
      <c r="D550" s="40" t="s">
        <v>354</v>
      </c>
      <c r="E550" s="9">
        <v>2035</v>
      </c>
      <c r="F550" s="9">
        <v>2035</v>
      </c>
      <c r="G550" s="10">
        <f t="shared" si="17"/>
        <v>1</v>
      </c>
    </row>
    <row r="551" spans="1:7" s="31" customFormat="1" ht="78.75" outlineLevel="2" x14ac:dyDescent="0.25">
      <c r="A551" s="6" t="s">
        <v>198</v>
      </c>
      <c r="B551" s="8" t="s">
        <v>199</v>
      </c>
      <c r="C551" s="6" t="s">
        <v>355</v>
      </c>
      <c r="D551" s="40" t="s">
        <v>356</v>
      </c>
      <c r="E551" s="9">
        <v>5305</v>
      </c>
      <c r="F551" s="9">
        <v>0</v>
      </c>
      <c r="G551" s="10">
        <f t="shared" si="17"/>
        <v>0</v>
      </c>
    </row>
    <row r="552" spans="1:7" s="31" customFormat="1" ht="94.5" outlineLevel="2" x14ac:dyDescent="0.25">
      <c r="A552" s="6" t="s">
        <v>198</v>
      </c>
      <c r="B552" s="8" t="s">
        <v>199</v>
      </c>
      <c r="C552" s="6" t="s">
        <v>357</v>
      </c>
      <c r="D552" s="40" t="s">
        <v>358</v>
      </c>
      <c r="E552" s="9">
        <v>2351.5</v>
      </c>
      <c r="F552" s="9">
        <v>0</v>
      </c>
      <c r="G552" s="10">
        <f t="shared" si="17"/>
        <v>0</v>
      </c>
    </row>
    <row r="553" spans="1:7" s="31" customFormat="1" ht="47.25" outlineLevel="2" x14ac:dyDescent="0.25">
      <c r="A553" s="6" t="s">
        <v>198</v>
      </c>
      <c r="B553" s="8" t="s">
        <v>199</v>
      </c>
      <c r="C553" s="6" t="s">
        <v>359</v>
      </c>
      <c r="D553" s="40" t="s">
        <v>360</v>
      </c>
      <c r="E553" s="9">
        <v>37169.023999999998</v>
      </c>
      <c r="F553" s="9">
        <v>36745.521999999997</v>
      </c>
      <c r="G553" s="10">
        <f t="shared" si="17"/>
        <v>0.98860605002703328</v>
      </c>
    </row>
    <row r="554" spans="1:7" s="31" customFormat="1" ht="31.5" outlineLevel="2" x14ac:dyDescent="0.25">
      <c r="A554" s="27" t="s">
        <v>198</v>
      </c>
      <c r="B554" s="28" t="s">
        <v>199</v>
      </c>
      <c r="C554" s="27" t="s">
        <v>140</v>
      </c>
      <c r="D554" s="28" t="s">
        <v>141</v>
      </c>
      <c r="E554" s="29">
        <v>187538.06200000001</v>
      </c>
      <c r="F554" s="29">
        <v>187522.973</v>
      </c>
      <c r="G554" s="30">
        <f t="shared" si="11"/>
        <v>0.99991954166616048</v>
      </c>
    </row>
    <row r="555" spans="1:7" s="5" customFormat="1" ht="63" outlineLevel="1" x14ac:dyDescent="0.25">
      <c r="A555" s="4" t="s">
        <v>198</v>
      </c>
      <c r="B555" s="11" t="s">
        <v>199</v>
      </c>
      <c r="C555" s="4" t="s">
        <v>142</v>
      </c>
      <c r="D555" s="11" t="s">
        <v>143</v>
      </c>
      <c r="E555" s="12">
        <f>E556+E560</f>
        <v>185617.18300000002</v>
      </c>
      <c r="F555" s="12">
        <f>F556+F560</f>
        <v>161444.04699999999</v>
      </c>
      <c r="G555" s="13">
        <f t="shared" si="11"/>
        <v>0.86976886724975222</v>
      </c>
    </row>
    <row r="556" spans="1:7" s="31" customFormat="1" ht="47.25" outlineLevel="2" x14ac:dyDescent="0.25">
      <c r="A556" s="27" t="s">
        <v>198</v>
      </c>
      <c r="B556" s="28" t="s">
        <v>199</v>
      </c>
      <c r="C556" s="27" t="s">
        <v>144</v>
      </c>
      <c r="D556" s="28" t="s">
        <v>145</v>
      </c>
      <c r="E556" s="29">
        <v>73582.812000000005</v>
      </c>
      <c r="F556" s="29">
        <v>51071.195</v>
      </c>
      <c r="G556" s="30">
        <f t="shared" si="11"/>
        <v>0.69406419259976093</v>
      </c>
    </row>
    <row r="557" spans="1:7" s="31" customFormat="1" ht="21.75" customHeight="1" outlineLevel="2" x14ac:dyDescent="0.25">
      <c r="A557" s="6"/>
      <c r="B557" s="8"/>
      <c r="C557" s="6"/>
      <c r="D557" s="39" t="s">
        <v>271</v>
      </c>
      <c r="E557" s="9"/>
      <c r="F557" s="9"/>
      <c r="G557" s="10"/>
    </row>
    <row r="558" spans="1:7" s="31" customFormat="1" ht="31.5" outlineLevel="2" x14ac:dyDescent="0.25">
      <c r="A558" s="6" t="s">
        <v>198</v>
      </c>
      <c r="B558" s="8" t="s">
        <v>199</v>
      </c>
      <c r="C558" s="6" t="s">
        <v>361</v>
      </c>
      <c r="D558" s="40" t="s">
        <v>362</v>
      </c>
      <c r="E558" s="9">
        <v>696.5</v>
      </c>
      <c r="F558" s="9">
        <v>0</v>
      </c>
      <c r="G558" s="10">
        <f t="shared" ref="G558:G559" si="18">F558/E558</f>
        <v>0</v>
      </c>
    </row>
    <row r="559" spans="1:7" s="31" customFormat="1" ht="47.25" outlineLevel="2" x14ac:dyDescent="0.25">
      <c r="A559" s="6" t="s">
        <v>198</v>
      </c>
      <c r="B559" s="8" t="s">
        <v>199</v>
      </c>
      <c r="C559" s="6" t="s">
        <v>363</v>
      </c>
      <c r="D559" s="40" t="s">
        <v>364</v>
      </c>
      <c r="E559" s="9">
        <v>5421.68</v>
      </c>
      <c r="F559" s="9">
        <v>1676.8230000000001</v>
      </c>
      <c r="G559" s="10">
        <f t="shared" si="18"/>
        <v>0.30928107154977791</v>
      </c>
    </row>
    <row r="560" spans="1:7" s="31" customFormat="1" ht="47.25" outlineLevel="2" x14ac:dyDescent="0.25">
      <c r="A560" s="27" t="s">
        <v>198</v>
      </c>
      <c r="B560" s="28" t="s">
        <v>199</v>
      </c>
      <c r="C560" s="27" t="s">
        <v>202</v>
      </c>
      <c r="D560" s="28" t="s">
        <v>203</v>
      </c>
      <c r="E560" s="29">
        <v>112034.371</v>
      </c>
      <c r="F560" s="29">
        <v>110372.852</v>
      </c>
      <c r="G560" s="30">
        <f t="shared" si="11"/>
        <v>0.98516956015221435</v>
      </c>
    </row>
    <row r="561" spans="1:7" s="31" customFormat="1" ht="22.5" customHeight="1" outlineLevel="2" x14ac:dyDescent="0.25">
      <c r="A561" s="6"/>
      <c r="B561" s="8"/>
      <c r="C561" s="6"/>
      <c r="D561" s="39" t="s">
        <v>271</v>
      </c>
      <c r="E561" s="9"/>
      <c r="F561" s="9"/>
      <c r="G561" s="10"/>
    </row>
    <row r="562" spans="1:7" s="31" customFormat="1" ht="31.5" outlineLevel="2" x14ac:dyDescent="0.25">
      <c r="A562" s="6" t="s">
        <v>198</v>
      </c>
      <c r="B562" s="8" t="s">
        <v>199</v>
      </c>
      <c r="C562" s="6" t="s">
        <v>365</v>
      </c>
      <c r="D562" s="40" t="s">
        <v>366</v>
      </c>
      <c r="E562" s="9">
        <v>99.84</v>
      </c>
      <c r="F562" s="9">
        <v>99.84</v>
      </c>
      <c r="G562" s="10">
        <f t="shared" ref="G562:G564" si="19">F562/E562</f>
        <v>1</v>
      </c>
    </row>
    <row r="563" spans="1:7" s="31" customFormat="1" ht="31.5" outlineLevel="2" x14ac:dyDescent="0.25">
      <c r="A563" s="6" t="s">
        <v>198</v>
      </c>
      <c r="B563" s="8" t="s">
        <v>199</v>
      </c>
      <c r="C563" s="6" t="s">
        <v>367</v>
      </c>
      <c r="D563" s="40" t="s">
        <v>368</v>
      </c>
      <c r="E563" s="9">
        <v>59400</v>
      </c>
      <c r="F563" s="9">
        <v>59400</v>
      </c>
      <c r="G563" s="10">
        <f t="shared" si="19"/>
        <v>1</v>
      </c>
    </row>
    <row r="564" spans="1:7" s="31" customFormat="1" ht="31.5" outlineLevel="2" x14ac:dyDescent="0.25">
      <c r="A564" s="6" t="s">
        <v>198</v>
      </c>
      <c r="B564" s="8" t="s">
        <v>199</v>
      </c>
      <c r="C564" s="6" t="s">
        <v>369</v>
      </c>
      <c r="D564" s="40" t="s">
        <v>370</v>
      </c>
      <c r="E564" s="9">
        <v>6180.9920000000002</v>
      </c>
      <c r="F564" s="9">
        <v>5385.8729999999996</v>
      </c>
      <c r="G564" s="10">
        <f t="shared" si="19"/>
        <v>0.87136061654828212</v>
      </c>
    </row>
    <row r="565" spans="1:7" s="5" customFormat="1" ht="31.5" outlineLevel="1" x14ac:dyDescent="0.25">
      <c r="A565" s="4" t="s">
        <v>198</v>
      </c>
      <c r="B565" s="11" t="s">
        <v>199</v>
      </c>
      <c r="C565" s="4" t="s">
        <v>162</v>
      </c>
      <c r="D565" s="11" t="s">
        <v>163</v>
      </c>
      <c r="E565" s="12">
        <f>E566</f>
        <v>160715.62700000001</v>
      </c>
      <c r="F565" s="12">
        <f>F566</f>
        <v>138291.655</v>
      </c>
      <c r="G565" s="13">
        <f t="shared" si="11"/>
        <v>0.86047422756220215</v>
      </c>
    </row>
    <row r="566" spans="1:7" s="31" customFormat="1" ht="47.25" outlineLevel="2" x14ac:dyDescent="0.25">
      <c r="A566" s="27" t="s">
        <v>198</v>
      </c>
      <c r="B566" s="28" t="s">
        <v>199</v>
      </c>
      <c r="C566" s="27" t="s">
        <v>204</v>
      </c>
      <c r="D566" s="28" t="s">
        <v>205</v>
      </c>
      <c r="E566" s="29">
        <v>160715.62700000001</v>
      </c>
      <c r="F566" s="29">
        <v>138291.655</v>
      </c>
      <c r="G566" s="30">
        <f t="shared" si="11"/>
        <v>0.86047422756220215</v>
      </c>
    </row>
    <row r="567" spans="1:7" s="5" customFormat="1" ht="30" customHeight="1" outlineLevel="2" x14ac:dyDescent="0.25">
      <c r="A567" s="4"/>
      <c r="B567" s="11"/>
      <c r="C567" s="4"/>
      <c r="D567" s="32" t="s">
        <v>269</v>
      </c>
      <c r="E567" s="12">
        <f>E568+E569</f>
        <v>31113.048999999999</v>
      </c>
      <c r="F567" s="12">
        <f>F568+F569</f>
        <v>31063.157999999999</v>
      </c>
      <c r="G567" s="13">
        <f t="shared" si="11"/>
        <v>0.99839646059760967</v>
      </c>
    </row>
    <row r="568" spans="1:7" ht="31.5" outlineLevel="1" x14ac:dyDescent="0.25">
      <c r="A568" s="6" t="s">
        <v>198</v>
      </c>
      <c r="B568" s="8" t="s">
        <v>199</v>
      </c>
      <c r="C568" s="6" t="s">
        <v>23</v>
      </c>
      <c r="D568" s="8" t="s">
        <v>24</v>
      </c>
      <c r="E568" s="9">
        <v>26860</v>
      </c>
      <c r="F568" s="9">
        <v>26810.109</v>
      </c>
      <c r="G568" s="10">
        <f t="shared" si="11"/>
        <v>0.99814255398361873</v>
      </c>
    </row>
    <row r="569" spans="1:7" ht="47.25" outlineLevel="1" x14ac:dyDescent="0.25">
      <c r="A569" s="6" t="s">
        <v>198</v>
      </c>
      <c r="B569" s="8" t="s">
        <v>199</v>
      </c>
      <c r="C569" s="6" t="s">
        <v>25</v>
      </c>
      <c r="D569" s="8" t="s">
        <v>26</v>
      </c>
      <c r="E569" s="9">
        <v>4253.049</v>
      </c>
      <c r="F569" s="9">
        <v>4253.049</v>
      </c>
      <c r="G569" s="10">
        <f t="shared" ref="G569:G639" si="20">F569/E569</f>
        <v>1</v>
      </c>
    </row>
    <row r="570" spans="1:7" ht="31.5" customHeight="1" x14ac:dyDescent="0.25">
      <c r="A570" s="14" t="s">
        <v>206</v>
      </c>
      <c r="B570" s="44" t="s">
        <v>207</v>
      </c>
      <c r="C570" s="45"/>
      <c r="D570" s="46"/>
      <c r="E570" s="15">
        <f>E572+E578</f>
        <v>1811266.662</v>
      </c>
      <c r="F570" s="15">
        <f>F572+F578</f>
        <v>1777153.3149999999</v>
      </c>
      <c r="G570" s="16">
        <f t="shared" si="20"/>
        <v>0.98116602722520596</v>
      </c>
    </row>
    <row r="571" spans="1:7" s="26" customFormat="1" ht="31.5" customHeight="1" x14ac:dyDescent="0.25">
      <c r="A571" s="21"/>
      <c r="B571" s="22"/>
      <c r="C571" s="23"/>
      <c r="D571" s="35" t="s">
        <v>267</v>
      </c>
      <c r="E571" s="24"/>
      <c r="F571" s="24"/>
      <c r="G571" s="25"/>
    </row>
    <row r="572" spans="1:7" s="26" customFormat="1" ht="31.5" customHeight="1" x14ac:dyDescent="0.25">
      <c r="A572" s="21"/>
      <c r="B572" s="22"/>
      <c r="C572" s="23"/>
      <c r="D572" s="35" t="s">
        <v>268</v>
      </c>
      <c r="E572" s="24">
        <f>E573+E575</f>
        <v>1630801.4720000001</v>
      </c>
      <c r="F572" s="24">
        <f>F573+F575</f>
        <v>1596695.456</v>
      </c>
      <c r="G572" s="25">
        <f t="shared" si="20"/>
        <v>0.97908634705966213</v>
      </c>
    </row>
    <row r="573" spans="1:7" s="5" customFormat="1" ht="31.5" outlineLevel="1" x14ac:dyDescent="0.25">
      <c r="A573" s="4" t="s">
        <v>206</v>
      </c>
      <c r="B573" s="11" t="s">
        <v>207</v>
      </c>
      <c r="C573" s="4" t="s">
        <v>64</v>
      </c>
      <c r="D573" s="11" t="s">
        <v>65</v>
      </c>
      <c r="E573" s="12">
        <f>E574</f>
        <v>473</v>
      </c>
      <c r="F573" s="12">
        <f>F574</f>
        <v>472.99</v>
      </c>
      <c r="G573" s="13">
        <f t="shared" si="20"/>
        <v>0.99997885835095135</v>
      </c>
    </row>
    <row r="574" spans="1:7" s="31" customFormat="1" ht="36.75" customHeight="1" outlineLevel="2" x14ac:dyDescent="0.25">
      <c r="A574" s="27" t="s">
        <v>206</v>
      </c>
      <c r="B574" s="28" t="s">
        <v>207</v>
      </c>
      <c r="C574" s="27" t="s">
        <v>68</v>
      </c>
      <c r="D574" s="28" t="s">
        <v>69</v>
      </c>
      <c r="E574" s="29">
        <v>473</v>
      </c>
      <c r="F574" s="29">
        <v>472.99</v>
      </c>
      <c r="G574" s="30">
        <f t="shared" si="20"/>
        <v>0.99997885835095135</v>
      </c>
    </row>
    <row r="575" spans="1:7" s="5" customFormat="1" ht="78.75" outlineLevel="1" x14ac:dyDescent="0.25">
      <c r="A575" s="4" t="s">
        <v>206</v>
      </c>
      <c r="B575" s="11" t="s">
        <v>207</v>
      </c>
      <c r="C575" s="4" t="s">
        <v>146</v>
      </c>
      <c r="D575" s="11" t="s">
        <v>147</v>
      </c>
      <c r="E575" s="12">
        <f>E576+E577</f>
        <v>1630328.4720000001</v>
      </c>
      <c r="F575" s="12">
        <f>F576+F577</f>
        <v>1596222.466</v>
      </c>
      <c r="G575" s="13">
        <f t="shared" si="20"/>
        <v>0.97908028560762317</v>
      </c>
    </row>
    <row r="576" spans="1:7" s="31" customFormat="1" ht="47.25" outlineLevel="2" x14ac:dyDescent="0.25">
      <c r="A576" s="27" t="s">
        <v>206</v>
      </c>
      <c r="B576" s="28" t="s">
        <v>207</v>
      </c>
      <c r="C576" s="27" t="s">
        <v>208</v>
      </c>
      <c r="D576" s="28" t="s">
        <v>209</v>
      </c>
      <c r="E576" s="29">
        <v>394364.22700000001</v>
      </c>
      <c r="F576" s="29">
        <v>382284.31599999999</v>
      </c>
      <c r="G576" s="30">
        <f t="shared" si="20"/>
        <v>0.96936864407835854</v>
      </c>
    </row>
    <row r="577" spans="1:7" s="31" customFormat="1" ht="63" outlineLevel="2" x14ac:dyDescent="0.25">
      <c r="A577" s="27" t="s">
        <v>206</v>
      </c>
      <c r="B577" s="28" t="s">
        <v>207</v>
      </c>
      <c r="C577" s="27" t="s">
        <v>148</v>
      </c>
      <c r="D577" s="28" t="s">
        <v>149</v>
      </c>
      <c r="E577" s="29">
        <v>1235964.2450000001</v>
      </c>
      <c r="F577" s="29">
        <v>1213938.1499999999</v>
      </c>
      <c r="G577" s="30">
        <f t="shared" si="20"/>
        <v>0.98217901926442852</v>
      </c>
    </row>
    <row r="578" spans="1:7" s="5" customFormat="1" ht="28.5" customHeight="1" outlineLevel="2" x14ac:dyDescent="0.25">
      <c r="A578" s="4"/>
      <c r="B578" s="11"/>
      <c r="C578" s="4"/>
      <c r="D578" s="11" t="s">
        <v>269</v>
      </c>
      <c r="E578" s="12">
        <f>E579+E580+E581</f>
        <v>180465.19</v>
      </c>
      <c r="F578" s="12">
        <f>F579+F580+F581</f>
        <v>180457.859</v>
      </c>
      <c r="G578" s="13">
        <f t="shared" si="20"/>
        <v>0.9999593772073162</v>
      </c>
    </row>
    <row r="579" spans="1:7" ht="31.5" outlineLevel="1" x14ac:dyDescent="0.25">
      <c r="A579" s="6" t="s">
        <v>206</v>
      </c>
      <c r="B579" s="8" t="s">
        <v>207</v>
      </c>
      <c r="C579" s="6" t="s">
        <v>21</v>
      </c>
      <c r="D579" s="8" t="s">
        <v>22</v>
      </c>
      <c r="E579" s="9">
        <v>162484.84</v>
      </c>
      <c r="F579" s="9">
        <v>162484.84</v>
      </c>
      <c r="G579" s="10">
        <f t="shared" si="20"/>
        <v>1</v>
      </c>
    </row>
    <row r="580" spans="1:7" ht="31.5" outlineLevel="1" x14ac:dyDescent="0.25">
      <c r="A580" s="6" t="s">
        <v>206</v>
      </c>
      <c r="B580" s="8" t="s">
        <v>207</v>
      </c>
      <c r="C580" s="6" t="s">
        <v>23</v>
      </c>
      <c r="D580" s="8" t="s">
        <v>24</v>
      </c>
      <c r="E580" s="9">
        <v>17784.599999999999</v>
      </c>
      <c r="F580" s="9">
        <v>17777.269</v>
      </c>
      <c r="G580" s="10">
        <f t="shared" si="20"/>
        <v>0.99958778943580406</v>
      </c>
    </row>
    <row r="581" spans="1:7" ht="47.25" outlineLevel="1" x14ac:dyDescent="0.25">
      <c r="A581" s="6" t="s">
        <v>206</v>
      </c>
      <c r="B581" s="8" t="s">
        <v>207</v>
      </c>
      <c r="C581" s="6" t="s">
        <v>25</v>
      </c>
      <c r="D581" s="8" t="s">
        <v>26</v>
      </c>
      <c r="E581" s="9">
        <v>195.75</v>
      </c>
      <c r="F581" s="9">
        <v>195.75</v>
      </c>
      <c r="G581" s="10">
        <f t="shared" si="20"/>
        <v>1</v>
      </c>
    </row>
    <row r="582" spans="1:7" ht="31.5" customHeight="1" x14ac:dyDescent="0.25">
      <c r="A582" s="14" t="s">
        <v>210</v>
      </c>
      <c r="B582" s="44" t="s">
        <v>264</v>
      </c>
      <c r="C582" s="45"/>
      <c r="D582" s="46"/>
      <c r="E582" s="15">
        <f>E584+E593</f>
        <v>50650.748</v>
      </c>
      <c r="F582" s="15">
        <f>F584+F593</f>
        <v>48599.146999999997</v>
      </c>
      <c r="G582" s="16">
        <f t="shared" si="20"/>
        <v>0.95949514901537081</v>
      </c>
    </row>
    <row r="583" spans="1:7" s="26" customFormat="1" ht="31.5" customHeight="1" x14ac:dyDescent="0.25">
      <c r="A583" s="21"/>
      <c r="B583" s="22"/>
      <c r="C583" s="23"/>
      <c r="D583" s="35" t="s">
        <v>267</v>
      </c>
      <c r="E583" s="24"/>
      <c r="F583" s="24"/>
      <c r="G583" s="25"/>
    </row>
    <row r="584" spans="1:7" s="26" customFormat="1" ht="31.5" customHeight="1" x14ac:dyDescent="0.25">
      <c r="A584" s="21"/>
      <c r="B584" s="22"/>
      <c r="C584" s="23"/>
      <c r="D584" s="35" t="s">
        <v>268</v>
      </c>
      <c r="E584" s="24">
        <f>E585+E589+E591</f>
        <v>15459.248</v>
      </c>
      <c r="F584" s="24">
        <f>F585+F589+F591</f>
        <v>13449.665999999999</v>
      </c>
      <c r="G584" s="25">
        <f t="shared" si="20"/>
        <v>0.87000777786862593</v>
      </c>
    </row>
    <row r="585" spans="1:7" s="5" customFormat="1" ht="36.75" customHeight="1" outlineLevel="1" x14ac:dyDescent="0.25">
      <c r="A585" s="4" t="s">
        <v>210</v>
      </c>
      <c r="B585" s="11" t="s">
        <v>211</v>
      </c>
      <c r="C585" s="4" t="s">
        <v>212</v>
      </c>
      <c r="D585" s="11" t="s">
        <v>213</v>
      </c>
      <c r="E585" s="12">
        <f>E586+E587+E588</f>
        <v>8340.875</v>
      </c>
      <c r="F585" s="12">
        <f>F586+F587+F588</f>
        <v>7638.027</v>
      </c>
      <c r="G585" s="13">
        <f t="shared" si="20"/>
        <v>0.91573450027724912</v>
      </c>
    </row>
    <row r="586" spans="1:7" s="31" customFormat="1" ht="31.5" outlineLevel="2" x14ac:dyDescent="0.25">
      <c r="A586" s="27" t="s">
        <v>210</v>
      </c>
      <c r="B586" s="28" t="s">
        <v>211</v>
      </c>
      <c r="C586" s="27" t="s">
        <v>214</v>
      </c>
      <c r="D586" s="28" t="s">
        <v>215</v>
      </c>
      <c r="E586" s="29">
        <v>250</v>
      </c>
      <c r="F586" s="29">
        <v>200.49299999999999</v>
      </c>
      <c r="G586" s="30">
        <f t="shared" si="20"/>
        <v>0.80197200000000002</v>
      </c>
    </row>
    <row r="587" spans="1:7" s="31" customFormat="1" ht="31.5" outlineLevel="2" x14ac:dyDescent="0.25">
      <c r="A587" s="27" t="s">
        <v>210</v>
      </c>
      <c r="B587" s="28" t="s">
        <v>211</v>
      </c>
      <c r="C587" s="27" t="s">
        <v>216</v>
      </c>
      <c r="D587" s="28" t="s">
        <v>217</v>
      </c>
      <c r="E587" s="29">
        <v>814.3</v>
      </c>
      <c r="F587" s="29">
        <v>518.53200000000004</v>
      </c>
      <c r="G587" s="30">
        <f t="shared" si="20"/>
        <v>0.63678251258749852</v>
      </c>
    </row>
    <row r="588" spans="1:7" s="31" customFormat="1" ht="31.5" outlineLevel="2" x14ac:dyDescent="0.25">
      <c r="A588" s="27" t="s">
        <v>210</v>
      </c>
      <c r="B588" s="28" t="s">
        <v>211</v>
      </c>
      <c r="C588" s="27" t="s">
        <v>218</v>
      </c>
      <c r="D588" s="28" t="s">
        <v>219</v>
      </c>
      <c r="E588" s="29">
        <v>7276.5749999999998</v>
      </c>
      <c r="F588" s="29">
        <v>6919.0020000000004</v>
      </c>
      <c r="G588" s="30">
        <f t="shared" si="20"/>
        <v>0.95085971078426323</v>
      </c>
    </row>
    <row r="589" spans="1:7" s="5" customFormat="1" ht="31.5" outlineLevel="1" x14ac:dyDescent="0.25">
      <c r="A589" s="4" t="s">
        <v>210</v>
      </c>
      <c r="B589" s="11" t="s">
        <v>211</v>
      </c>
      <c r="C589" s="4" t="s">
        <v>132</v>
      </c>
      <c r="D589" s="11" t="s">
        <v>133</v>
      </c>
      <c r="E589" s="12">
        <f>E590</f>
        <v>3399.0729999999999</v>
      </c>
      <c r="F589" s="12">
        <f>F590</f>
        <v>3239.4349999999999</v>
      </c>
      <c r="G589" s="13">
        <f t="shared" si="20"/>
        <v>0.95303484214666767</v>
      </c>
    </row>
    <row r="590" spans="1:7" s="31" customFormat="1" ht="63" outlineLevel="2" x14ac:dyDescent="0.25">
      <c r="A590" s="27" t="s">
        <v>210</v>
      </c>
      <c r="B590" s="28" t="s">
        <v>211</v>
      </c>
      <c r="C590" s="27" t="s">
        <v>134</v>
      </c>
      <c r="D590" s="28" t="s">
        <v>135</v>
      </c>
      <c r="E590" s="29">
        <v>3399.0729999999999</v>
      </c>
      <c r="F590" s="29">
        <v>3239.4349999999999</v>
      </c>
      <c r="G590" s="30">
        <f t="shared" si="20"/>
        <v>0.95303484214666767</v>
      </c>
    </row>
    <row r="591" spans="1:7" s="5" customFormat="1" ht="63" outlineLevel="1" x14ac:dyDescent="0.25">
      <c r="A591" s="4" t="s">
        <v>210</v>
      </c>
      <c r="B591" s="11" t="s">
        <v>211</v>
      </c>
      <c r="C591" s="4" t="s">
        <v>30</v>
      </c>
      <c r="D591" s="11" t="s">
        <v>31</v>
      </c>
      <c r="E591" s="12">
        <f>E592</f>
        <v>3719.3</v>
      </c>
      <c r="F591" s="12">
        <f>F592</f>
        <v>2572.2040000000002</v>
      </c>
      <c r="G591" s="13">
        <f t="shared" si="20"/>
        <v>0.6915828247250827</v>
      </c>
    </row>
    <row r="592" spans="1:7" s="31" customFormat="1" ht="78.75" outlineLevel="2" x14ac:dyDescent="0.25">
      <c r="A592" s="27" t="s">
        <v>210</v>
      </c>
      <c r="B592" s="28" t="s">
        <v>211</v>
      </c>
      <c r="C592" s="27" t="s">
        <v>32</v>
      </c>
      <c r="D592" s="28" t="s">
        <v>33</v>
      </c>
      <c r="E592" s="29">
        <v>3719.3</v>
      </c>
      <c r="F592" s="29">
        <v>2572.2040000000002</v>
      </c>
      <c r="G592" s="30">
        <f t="shared" si="20"/>
        <v>0.6915828247250827</v>
      </c>
    </row>
    <row r="593" spans="1:7" s="5" customFormat="1" ht="25.5" customHeight="1" outlineLevel="2" x14ac:dyDescent="0.25">
      <c r="A593" s="4"/>
      <c r="B593" s="11"/>
      <c r="C593" s="4"/>
      <c r="D593" s="32" t="s">
        <v>269</v>
      </c>
      <c r="E593" s="12">
        <f>E594+E595+E596</f>
        <v>35191.5</v>
      </c>
      <c r="F593" s="12">
        <f>F594+F595+F596</f>
        <v>35149.481</v>
      </c>
      <c r="G593" s="13">
        <f t="shared" si="20"/>
        <v>0.99880599008283255</v>
      </c>
    </row>
    <row r="594" spans="1:7" ht="31.5" outlineLevel="1" x14ac:dyDescent="0.25">
      <c r="A594" s="6" t="s">
        <v>210</v>
      </c>
      <c r="B594" s="8" t="s">
        <v>211</v>
      </c>
      <c r="C594" s="6" t="s">
        <v>21</v>
      </c>
      <c r="D594" s="8" t="s">
        <v>22</v>
      </c>
      <c r="E594" s="9">
        <v>58.5</v>
      </c>
      <c r="F594" s="9">
        <v>38.563000000000002</v>
      </c>
      <c r="G594" s="10">
        <f t="shared" si="20"/>
        <v>0.6591965811965812</v>
      </c>
    </row>
    <row r="595" spans="1:7" ht="31.5" outlineLevel="1" x14ac:dyDescent="0.25">
      <c r="A595" s="6" t="s">
        <v>210</v>
      </c>
      <c r="B595" s="8" t="s">
        <v>211</v>
      </c>
      <c r="C595" s="6" t="s">
        <v>23</v>
      </c>
      <c r="D595" s="8" t="s">
        <v>24</v>
      </c>
      <c r="E595" s="9">
        <v>35127</v>
      </c>
      <c r="F595" s="9">
        <v>35104.917999999998</v>
      </c>
      <c r="G595" s="10">
        <f t="shared" si="20"/>
        <v>0.99937136675491778</v>
      </c>
    </row>
    <row r="596" spans="1:7" ht="47.25" outlineLevel="1" x14ac:dyDescent="0.25">
      <c r="A596" s="6" t="s">
        <v>210</v>
      </c>
      <c r="B596" s="8" t="s">
        <v>211</v>
      </c>
      <c r="C596" s="6" t="s">
        <v>25</v>
      </c>
      <c r="D596" s="8" t="s">
        <v>26</v>
      </c>
      <c r="E596" s="9">
        <v>6</v>
      </c>
      <c r="F596" s="9">
        <v>6</v>
      </c>
      <c r="G596" s="10">
        <f t="shared" si="20"/>
        <v>1</v>
      </c>
    </row>
    <row r="597" spans="1:7" ht="31.5" customHeight="1" x14ac:dyDescent="0.25">
      <c r="A597" s="14" t="s">
        <v>220</v>
      </c>
      <c r="B597" s="44" t="s">
        <v>265</v>
      </c>
      <c r="C597" s="45"/>
      <c r="D597" s="46"/>
      <c r="E597" s="15">
        <f>E599+E609</f>
        <v>358706.821</v>
      </c>
      <c r="F597" s="15">
        <f>F599+F609</f>
        <v>349741.30599999998</v>
      </c>
      <c r="G597" s="16">
        <f t="shared" si="20"/>
        <v>0.9750060091553151</v>
      </c>
    </row>
    <row r="598" spans="1:7" s="26" customFormat="1" ht="21.75" customHeight="1" x14ac:dyDescent="0.25">
      <c r="A598" s="21"/>
      <c r="B598" s="22"/>
      <c r="C598" s="23"/>
      <c r="D598" s="35" t="s">
        <v>267</v>
      </c>
      <c r="E598" s="24"/>
      <c r="F598" s="24"/>
      <c r="G598" s="25"/>
    </row>
    <row r="599" spans="1:7" s="26" customFormat="1" ht="24.75" customHeight="1" x14ac:dyDescent="0.25">
      <c r="A599" s="21"/>
      <c r="B599" s="22"/>
      <c r="C599" s="23"/>
      <c r="D599" s="35" t="s">
        <v>268</v>
      </c>
      <c r="E599" s="24">
        <f>E600+E603+E607</f>
        <v>233959.66100000002</v>
      </c>
      <c r="F599" s="24">
        <f>F600+F603+F607</f>
        <v>224999.83900000001</v>
      </c>
      <c r="G599" s="25">
        <f t="shared" si="20"/>
        <v>0.96170356051251071</v>
      </c>
    </row>
    <row r="600" spans="1:7" s="5" customFormat="1" ht="31.5" outlineLevel="1" x14ac:dyDescent="0.25">
      <c r="A600" s="4" t="s">
        <v>220</v>
      </c>
      <c r="B600" s="11" t="s">
        <v>221</v>
      </c>
      <c r="C600" s="4" t="s">
        <v>64</v>
      </c>
      <c r="D600" s="11" t="s">
        <v>65</v>
      </c>
      <c r="E600" s="12">
        <v>20885.868999999999</v>
      </c>
      <c r="F600" s="12">
        <v>19894.415000000001</v>
      </c>
      <c r="G600" s="13">
        <f t="shared" si="20"/>
        <v>0.95252991388579533</v>
      </c>
    </row>
    <row r="601" spans="1:7" s="31" customFormat="1" ht="63" outlineLevel="2" x14ac:dyDescent="0.25">
      <c r="A601" s="27" t="s">
        <v>220</v>
      </c>
      <c r="B601" s="28" t="s">
        <v>221</v>
      </c>
      <c r="C601" s="27" t="s">
        <v>66</v>
      </c>
      <c r="D601" s="28" t="s">
        <v>67</v>
      </c>
      <c r="E601" s="29">
        <v>19389.694</v>
      </c>
      <c r="F601" s="29">
        <v>18698.240000000002</v>
      </c>
      <c r="G601" s="30">
        <f t="shared" si="20"/>
        <v>0.96433909684185848</v>
      </c>
    </row>
    <row r="602" spans="1:7" s="31" customFormat="1" ht="31.5" outlineLevel="2" x14ac:dyDescent="0.25">
      <c r="A602" s="27" t="s">
        <v>220</v>
      </c>
      <c r="B602" s="28" t="s">
        <v>221</v>
      </c>
      <c r="C602" s="27" t="s">
        <v>68</v>
      </c>
      <c r="D602" s="28" t="s">
        <v>69</v>
      </c>
      <c r="E602" s="29">
        <v>1496.175</v>
      </c>
      <c r="F602" s="29">
        <v>1196.175</v>
      </c>
      <c r="G602" s="30">
        <f t="shared" si="20"/>
        <v>0.79948869617524687</v>
      </c>
    </row>
    <row r="603" spans="1:7" s="5" customFormat="1" ht="31.5" outlineLevel="1" x14ac:dyDescent="0.25">
      <c r="A603" s="4" t="s">
        <v>220</v>
      </c>
      <c r="B603" s="11" t="s">
        <v>221</v>
      </c>
      <c r="C603" s="4" t="s">
        <v>88</v>
      </c>
      <c r="D603" s="11" t="s">
        <v>89</v>
      </c>
      <c r="E603" s="12">
        <v>167898.554</v>
      </c>
      <c r="F603" s="12">
        <v>160486.641</v>
      </c>
      <c r="G603" s="13">
        <f t="shared" si="20"/>
        <v>0.95585481337736833</v>
      </c>
    </row>
    <row r="604" spans="1:7" s="31" customFormat="1" ht="31.5" outlineLevel="2" x14ac:dyDescent="0.25">
      <c r="A604" s="27" t="s">
        <v>220</v>
      </c>
      <c r="B604" s="28" t="s">
        <v>221</v>
      </c>
      <c r="C604" s="27" t="s">
        <v>102</v>
      </c>
      <c r="D604" s="28" t="s">
        <v>103</v>
      </c>
      <c r="E604" s="29">
        <v>1127.7</v>
      </c>
      <c r="F604" s="29">
        <v>1127.7</v>
      </c>
      <c r="G604" s="30">
        <f t="shared" si="20"/>
        <v>1</v>
      </c>
    </row>
    <row r="605" spans="1:7" s="31" customFormat="1" ht="47.25" outlineLevel="2" x14ac:dyDescent="0.25">
      <c r="A605" s="27" t="s">
        <v>220</v>
      </c>
      <c r="B605" s="28" t="s">
        <v>221</v>
      </c>
      <c r="C605" s="27" t="s">
        <v>104</v>
      </c>
      <c r="D605" s="28" t="s">
        <v>105</v>
      </c>
      <c r="E605" s="29">
        <v>1244</v>
      </c>
      <c r="F605" s="29">
        <v>1241.96</v>
      </c>
      <c r="G605" s="30">
        <f t="shared" si="20"/>
        <v>0.99836012861736334</v>
      </c>
    </row>
    <row r="606" spans="1:7" s="31" customFormat="1" ht="31.5" outlineLevel="2" x14ac:dyDescent="0.25">
      <c r="A606" s="27" t="s">
        <v>220</v>
      </c>
      <c r="B606" s="28" t="s">
        <v>221</v>
      </c>
      <c r="C606" s="27" t="s">
        <v>90</v>
      </c>
      <c r="D606" s="28" t="s">
        <v>91</v>
      </c>
      <c r="E606" s="29">
        <v>165526.85399999999</v>
      </c>
      <c r="F606" s="29">
        <v>158116.981</v>
      </c>
      <c r="G606" s="30">
        <f t="shared" si="20"/>
        <v>0.95523461709723556</v>
      </c>
    </row>
    <row r="607" spans="1:7" s="5" customFormat="1" ht="47.25" outlineLevel="1" x14ac:dyDescent="0.25">
      <c r="A607" s="4" t="s">
        <v>220</v>
      </c>
      <c r="B607" s="11" t="s">
        <v>221</v>
      </c>
      <c r="C607" s="4" t="s">
        <v>154</v>
      </c>
      <c r="D607" s="11" t="s">
        <v>155</v>
      </c>
      <c r="E607" s="12">
        <v>45175.237999999998</v>
      </c>
      <c r="F607" s="12">
        <v>44618.783000000003</v>
      </c>
      <c r="G607" s="13">
        <f t="shared" si="20"/>
        <v>0.98768230064443718</v>
      </c>
    </row>
    <row r="608" spans="1:7" s="31" customFormat="1" ht="47.25" outlineLevel="2" x14ac:dyDescent="0.25">
      <c r="A608" s="27" t="s">
        <v>220</v>
      </c>
      <c r="B608" s="28" t="s">
        <v>221</v>
      </c>
      <c r="C608" s="27" t="s">
        <v>158</v>
      </c>
      <c r="D608" s="28" t="s">
        <v>159</v>
      </c>
      <c r="E608" s="29">
        <v>45175.237999999998</v>
      </c>
      <c r="F608" s="29">
        <v>44618.783000000003</v>
      </c>
      <c r="G608" s="30">
        <f t="shared" si="20"/>
        <v>0.98768230064443718</v>
      </c>
    </row>
    <row r="609" spans="1:7" s="5" customFormat="1" ht="30" customHeight="1" outlineLevel="2" x14ac:dyDescent="0.25">
      <c r="A609" s="4"/>
      <c r="B609" s="11"/>
      <c r="C609" s="4"/>
      <c r="D609" s="32" t="s">
        <v>269</v>
      </c>
      <c r="E609" s="12">
        <f>E610+E611+E612</f>
        <v>124747.16</v>
      </c>
      <c r="F609" s="12">
        <f>F610+F611+F612</f>
        <v>124741.467</v>
      </c>
      <c r="G609" s="13">
        <f t="shared" si="20"/>
        <v>0.99995436369052415</v>
      </c>
    </row>
    <row r="610" spans="1:7" ht="31.5" outlineLevel="1" x14ac:dyDescent="0.25">
      <c r="A610" s="6" t="s">
        <v>220</v>
      </c>
      <c r="B610" s="8" t="s">
        <v>221</v>
      </c>
      <c r="C610" s="6" t="s">
        <v>21</v>
      </c>
      <c r="D610" s="8" t="s">
        <v>22</v>
      </c>
      <c r="E610" s="9">
        <v>87789.36</v>
      </c>
      <c r="F610" s="9">
        <v>87783.667000000001</v>
      </c>
      <c r="G610" s="10">
        <f t="shared" si="20"/>
        <v>0.99993515159468072</v>
      </c>
    </row>
    <row r="611" spans="1:7" ht="31.5" outlineLevel="1" x14ac:dyDescent="0.25">
      <c r="A611" s="6" t="s">
        <v>220</v>
      </c>
      <c r="B611" s="8" t="s">
        <v>221</v>
      </c>
      <c r="C611" s="6" t="s">
        <v>23</v>
      </c>
      <c r="D611" s="8" t="s">
        <v>24</v>
      </c>
      <c r="E611" s="9">
        <v>27762.400000000001</v>
      </c>
      <c r="F611" s="9">
        <v>27762.400000000001</v>
      </c>
      <c r="G611" s="10">
        <f t="shared" si="20"/>
        <v>1</v>
      </c>
    </row>
    <row r="612" spans="1:7" ht="47.25" outlineLevel="1" x14ac:dyDescent="0.25">
      <c r="A612" s="6" t="s">
        <v>220</v>
      </c>
      <c r="B612" s="8" t="s">
        <v>221</v>
      </c>
      <c r="C612" s="6" t="s">
        <v>25</v>
      </c>
      <c r="D612" s="8" t="s">
        <v>26</v>
      </c>
      <c r="E612" s="9">
        <v>9195.4</v>
      </c>
      <c r="F612" s="9">
        <v>9195.4</v>
      </c>
      <c r="G612" s="10">
        <f t="shared" si="20"/>
        <v>1</v>
      </c>
    </row>
    <row r="613" spans="1:7" ht="31.5" customHeight="1" x14ac:dyDescent="0.25">
      <c r="A613" s="14" t="s">
        <v>222</v>
      </c>
      <c r="B613" s="44" t="s">
        <v>223</v>
      </c>
      <c r="C613" s="45"/>
      <c r="D613" s="46"/>
      <c r="E613" s="15">
        <f>E615+E629</f>
        <v>180309.11900000001</v>
      </c>
      <c r="F613" s="15">
        <f>F615+F629</f>
        <v>151794.25099999999</v>
      </c>
      <c r="G613" s="16">
        <f t="shared" si="20"/>
        <v>0.84185565234778825</v>
      </c>
    </row>
    <row r="614" spans="1:7" s="26" customFormat="1" ht="27.75" customHeight="1" x14ac:dyDescent="0.25">
      <c r="A614" s="21"/>
      <c r="B614" s="22"/>
      <c r="C614" s="23"/>
      <c r="D614" s="35" t="s">
        <v>267</v>
      </c>
      <c r="E614" s="24"/>
      <c r="F614" s="24"/>
      <c r="G614" s="25"/>
    </row>
    <row r="615" spans="1:7" s="26" customFormat="1" ht="27.75" customHeight="1" x14ac:dyDescent="0.25">
      <c r="A615" s="21"/>
      <c r="B615" s="22"/>
      <c r="C615" s="23"/>
      <c r="D615" s="35" t="s">
        <v>268</v>
      </c>
      <c r="E615" s="24">
        <f>E616+E618+E621</f>
        <v>148293.41899999999</v>
      </c>
      <c r="F615" s="24">
        <f>F616+F618+F621</f>
        <v>128428.572</v>
      </c>
      <c r="G615" s="25">
        <f t="shared" si="20"/>
        <v>0.86604363744557</v>
      </c>
    </row>
    <row r="616" spans="1:7" s="5" customFormat="1" ht="47.25" outlineLevel="1" x14ac:dyDescent="0.25">
      <c r="A616" s="4" t="s">
        <v>222</v>
      </c>
      <c r="B616" s="11" t="s">
        <v>223</v>
      </c>
      <c r="C616" s="4" t="s">
        <v>58</v>
      </c>
      <c r="D616" s="11" t="s">
        <v>59</v>
      </c>
      <c r="E616" s="12">
        <f>E617</f>
        <v>100</v>
      </c>
      <c r="F616" s="12">
        <f>F617</f>
        <v>100</v>
      </c>
      <c r="G616" s="13">
        <f t="shared" si="20"/>
        <v>1</v>
      </c>
    </row>
    <row r="617" spans="1:7" s="31" customFormat="1" ht="47.25" outlineLevel="2" x14ac:dyDescent="0.25">
      <c r="A617" s="27" t="s">
        <v>222</v>
      </c>
      <c r="B617" s="28" t="s">
        <v>223</v>
      </c>
      <c r="C617" s="27" t="s">
        <v>60</v>
      </c>
      <c r="D617" s="28" t="s">
        <v>61</v>
      </c>
      <c r="E617" s="29">
        <v>100</v>
      </c>
      <c r="F617" s="29">
        <v>100</v>
      </c>
      <c r="G617" s="30">
        <f t="shared" si="20"/>
        <v>1</v>
      </c>
    </row>
    <row r="618" spans="1:7" s="5" customFormat="1" ht="31.5" outlineLevel="1" x14ac:dyDescent="0.25">
      <c r="A618" s="4" t="s">
        <v>222</v>
      </c>
      <c r="B618" s="11" t="s">
        <v>223</v>
      </c>
      <c r="C618" s="4" t="s">
        <v>92</v>
      </c>
      <c r="D618" s="11" t="s">
        <v>93</v>
      </c>
      <c r="E618" s="12">
        <f>E619+E620</f>
        <v>4198.0810000000001</v>
      </c>
      <c r="F618" s="12">
        <f>F619+F620</f>
        <v>4195.0039999999999</v>
      </c>
      <c r="G618" s="13">
        <f t="shared" si="20"/>
        <v>0.99926704606223649</v>
      </c>
    </row>
    <row r="619" spans="1:7" s="31" customFormat="1" ht="63" outlineLevel="2" x14ac:dyDescent="0.25">
      <c r="A619" s="27" t="s">
        <v>222</v>
      </c>
      <c r="B619" s="28" t="s">
        <v>223</v>
      </c>
      <c r="C619" s="27" t="s">
        <v>150</v>
      </c>
      <c r="D619" s="28" t="s">
        <v>151</v>
      </c>
      <c r="E619" s="29">
        <v>3898.0810000000001</v>
      </c>
      <c r="F619" s="29">
        <v>3895.0039999999999</v>
      </c>
      <c r="G619" s="30">
        <f t="shared" si="20"/>
        <v>0.99921063723406456</v>
      </c>
    </row>
    <row r="620" spans="1:7" s="31" customFormat="1" ht="63" outlineLevel="2" x14ac:dyDescent="0.25">
      <c r="A620" s="27" t="s">
        <v>222</v>
      </c>
      <c r="B620" s="28" t="s">
        <v>223</v>
      </c>
      <c r="C620" s="27" t="s">
        <v>94</v>
      </c>
      <c r="D620" s="28" t="s">
        <v>95</v>
      </c>
      <c r="E620" s="29">
        <v>300</v>
      </c>
      <c r="F620" s="29">
        <v>300</v>
      </c>
      <c r="G620" s="30">
        <f t="shared" si="20"/>
        <v>1</v>
      </c>
    </row>
    <row r="621" spans="1:7" s="5" customFormat="1" ht="63" outlineLevel="1" x14ac:dyDescent="0.25">
      <c r="A621" s="4" t="s">
        <v>222</v>
      </c>
      <c r="B621" s="11" t="s">
        <v>223</v>
      </c>
      <c r="C621" s="4" t="s">
        <v>30</v>
      </c>
      <c r="D621" s="11" t="s">
        <v>31</v>
      </c>
      <c r="E621" s="12">
        <f>E622+E626</f>
        <v>143995.33799999999</v>
      </c>
      <c r="F621" s="12">
        <f>F622+F626</f>
        <v>124133.568</v>
      </c>
      <c r="G621" s="13">
        <f t="shared" si="20"/>
        <v>0.86206657607206705</v>
      </c>
    </row>
    <row r="622" spans="1:7" s="31" customFormat="1" ht="78.75" outlineLevel="2" x14ac:dyDescent="0.25">
      <c r="A622" s="27" t="s">
        <v>222</v>
      </c>
      <c r="B622" s="28" t="s">
        <v>223</v>
      </c>
      <c r="C622" s="27" t="s">
        <v>32</v>
      </c>
      <c r="D622" s="28" t="s">
        <v>33</v>
      </c>
      <c r="E622" s="29">
        <v>141445.36799999999</v>
      </c>
      <c r="F622" s="29">
        <v>122805.424</v>
      </c>
      <c r="G622" s="30">
        <f t="shared" si="20"/>
        <v>0.86821806706317883</v>
      </c>
    </row>
    <row r="623" spans="1:7" s="31" customFormat="1" ht="24.75" customHeight="1" outlineLevel="2" x14ac:dyDescent="0.25">
      <c r="A623" s="6"/>
      <c r="B623" s="8"/>
      <c r="C623" s="6"/>
      <c r="D623" s="39" t="s">
        <v>271</v>
      </c>
      <c r="E623" s="9"/>
      <c r="F623" s="9"/>
      <c r="G623" s="10"/>
    </row>
    <row r="624" spans="1:7" s="31" customFormat="1" ht="47.25" outlineLevel="2" x14ac:dyDescent="0.25">
      <c r="A624" s="6" t="s">
        <v>222</v>
      </c>
      <c r="B624" s="8" t="s">
        <v>223</v>
      </c>
      <c r="C624" s="6" t="s">
        <v>371</v>
      </c>
      <c r="D624" s="40" t="s">
        <v>372</v>
      </c>
      <c r="E624" s="9">
        <v>15381.8</v>
      </c>
      <c r="F624" s="9">
        <v>0</v>
      </c>
      <c r="G624" s="10">
        <f t="shared" ref="G624:G625" si="21">F624/E624</f>
        <v>0</v>
      </c>
    </row>
    <row r="625" spans="1:7" s="31" customFormat="1" ht="31.5" outlineLevel="2" x14ac:dyDescent="0.25">
      <c r="A625" s="6" t="s">
        <v>222</v>
      </c>
      <c r="B625" s="8" t="s">
        <v>223</v>
      </c>
      <c r="C625" s="6" t="s">
        <v>373</v>
      </c>
      <c r="D625" s="40" t="s">
        <v>374</v>
      </c>
      <c r="E625" s="9">
        <v>3329.2249999999999</v>
      </c>
      <c r="F625" s="9">
        <v>529.22500000000002</v>
      </c>
      <c r="G625" s="10">
        <f t="shared" si="21"/>
        <v>0.15896342241813036</v>
      </c>
    </row>
    <row r="626" spans="1:7" s="31" customFormat="1" ht="47.25" outlineLevel="2" x14ac:dyDescent="0.25">
      <c r="A626" s="27" t="s">
        <v>222</v>
      </c>
      <c r="B626" s="28" t="s">
        <v>223</v>
      </c>
      <c r="C626" s="27" t="s">
        <v>152</v>
      </c>
      <c r="D626" s="28" t="s">
        <v>153</v>
      </c>
      <c r="E626" s="29">
        <v>2549.9699999999998</v>
      </c>
      <c r="F626" s="29">
        <v>1328.144</v>
      </c>
      <c r="G626" s="30">
        <f t="shared" si="20"/>
        <v>0.52084691192445409</v>
      </c>
    </row>
    <row r="627" spans="1:7" s="31" customFormat="1" ht="21.75" customHeight="1" outlineLevel="2" x14ac:dyDescent="0.25">
      <c r="A627" s="6"/>
      <c r="B627" s="8"/>
      <c r="C627" s="6"/>
      <c r="D627" s="39" t="s">
        <v>271</v>
      </c>
      <c r="E627" s="9"/>
      <c r="F627" s="9"/>
      <c r="G627" s="10"/>
    </row>
    <row r="628" spans="1:7" s="31" customFormat="1" ht="31.5" outlineLevel="2" x14ac:dyDescent="0.25">
      <c r="A628" s="6" t="s">
        <v>222</v>
      </c>
      <c r="B628" s="8" t="s">
        <v>223</v>
      </c>
      <c r="C628" s="6" t="s">
        <v>310</v>
      </c>
      <c r="D628" s="40" t="s">
        <v>311</v>
      </c>
      <c r="E628" s="9">
        <v>1071.4860000000001</v>
      </c>
      <c r="F628" s="9">
        <v>22.061</v>
      </c>
      <c r="G628" s="10">
        <f t="shared" ref="G628" si="22">F628/E628</f>
        <v>2.0589163087525172E-2</v>
      </c>
    </row>
    <row r="629" spans="1:7" s="5" customFormat="1" ht="19.5" customHeight="1" outlineLevel="2" x14ac:dyDescent="0.25">
      <c r="A629" s="4"/>
      <c r="B629" s="11"/>
      <c r="C629" s="4"/>
      <c r="D629" s="32" t="s">
        <v>269</v>
      </c>
      <c r="E629" s="12">
        <f>E630+E631</f>
        <v>32015.7</v>
      </c>
      <c r="F629" s="12">
        <f>F630+F631</f>
        <v>23365.679</v>
      </c>
      <c r="G629" s="13">
        <f t="shared" si="20"/>
        <v>0.72981940110633214</v>
      </c>
    </row>
    <row r="630" spans="1:7" ht="31.5" outlineLevel="1" x14ac:dyDescent="0.25">
      <c r="A630" s="6" t="s">
        <v>222</v>
      </c>
      <c r="B630" s="8" t="s">
        <v>223</v>
      </c>
      <c r="C630" s="6" t="s">
        <v>21</v>
      </c>
      <c r="D630" s="8" t="s">
        <v>22</v>
      </c>
      <c r="E630" s="9">
        <v>19051.2</v>
      </c>
      <c r="F630" s="9">
        <v>10422.579</v>
      </c>
      <c r="G630" s="10">
        <f t="shared" si="20"/>
        <v>0.54708254598135542</v>
      </c>
    </row>
    <row r="631" spans="1:7" ht="31.5" outlineLevel="1" x14ac:dyDescent="0.25">
      <c r="A631" s="6" t="s">
        <v>222</v>
      </c>
      <c r="B631" s="8" t="s">
        <v>223</v>
      </c>
      <c r="C631" s="6" t="s">
        <v>23</v>
      </c>
      <c r="D631" s="8" t="s">
        <v>24</v>
      </c>
      <c r="E631" s="9">
        <v>12964.5</v>
      </c>
      <c r="F631" s="9">
        <v>12943.1</v>
      </c>
      <c r="G631" s="10">
        <f t="shared" si="20"/>
        <v>0.99834933857842578</v>
      </c>
    </row>
    <row r="632" spans="1:7" ht="30" customHeight="1" x14ac:dyDescent="0.25">
      <c r="A632" s="14" t="s">
        <v>224</v>
      </c>
      <c r="B632" s="44" t="s">
        <v>225</v>
      </c>
      <c r="C632" s="45"/>
      <c r="D632" s="46"/>
      <c r="E632" s="15">
        <f>E634+E651</f>
        <v>597895.473</v>
      </c>
      <c r="F632" s="15">
        <f>F634+F651</f>
        <v>582134.18900000001</v>
      </c>
      <c r="G632" s="16">
        <f t="shared" si="20"/>
        <v>0.97363872999252499</v>
      </c>
    </row>
    <row r="633" spans="1:7" s="26" customFormat="1" ht="30" customHeight="1" x14ac:dyDescent="0.25">
      <c r="A633" s="21"/>
      <c r="B633" s="22"/>
      <c r="C633" s="23"/>
      <c r="D633" s="35" t="s">
        <v>267</v>
      </c>
      <c r="E633" s="24"/>
      <c r="F633" s="24"/>
      <c r="G633" s="25"/>
    </row>
    <row r="634" spans="1:7" s="26" customFormat="1" ht="30" customHeight="1" x14ac:dyDescent="0.25">
      <c r="A634" s="21"/>
      <c r="B634" s="22"/>
      <c r="C634" s="23"/>
      <c r="D634" s="35" t="s">
        <v>268</v>
      </c>
      <c r="E634" s="24">
        <f>E635+E639+E643+E645+E647+E649</f>
        <v>43189.658999999992</v>
      </c>
      <c r="F634" s="24">
        <f>F635+F639+F643+F645+F647+F649</f>
        <v>43096.817999999992</v>
      </c>
      <c r="G634" s="25">
        <f t="shared" si="20"/>
        <v>0.9978503882144566</v>
      </c>
    </row>
    <row r="635" spans="1:7" s="5" customFormat="1" ht="47.25" outlineLevel="1" x14ac:dyDescent="0.25">
      <c r="A635" s="4" t="s">
        <v>224</v>
      </c>
      <c r="B635" s="11" t="s">
        <v>225</v>
      </c>
      <c r="C635" s="4" t="s">
        <v>58</v>
      </c>
      <c r="D635" s="11" t="s">
        <v>59</v>
      </c>
      <c r="E635" s="12">
        <f>E636+E637+E638</f>
        <v>8104.5749999999998</v>
      </c>
      <c r="F635" s="12">
        <f>F636+F637+F638</f>
        <v>8104.5749999999998</v>
      </c>
      <c r="G635" s="13">
        <f t="shared" si="20"/>
        <v>1</v>
      </c>
    </row>
    <row r="636" spans="1:7" s="31" customFormat="1" ht="47.25" outlineLevel="2" x14ac:dyDescent="0.25">
      <c r="A636" s="27" t="s">
        <v>224</v>
      </c>
      <c r="B636" s="28" t="s">
        <v>225</v>
      </c>
      <c r="C636" s="27" t="s">
        <v>60</v>
      </c>
      <c r="D636" s="28" t="s">
        <v>61</v>
      </c>
      <c r="E636" s="29">
        <v>6605.9309999999996</v>
      </c>
      <c r="F636" s="29">
        <v>6605.9309999999996</v>
      </c>
      <c r="G636" s="30">
        <f t="shared" si="20"/>
        <v>1</v>
      </c>
    </row>
    <row r="637" spans="1:7" s="31" customFormat="1" ht="47.25" outlineLevel="2" x14ac:dyDescent="0.25">
      <c r="A637" s="27" t="s">
        <v>224</v>
      </c>
      <c r="B637" s="28" t="s">
        <v>225</v>
      </c>
      <c r="C637" s="27" t="s">
        <v>62</v>
      </c>
      <c r="D637" s="28" t="s">
        <v>63</v>
      </c>
      <c r="E637" s="29">
        <v>999.64400000000001</v>
      </c>
      <c r="F637" s="29">
        <v>999.64400000000001</v>
      </c>
      <c r="G637" s="30">
        <f t="shared" si="20"/>
        <v>1</v>
      </c>
    </row>
    <row r="638" spans="1:7" s="31" customFormat="1" ht="47.25" outlineLevel="2" x14ac:dyDescent="0.25">
      <c r="A638" s="27" t="s">
        <v>224</v>
      </c>
      <c r="B638" s="28" t="s">
        <v>225</v>
      </c>
      <c r="C638" s="27" t="s">
        <v>226</v>
      </c>
      <c r="D638" s="28" t="s">
        <v>227</v>
      </c>
      <c r="E638" s="29">
        <v>499</v>
      </c>
      <c r="F638" s="29">
        <v>499</v>
      </c>
      <c r="G638" s="30">
        <f t="shared" si="20"/>
        <v>1</v>
      </c>
    </row>
    <row r="639" spans="1:7" s="5" customFormat="1" ht="31.5" outlineLevel="1" x14ac:dyDescent="0.25">
      <c r="A639" s="4" t="s">
        <v>224</v>
      </c>
      <c r="B639" s="11" t="s">
        <v>225</v>
      </c>
      <c r="C639" s="4" t="s">
        <v>126</v>
      </c>
      <c r="D639" s="11" t="s">
        <v>127</v>
      </c>
      <c r="E639" s="12">
        <f>E640+E641+E642</f>
        <v>30941.908999999996</v>
      </c>
      <c r="F639" s="12">
        <f>F640+F641+F642</f>
        <v>30849.068999999996</v>
      </c>
      <c r="G639" s="13">
        <f t="shared" si="20"/>
        <v>0.99699953871624403</v>
      </c>
    </row>
    <row r="640" spans="1:7" s="31" customFormat="1" ht="63" outlineLevel="2" x14ac:dyDescent="0.25">
      <c r="A640" s="27" t="s">
        <v>224</v>
      </c>
      <c r="B640" s="28" t="s">
        <v>225</v>
      </c>
      <c r="C640" s="27" t="s">
        <v>228</v>
      </c>
      <c r="D640" s="28" t="s">
        <v>229</v>
      </c>
      <c r="E640" s="29">
        <v>185.47499999999999</v>
      </c>
      <c r="F640" s="29">
        <v>185.47399999999999</v>
      </c>
      <c r="G640" s="30">
        <f t="shared" ref="G640:G718" si="23">F640/E640</f>
        <v>0.99999460843779486</v>
      </c>
    </row>
    <row r="641" spans="1:7" s="31" customFormat="1" ht="47.25" outlineLevel="2" x14ac:dyDescent="0.25">
      <c r="A641" s="27" t="s">
        <v>224</v>
      </c>
      <c r="B641" s="28" t="s">
        <v>225</v>
      </c>
      <c r="C641" s="27" t="s">
        <v>128</v>
      </c>
      <c r="D641" s="28" t="s">
        <v>129</v>
      </c>
      <c r="E641" s="29">
        <v>29951.884999999998</v>
      </c>
      <c r="F641" s="29">
        <v>29859.046999999999</v>
      </c>
      <c r="G641" s="30">
        <f t="shared" si="23"/>
        <v>0.99690042880439744</v>
      </c>
    </row>
    <row r="642" spans="1:7" s="31" customFormat="1" ht="31.5" outlineLevel="2" x14ac:dyDescent="0.25">
      <c r="A642" s="27" t="s">
        <v>224</v>
      </c>
      <c r="B642" s="28" t="s">
        <v>225</v>
      </c>
      <c r="C642" s="27" t="s">
        <v>130</v>
      </c>
      <c r="D642" s="28" t="s">
        <v>131</v>
      </c>
      <c r="E642" s="29">
        <v>804.54899999999998</v>
      </c>
      <c r="F642" s="29">
        <v>804.548</v>
      </c>
      <c r="G642" s="30">
        <f t="shared" si="23"/>
        <v>0.9999987570676242</v>
      </c>
    </row>
    <row r="643" spans="1:7" s="5" customFormat="1" ht="31.5" outlineLevel="1" x14ac:dyDescent="0.25">
      <c r="A643" s="4" t="s">
        <v>224</v>
      </c>
      <c r="B643" s="11" t="s">
        <v>225</v>
      </c>
      <c r="C643" s="4" t="s">
        <v>132</v>
      </c>
      <c r="D643" s="11" t="s">
        <v>133</v>
      </c>
      <c r="E643" s="12">
        <f>E644</f>
        <v>840</v>
      </c>
      <c r="F643" s="12">
        <f>F644</f>
        <v>840</v>
      </c>
      <c r="G643" s="13">
        <f t="shared" si="23"/>
        <v>1</v>
      </c>
    </row>
    <row r="644" spans="1:7" s="31" customFormat="1" ht="63" outlineLevel="2" x14ac:dyDescent="0.25">
      <c r="A644" s="27" t="s">
        <v>224</v>
      </c>
      <c r="B644" s="28" t="s">
        <v>225</v>
      </c>
      <c r="C644" s="27" t="s">
        <v>134</v>
      </c>
      <c r="D644" s="28" t="s">
        <v>135</v>
      </c>
      <c r="E644" s="29">
        <v>840</v>
      </c>
      <c r="F644" s="29">
        <v>840</v>
      </c>
      <c r="G644" s="30">
        <f t="shared" si="23"/>
        <v>1</v>
      </c>
    </row>
    <row r="645" spans="1:7" s="5" customFormat="1" ht="31.5" outlineLevel="1" x14ac:dyDescent="0.25">
      <c r="A645" s="4" t="s">
        <v>224</v>
      </c>
      <c r="B645" s="11" t="s">
        <v>225</v>
      </c>
      <c r="C645" s="4" t="s">
        <v>186</v>
      </c>
      <c r="D645" s="11" t="s">
        <v>187</v>
      </c>
      <c r="E645" s="12">
        <f>E646</f>
        <v>790</v>
      </c>
      <c r="F645" s="12">
        <f>F646</f>
        <v>790</v>
      </c>
      <c r="G645" s="13">
        <f t="shared" si="23"/>
        <v>1</v>
      </c>
    </row>
    <row r="646" spans="1:7" s="31" customFormat="1" ht="47.25" outlineLevel="2" x14ac:dyDescent="0.25">
      <c r="A646" s="27" t="s">
        <v>224</v>
      </c>
      <c r="B646" s="28" t="s">
        <v>225</v>
      </c>
      <c r="C646" s="27" t="s">
        <v>230</v>
      </c>
      <c r="D646" s="28" t="s">
        <v>231</v>
      </c>
      <c r="E646" s="29">
        <v>790</v>
      </c>
      <c r="F646" s="29">
        <v>790</v>
      </c>
      <c r="G646" s="30">
        <f t="shared" si="23"/>
        <v>1</v>
      </c>
    </row>
    <row r="647" spans="1:7" s="5" customFormat="1" ht="37.5" customHeight="1" outlineLevel="1" x14ac:dyDescent="0.25">
      <c r="A647" s="4" t="s">
        <v>224</v>
      </c>
      <c r="B647" s="11" t="s">
        <v>225</v>
      </c>
      <c r="C647" s="4" t="s">
        <v>9</v>
      </c>
      <c r="D647" s="11" t="s">
        <v>10</v>
      </c>
      <c r="E647" s="12">
        <f>E648</f>
        <v>380.77800000000002</v>
      </c>
      <c r="F647" s="12">
        <f>F648</f>
        <v>380.77800000000002</v>
      </c>
      <c r="G647" s="13">
        <f t="shared" si="23"/>
        <v>1</v>
      </c>
    </row>
    <row r="648" spans="1:7" s="31" customFormat="1" ht="31.5" outlineLevel="2" x14ac:dyDescent="0.25">
      <c r="A648" s="27" t="s">
        <v>224</v>
      </c>
      <c r="B648" s="28" t="s">
        <v>225</v>
      </c>
      <c r="C648" s="27" t="s">
        <v>11</v>
      </c>
      <c r="D648" s="28" t="s">
        <v>12</v>
      </c>
      <c r="E648" s="29">
        <v>380.77800000000002</v>
      </c>
      <c r="F648" s="29">
        <v>380.77800000000002</v>
      </c>
      <c r="G648" s="30">
        <f t="shared" si="23"/>
        <v>1</v>
      </c>
    </row>
    <row r="649" spans="1:7" s="5" customFormat="1" ht="47.25" outlineLevel="1" x14ac:dyDescent="0.25">
      <c r="A649" s="4" t="s">
        <v>224</v>
      </c>
      <c r="B649" s="11" t="s">
        <v>225</v>
      </c>
      <c r="C649" s="4" t="s">
        <v>232</v>
      </c>
      <c r="D649" s="11" t="s">
        <v>233</v>
      </c>
      <c r="E649" s="12">
        <f>E650</f>
        <v>2132.3969999999999</v>
      </c>
      <c r="F649" s="12">
        <f>F650</f>
        <v>2132.3960000000002</v>
      </c>
      <c r="G649" s="13">
        <f t="shared" si="23"/>
        <v>0.9999995310441725</v>
      </c>
    </row>
    <row r="650" spans="1:7" s="31" customFormat="1" ht="47.25" outlineLevel="2" x14ac:dyDescent="0.25">
      <c r="A650" s="27" t="s">
        <v>224</v>
      </c>
      <c r="B650" s="28" t="s">
        <v>225</v>
      </c>
      <c r="C650" s="27" t="s">
        <v>234</v>
      </c>
      <c r="D650" s="28" t="s">
        <v>235</v>
      </c>
      <c r="E650" s="29">
        <v>2132.3969999999999</v>
      </c>
      <c r="F650" s="29">
        <v>2132.3960000000002</v>
      </c>
      <c r="G650" s="30">
        <f t="shared" si="23"/>
        <v>0.9999995310441725</v>
      </c>
    </row>
    <row r="651" spans="1:7" s="31" customFormat="1" ht="24" customHeight="1" outlineLevel="2" x14ac:dyDescent="0.25">
      <c r="A651" s="27"/>
      <c r="B651" s="28"/>
      <c r="C651" s="27"/>
      <c r="D651" s="32" t="s">
        <v>269</v>
      </c>
      <c r="E651" s="12">
        <f>E652+E653</f>
        <v>554705.81400000001</v>
      </c>
      <c r="F651" s="12">
        <f>F652+F653</f>
        <v>539037.37100000004</v>
      </c>
      <c r="G651" s="13">
        <f t="shared" si="23"/>
        <v>0.97175359874630773</v>
      </c>
    </row>
    <row r="652" spans="1:7" ht="31.5" outlineLevel="1" x14ac:dyDescent="0.25">
      <c r="A652" s="6" t="s">
        <v>224</v>
      </c>
      <c r="B652" s="8" t="s">
        <v>225</v>
      </c>
      <c r="C652" s="6" t="s">
        <v>21</v>
      </c>
      <c r="D652" s="8" t="s">
        <v>22</v>
      </c>
      <c r="E652" s="9">
        <v>288194.25099999999</v>
      </c>
      <c r="F652" s="9">
        <v>276822.40399999998</v>
      </c>
      <c r="G652" s="10">
        <f t="shared" si="23"/>
        <v>0.96054103452604955</v>
      </c>
    </row>
    <row r="653" spans="1:7" ht="31.5" outlineLevel="1" x14ac:dyDescent="0.25">
      <c r="A653" s="6" t="s">
        <v>224</v>
      </c>
      <c r="B653" s="8" t="s">
        <v>225</v>
      </c>
      <c r="C653" s="6" t="s">
        <v>23</v>
      </c>
      <c r="D653" s="8" t="s">
        <v>24</v>
      </c>
      <c r="E653" s="9">
        <v>266511.56300000002</v>
      </c>
      <c r="F653" s="9">
        <v>262214.967</v>
      </c>
      <c r="G653" s="10">
        <f t="shared" si="23"/>
        <v>0.98387838804577488</v>
      </c>
    </row>
    <row r="654" spans="1:7" ht="31.5" customHeight="1" x14ac:dyDescent="0.25">
      <c r="A654" s="14" t="s">
        <v>236</v>
      </c>
      <c r="B654" s="44" t="s">
        <v>237</v>
      </c>
      <c r="C654" s="45"/>
      <c r="D654" s="46"/>
      <c r="E654" s="15">
        <f>E656+E666</f>
        <v>831262.35</v>
      </c>
      <c r="F654" s="15">
        <f>F656+F666</f>
        <v>821794.58600000013</v>
      </c>
      <c r="G654" s="16">
        <f t="shared" si="23"/>
        <v>0.98861037793904671</v>
      </c>
    </row>
    <row r="655" spans="1:7" s="26" customFormat="1" ht="31.5" customHeight="1" x14ac:dyDescent="0.25">
      <c r="A655" s="21"/>
      <c r="B655" s="22"/>
      <c r="C655" s="23"/>
      <c r="D655" s="35" t="s">
        <v>267</v>
      </c>
      <c r="E655" s="24"/>
      <c r="F655" s="24"/>
      <c r="G655" s="25"/>
    </row>
    <row r="656" spans="1:7" s="26" customFormat="1" ht="31.5" customHeight="1" x14ac:dyDescent="0.25">
      <c r="A656" s="21"/>
      <c r="B656" s="22"/>
      <c r="C656" s="23"/>
      <c r="D656" s="35" t="s">
        <v>268</v>
      </c>
      <c r="E656" s="24">
        <f>E657+E659+E664</f>
        <v>811953.69900000002</v>
      </c>
      <c r="F656" s="24">
        <f>F657+F659+F664</f>
        <v>802498.84600000014</v>
      </c>
      <c r="G656" s="25">
        <f t="shared" si="23"/>
        <v>0.98835542838015955</v>
      </c>
    </row>
    <row r="657" spans="1:7" s="5" customFormat="1" ht="31.5" outlineLevel="1" x14ac:dyDescent="0.25">
      <c r="A657" s="4" t="s">
        <v>236</v>
      </c>
      <c r="B657" s="11" t="s">
        <v>237</v>
      </c>
      <c r="C657" s="4" t="s">
        <v>64</v>
      </c>
      <c r="D657" s="11" t="s">
        <v>65</v>
      </c>
      <c r="E657" s="12">
        <f>E658</f>
        <v>332.87200000000001</v>
      </c>
      <c r="F657" s="12">
        <f>F658</f>
        <v>329.346</v>
      </c>
      <c r="G657" s="13">
        <f t="shared" si="23"/>
        <v>0.98940733975822537</v>
      </c>
    </row>
    <row r="658" spans="1:7" s="31" customFormat="1" ht="63" outlineLevel="2" x14ac:dyDescent="0.25">
      <c r="A658" s="27" t="s">
        <v>236</v>
      </c>
      <c r="B658" s="28" t="s">
        <v>237</v>
      </c>
      <c r="C658" s="27" t="s">
        <v>66</v>
      </c>
      <c r="D658" s="28" t="s">
        <v>67</v>
      </c>
      <c r="E658" s="29">
        <v>332.87200000000001</v>
      </c>
      <c r="F658" s="29">
        <v>329.346</v>
      </c>
      <c r="G658" s="30">
        <f t="shared" si="23"/>
        <v>0.98940733975822537</v>
      </c>
    </row>
    <row r="659" spans="1:7" s="5" customFormat="1" ht="47.25" outlineLevel="1" x14ac:dyDescent="0.25">
      <c r="A659" s="4" t="s">
        <v>236</v>
      </c>
      <c r="B659" s="11" t="s">
        <v>237</v>
      </c>
      <c r="C659" s="4" t="s">
        <v>98</v>
      </c>
      <c r="D659" s="11" t="s">
        <v>99</v>
      </c>
      <c r="E659" s="12">
        <f>E660+E663</f>
        <v>809809.49900000007</v>
      </c>
      <c r="F659" s="12">
        <f>F660+F663</f>
        <v>800358.17300000007</v>
      </c>
      <c r="G659" s="13">
        <f t="shared" si="23"/>
        <v>0.98832895142416699</v>
      </c>
    </row>
    <row r="660" spans="1:7" s="31" customFormat="1" ht="47.25" outlineLevel="2" x14ac:dyDescent="0.25">
      <c r="A660" s="27" t="s">
        <v>236</v>
      </c>
      <c r="B660" s="28" t="s">
        <v>237</v>
      </c>
      <c r="C660" s="27" t="s">
        <v>100</v>
      </c>
      <c r="D660" s="28" t="s">
        <v>101</v>
      </c>
      <c r="E660" s="29">
        <v>749074.80700000003</v>
      </c>
      <c r="F660" s="29">
        <v>739696.79200000002</v>
      </c>
      <c r="G660" s="30">
        <f t="shared" si="23"/>
        <v>0.98748053610618891</v>
      </c>
    </row>
    <row r="661" spans="1:7" s="31" customFormat="1" ht="23.25" customHeight="1" outlineLevel="2" x14ac:dyDescent="0.25">
      <c r="A661" s="6"/>
      <c r="B661" s="8"/>
      <c r="C661" s="6"/>
      <c r="D661" s="39" t="s">
        <v>271</v>
      </c>
      <c r="E661" s="9"/>
      <c r="F661" s="9"/>
      <c r="G661" s="10"/>
    </row>
    <row r="662" spans="1:7" s="31" customFormat="1" ht="47.25" outlineLevel="2" x14ac:dyDescent="0.25">
      <c r="A662" s="6" t="s">
        <v>236</v>
      </c>
      <c r="B662" s="8" t="s">
        <v>237</v>
      </c>
      <c r="C662" s="6" t="s">
        <v>375</v>
      </c>
      <c r="D662" s="40" t="s">
        <v>376</v>
      </c>
      <c r="E662" s="9">
        <v>1246.2829999999999</v>
      </c>
      <c r="F662" s="9">
        <v>0</v>
      </c>
      <c r="G662" s="10">
        <f t="shared" ref="G662" si="24">F662/E662</f>
        <v>0</v>
      </c>
    </row>
    <row r="663" spans="1:7" s="31" customFormat="1" ht="31.5" outlineLevel="2" x14ac:dyDescent="0.25">
      <c r="A663" s="27" t="s">
        <v>236</v>
      </c>
      <c r="B663" s="28" t="s">
        <v>237</v>
      </c>
      <c r="C663" s="27" t="s">
        <v>124</v>
      </c>
      <c r="D663" s="28" t="s">
        <v>125</v>
      </c>
      <c r="E663" s="29">
        <v>60734.692000000003</v>
      </c>
      <c r="F663" s="29">
        <v>60661.381000000001</v>
      </c>
      <c r="G663" s="30">
        <f t="shared" si="23"/>
        <v>0.99879293040623307</v>
      </c>
    </row>
    <row r="664" spans="1:7" s="5" customFormat="1" ht="31.5" outlineLevel="1" x14ac:dyDescent="0.25">
      <c r="A664" s="4" t="s">
        <v>236</v>
      </c>
      <c r="B664" s="11" t="s">
        <v>237</v>
      </c>
      <c r="C664" s="4" t="s">
        <v>88</v>
      </c>
      <c r="D664" s="11" t="s">
        <v>89</v>
      </c>
      <c r="E664" s="12">
        <f>E665</f>
        <v>1811.328</v>
      </c>
      <c r="F664" s="12">
        <f>F665</f>
        <v>1811.327</v>
      </c>
      <c r="G664" s="13">
        <f t="shared" si="23"/>
        <v>0.99999944791887496</v>
      </c>
    </row>
    <row r="665" spans="1:7" s="31" customFormat="1" ht="31.5" outlineLevel="2" x14ac:dyDescent="0.25">
      <c r="A665" s="27" t="s">
        <v>236</v>
      </c>
      <c r="B665" s="28" t="s">
        <v>237</v>
      </c>
      <c r="C665" s="27" t="s">
        <v>90</v>
      </c>
      <c r="D665" s="28" t="s">
        <v>91</v>
      </c>
      <c r="E665" s="29">
        <v>1811.328</v>
      </c>
      <c r="F665" s="29">
        <v>1811.327</v>
      </c>
      <c r="G665" s="30">
        <f t="shared" si="23"/>
        <v>0.99999944791887496</v>
      </c>
    </row>
    <row r="666" spans="1:7" s="5" customFormat="1" ht="24.75" customHeight="1" outlineLevel="2" x14ac:dyDescent="0.25">
      <c r="A666" s="4"/>
      <c r="B666" s="11"/>
      <c r="C666" s="4"/>
      <c r="D666" s="32" t="s">
        <v>269</v>
      </c>
      <c r="E666" s="12">
        <f>E667+E668</f>
        <v>19308.651000000002</v>
      </c>
      <c r="F666" s="12">
        <f>F667+F668</f>
        <v>19295.740000000002</v>
      </c>
      <c r="G666" s="13">
        <f t="shared" si="23"/>
        <v>0.99933133599027713</v>
      </c>
    </row>
    <row r="667" spans="1:7" ht="31.5" outlineLevel="1" x14ac:dyDescent="0.25">
      <c r="A667" s="6" t="s">
        <v>236</v>
      </c>
      <c r="B667" s="8" t="s">
        <v>237</v>
      </c>
      <c r="C667" s="6" t="s">
        <v>21</v>
      </c>
      <c r="D667" s="8" t="s">
        <v>22</v>
      </c>
      <c r="E667" s="9">
        <v>6659.5510000000004</v>
      </c>
      <c r="F667" s="9">
        <v>6659.55</v>
      </c>
      <c r="G667" s="10">
        <f t="shared" si="23"/>
        <v>0.99999984983972645</v>
      </c>
    </row>
    <row r="668" spans="1:7" ht="31.5" outlineLevel="1" x14ac:dyDescent="0.25">
      <c r="A668" s="6" t="s">
        <v>236</v>
      </c>
      <c r="B668" s="8" t="s">
        <v>237</v>
      </c>
      <c r="C668" s="6" t="s">
        <v>23</v>
      </c>
      <c r="D668" s="8" t="s">
        <v>24</v>
      </c>
      <c r="E668" s="9">
        <v>12649.1</v>
      </c>
      <c r="F668" s="9">
        <v>12636.19</v>
      </c>
      <c r="G668" s="10">
        <f t="shared" si="23"/>
        <v>0.99897937402661063</v>
      </c>
    </row>
    <row r="669" spans="1:7" ht="25.5" customHeight="1" x14ac:dyDescent="0.25">
      <c r="A669" s="14" t="s">
        <v>238</v>
      </c>
      <c r="B669" s="44" t="s">
        <v>239</v>
      </c>
      <c r="C669" s="45"/>
      <c r="D669" s="46"/>
      <c r="E669" s="15">
        <f>E671+E672</f>
        <v>39205.199999999997</v>
      </c>
      <c r="F669" s="15">
        <f>F671+F672</f>
        <v>39204.764999999999</v>
      </c>
      <c r="G669" s="16">
        <f t="shared" si="23"/>
        <v>0.99998890453307221</v>
      </c>
    </row>
    <row r="670" spans="1:7" s="26" customFormat="1" ht="25.5" customHeight="1" x14ac:dyDescent="0.25">
      <c r="A670" s="21"/>
      <c r="B670" s="22"/>
      <c r="C670" s="23"/>
      <c r="D670" s="35" t="s">
        <v>267</v>
      </c>
      <c r="E670" s="24"/>
      <c r="F670" s="24"/>
      <c r="G670" s="25"/>
    </row>
    <row r="671" spans="1:7" s="26" customFormat="1" ht="25.5" customHeight="1" x14ac:dyDescent="0.25">
      <c r="A671" s="21"/>
      <c r="B671" s="22"/>
      <c r="C671" s="23"/>
      <c r="D671" s="35" t="s">
        <v>268</v>
      </c>
      <c r="E671" s="24">
        <v>0</v>
      </c>
      <c r="F671" s="24">
        <v>0</v>
      </c>
      <c r="G671" s="25">
        <v>0</v>
      </c>
    </row>
    <row r="672" spans="1:7" s="26" customFormat="1" ht="25.5" customHeight="1" x14ac:dyDescent="0.25">
      <c r="A672" s="21"/>
      <c r="B672" s="22"/>
      <c r="C672" s="23"/>
      <c r="D672" s="32" t="s">
        <v>269</v>
      </c>
      <c r="E672" s="24">
        <f>E673</f>
        <v>39205.199999999997</v>
      </c>
      <c r="F672" s="24">
        <f>F673</f>
        <v>39204.764999999999</v>
      </c>
      <c r="G672" s="25">
        <f t="shared" si="23"/>
        <v>0.99998890453307221</v>
      </c>
    </row>
    <row r="673" spans="1:7" ht="47.25" outlineLevel="1" x14ac:dyDescent="0.25">
      <c r="A673" s="6" t="s">
        <v>238</v>
      </c>
      <c r="B673" s="8" t="s">
        <v>239</v>
      </c>
      <c r="C673" s="6" t="s">
        <v>240</v>
      </c>
      <c r="D673" s="8" t="s">
        <v>241</v>
      </c>
      <c r="E673" s="9">
        <v>39205.199999999997</v>
      </c>
      <c r="F673" s="9">
        <v>39204.764999999999</v>
      </c>
      <c r="G673" s="10">
        <f t="shared" si="23"/>
        <v>0.99998890453307221</v>
      </c>
    </row>
    <row r="674" spans="1:7" ht="25.5" customHeight="1" x14ac:dyDescent="0.25">
      <c r="A674" s="14" t="s">
        <v>242</v>
      </c>
      <c r="B674" s="44" t="s">
        <v>243</v>
      </c>
      <c r="C674" s="45"/>
      <c r="D674" s="46"/>
      <c r="E674" s="15">
        <f>E676+E677</f>
        <v>9186.7999999999993</v>
      </c>
      <c r="F674" s="15">
        <f>F676+F677</f>
        <v>9183.6990000000005</v>
      </c>
      <c r="G674" s="16">
        <f t="shared" si="23"/>
        <v>0.99966245047241709</v>
      </c>
    </row>
    <row r="675" spans="1:7" s="26" customFormat="1" ht="25.5" customHeight="1" x14ac:dyDescent="0.25">
      <c r="A675" s="21"/>
      <c r="B675" s="22"/>
      <c r="C675" s="23"/>
      <c r="D675" s="35" t="s">
        <v>267</v>
      </c>
      <c r="E675" s="24"/>
      <c r="F675" s="24"/>
      <c r="G675" s="25"/>
    </row>
    <row r="676" spans="1:7" s="26" customFormat="1" ht="25.5" customHeight="1" x14ac:dyDescent="0.25">
      <c r="A676" s="21"/>
      <c r="B676" s="22"/>
      <c r="C676" s="23"/>
      <c r="D676" s="35" t="s">
        <v>268</v>
      </c>
      <c r="E676" s="24">
        <v>0</v>
      </c>
      <c r="F676" s="24">
        <v>0</v>
      </c>
      <c r="G676" s="25">
        <v>0</v>
      </c>
    </row>
    <row r="677" spans="1:7" s="26" customFormat="1" ht="25.5" customHeight="1" x14ac:dyDescent="0.25">
      <c r="A677" s="21"/>
      <c r="B677" s="22"/>
      <c r="C677" s="23"/>
      <c r="D677" s="32" t="s">
        <v>269</v>
      </c>
      <c r="E677" s="24">
        <f>E678</f>
        <v>9186.7999999999993</v>
      </c>
      <c r="F677" s="24">
        <f>F678</f>
        <v>9183.6990000000005</v>
      </c>
      <c r="G677" s="25">
        <f t="shared" si="23"/>
        <v>0.99966245047241709</v>
      </c>
    </row>
    <row r="678" spans="1:7" ht="47.25" outlineLevel="1" x14ac:dyDescent="0.25">
      <c r="A678" s="6" t="s">
        <v>242</v>
      </c>
      <c r="B678" s="8" t="s">
        <v>243</v>
      </c>
      <c r="C678" s="6" t="s">
        <v>244</v>
      </c>
      <c r="D678" s="8" t="s">
        <v>245</v>
      </c>
      <c r="E678" s="9">
        <v>9186.7999999999993</v>
      </c>
      <c r="F678" s="9">
        <v>9183.6990000000005</v>
      </c>
      <c r="G678" s="10">
        <f t="shared" si="23"/>
        <v>0.99966245047241709</v>
      </c>
    </row>
    <row r="679" spans="1:7" ht="25.5" customHeight="1" x14ac:dyDescent="0.25">
      <c r="A679" s="14" t="s">
        <v>246</v>
      </c>
      <c r="B679" s="44" t="s">
        <v>247</v>
      </c>
      <c r="C679" s="45"/>
      <c r="D679" s="46"/>
      <c r="E679" s="15">
        <f>E681+E682</f>
        <v>189927.3</v>
      </c>
      <c r="F679" s="15">
        <f>F681+F682</f>
        <v>183914.845</v>
      </c>
      <c r="G679" s="16">
        <f t="shared" si="23"/>
        <v>0.9683433871802527</v>
      </c>
    </row>
    <row r="680" spans="1:7" s="26" customFormat="1" ht="25.5" customHeight="1" x14ac:dyDescent="0.25">
      <c r="A680" s="21"/>
      <c r="B680" s="22"/>
      <c r="C680" s="23"/>
      <c r="D680" s="35" t="s">
        <v>267</v>
      </c>
      <c r="E680" s="24"/>
      <c r="F680" s="24"/>
      <c r="G680" s="25"/>
    </row>
    <row r="681" spans="1:7" s="26" customFormat="1" ht="25.5" customHeight="1" x14ac:dyDescent="0.25">
      <c r="A681" s="21"/>
      <c r="B681" s="22"/>
      <c r="C681" s="23"/>
      <c r="D681" s="35" t="s">
        <v>268</v>
      </c>
      <c r="E681" s="24">
        <v>0</v>
      </c>
      <c r="F681" s="24">
        <v>0</v>
      </c>
      <c r="G681" s="25">
        <v>0</v>
      </c>
    </row>
    <row r="682" spans="1:7" s="26" customFormat="1" ht="25.5" customHeight="1" x14ac:dyDescent="0.25">
      <c r="A682" s="21"/>
      <c r="B682" s="22"/>
      <c r="C682" s="23"/>
      <c r="D682" s="32" t="s">
        <v>269</v>
      </c>
      <c r="E682" s="24">
        <f>E683+E684+E685</f>
        <v>189927.3</v>
      </c>
      <c r="F682" s="24">
        <f>F683+F684+F685</f>
        <v>183914.845</v>
      </c>
      <c r="G682" s="25">
        <f t="shared" si="23"/>
        <v>0.9683433871802527</v>
      </c>
    </row>
    <row r="683" spans="1:7" ht="31.5" outlineLevel="1" x14ac:dyDescent="0.25">
      <c r="A683" s="6" t="s">
        <v>246</v>
      </c>
      <c r="B683" s="8" t="s">
        <v>247</v>
      </c>
      <c r="C683" s="6" t="s">
        <v>21</v>
      </c>
      <c r="D683" s="8" t="s">
        <v>22</v>
      </c>
      <c r="E683" s="9">
        <v>44834</v>
      </c>
      <c r="F683" s="9">
        <v>44832.62</v>
      </c>
      <c r="G683" s="10">
        <f t="shared" si="23"/>
        <v>0.99996921978855335</v>
      </c>
    </row>
    <row r="684" spans="1:7" ht="31.5" outlineLevel="1" x14ac:dyDescent="0.25">
      <c r="A684" s="6" t="s">
        <v>246</v>
      </c>
      <c r="B684" s="8" t="s">
        <v>247</v>
      </c>
      <c r="C684" s="6" t="s">
        <v>248</v>
      </c>
      <c r="D684" s="8" t="s">
        <v>249</v>
      </c>
      <c r="E684" s="9">
        <v>144958.29999999999</v>
      </c>
      <c r="F684" s="9">
        <v>138947.22500000001</v>
      </c>
      <c r="G684" s="10">
        <f t="shared" si="23"/>
        <v>0.95853238483067216</v>
      </c>
    </row>
    <row r="685" spans="1:7" ht="47.25" outlineLevel="1" x14ac:dyDescent="0.25">
      <c r="A685" s="6" t="s">
        <v>246</v>
      </c>
      <c r="B685" s="8" t="s">
        <v>247</v>
      </c>
      <c r="C685" s="6" t="s">
        <v>25</v>
      </c>
      <c r="D685" s="8" t="s">
        <v>26</v>
      </c>
      <c r="E685" s="9">
        <v>135</v>
      </c>
      <c r="F685" s="9">
        <v>135</v>
      </c>
      <c r="G685" s="10">
        <f t="shared" si="23"/>
        <v>1</v>
      </c>
    </row>
    <row r="686" spans="1:7" ht="31.5" customHeight="1" x14ac:dyDescent="0.25">
      <c r="A686" s="14" t="s">
        <v>250</v>
      </c>
      <c r="B686" s="44" t="s">
        <v>251</v>
      </c>
      <c r="C686" s="45"/>
      <c r="D686" s="46"/>
      <c r="E686" s="15">
        <f>E688+E705</f>
        <v>1344774.9239999999</v>
      </c>
      <c r="F686" s="15">
        <f>F688+F705</f>
        <v>1255340.4939999999</v>
      </c>
      <c r="G686" s="16">
        <f t="shared" si="23"/>
        <v>0.93349487084873695</v>
      </c>
    </row>
    <row r="687" spans="1:7" s="26" customFormat="1" ht="31.5" customHeight="1" x14ac:dyDescent="0.25">
      <c r="A687" s="21"/>
      <c r="B687" s="22"/>
      <c r="C687" s="23"/>
      <c r="D687" s="35" t="s">
        <v>267</v>
      </c>
      <c r="E687" s="24"/>
      <c r="F687" s="24"/>
      <c r="G687" s="25"/>
    </row>
    <row r="688" spans="1:7" s="26" customFormat="1" ht="31.5" customHeight="1" x14ac:dyDescent="0.25">
      <c r="A688" s="21"/>
      <c r="B688" s="22"/>
      <c r="C688" s="23"/>
      <c r="D688" s="35" t="s">
        <v>268</v>
      </c>
      <c r="E688" s="24">
        <f>E689</f>
        <v>1287544.392</v>
      </c>
      <c r="F688" s="24">
        <f>F689</f>
        <v>1209424.56</v>
      </c>
      <c r="G688" s="25">
        <f t="shared" si="23"/>
        <v>0.93932649430544846</v>
      </c>
    </row>
    <row r="689" spans="1:7" s="5" customFormat="1" ht="31.5" outlineLevel="1" x14ac:dyDescent="0.25">
      <c r="A689" s="4" t="s">
        <v>250</v>
      </c>
      <c r="B689" s="11" t="s">
        <v>251</v>
      </c>
      <c r="C689" s="4" t="s">
        <v>186</v>
      </c>
      <c r="D689" s="11" t="s">
        <v>187</v>
      </c>
      <c r="E689" s="12">
        <f>E690+E699+E700</f>
        <v>1287544.392</v>
      </c>
      <c r="F689" s="12">
        <f>F690+F699+F700</f>
        <v>1209424.56</v>
      </c>
      <c r="G689" s="13">
        <f t="shared" si="23"/>
        <v>0.93932649430544846</v>
      </c>
    </row>
    <row r="690" spans="1:7" s="31" customFormat="1" ht="47.25" outlineLevel="2" x14ac:dyDescent="0.25">
      <c r="A690" s="27" t="s">
        <v>250</v>
      </c>
      <c r="B690" s="28" t="s">
        <v>251</v>
      </c>
      <c r="C690" s="27" t="s">
        <v>230</v>
      </c>
      <c r="D690" s="28" t="s">
        <v>231</v>
      </c>
      <c r="E690" s="29">
        <v>487011.53600000002</v>
      </c>
      <c r="F690" s="29">
        <v>451168.36800000002</v>
      </c>
      <c r="G690" s="30">
        <f t="shared" si="23"/>
        <v>0.92640180909390202</v>
      </c>
    </row>
    <row r="691" spans="1:7" s="31" customFormat="1" ht="24.75" customHeight="1" outlineLevel="2" x14ac:dyDescent="0.25">
      <c r="A691" s="6"/>
      <c r="B691" s="8"/>
      <c r="C691" s="6"/>
      <c r="D691" s="39" t="s">
        <v>271</v>
      </c>
      <c r="E691" s="9"/>
      <c r="F691" s="9"/>
      <c r="G691" s="10"/>
    </row>
    <row r="692" spans="1:7" s="31" customFormat="1" ht="31.5" outlineLevel="2" x14ac:dyDescent="0.25">
      <c r="A692" s="6" t="s">
        <v>250</v>
      </c>
      <c r="B692" s="8" t="s">
        <v>251</v>
      </c>
      <c r="C692" s="6" t="s">
        <v>377</v>
      </c>
      <c r="D692" s="40" t="s">
        <v>378</v>
      </c>
      <c r="E692" s="9">
        <v>5102.2389999999996</v>
      </c>
      <c r="F692" s="9">
        <v>5102.2389999999996</v>
      </c>
      <c r="G692" s="10">
        <f t="shared" ref="G692:G698" si="25">F692/E692</f>
        <v>1</v>
      </c>
    </row>
    <row r="693" spans="1:7" s="31" customFormat="1" ht="31.5" outlineLevel="2" x14ac:dyDescent="0.25">
      <c r="A693" s="6" t="s">
        <v>250</v>
      </c>
      <c r="B693" s="8" t="s">
        <v>251</v>
      </c>
      <c r="C693" s="6" t="s">
        <v>379</v>
      </c>
      <c r="D693" s="40" t="s">
        <v>378</v>
      </c>
      <c r="E693" s="9">
        <v>15207.33</v>
      </c>
      <c r="F693" s="9">
        <v>4671.9799999999996</v>
      </c>
      <c r="G693" s="10">
        <f t="shared" si="25"/>
        <v>0.30721895296544494</v>
      </c>
    </row>
    <row r="694" spans="1:7" s="31" customFormat="1" ht="78.75" outlineLevel="2" x14ac:dyDescent="0.25">
      <c r="A694" s="6" t="s">
        <v>250</v>
      </c>
      <c r="B694" s="8" t="s">
        <v>251</v>
      </c>
      <c r="C694" s="6" t="s">
        <v>380</v>
      </c>
      <c r="D694" s="40" t="s">
        <v>381</v>
      </c>
      <c r="E694" s="9">
        <v>301340.17700000003</v>
      </c>
      <c r="F694" s="9">
        <v>293814.77399999998</v>
      </c>
      <c r="G694" s="10">
        <f t="shared" si="25"/>
        <v>0.97502688464937071</v>
      </c>
    </row>
    <row r="695" spans="1:7" s="31" customFormat="1" ht="31.5" outlineLevel="2" x14ac:dyDescent="0.25">
      <c r="A695" s="6" t="s">
        <v>250</v>
      </c>
      <c r="B695" s="8" t="s">
        <v>251</v>
      </c>
      <c r="C695" s="6" t="s">
        <v>382</v>
      </c>
      <c r="D695" s="40" t="s">
        <v>383</v>
      </c>
      <c r="E695" s="9">
        <v>102000</v>
      </c>
      <c r="F695" s="9">
        <v>92045.203999999998</v>
      </c>
      <c r="G695" s="10">
        <f t="shared" si="25"/>
        <v>0.90240396078431373</v>
      </c>
    </row>
    <row r="696" spans="1:7" s="31" customFormat="1" ht="31.5" outlineLevel="2" x14ac:dyDescent="0.25">
      <c r="A696" s="6" t="s">
        <v>250</v>
      </c>
      <c r="B696" s="8" t="s">
        <v>251</v>
      </c>
      <c r="C696" s="6" t="s">
        <v>384</v>
      </c>
      <c r="D696" s="40" t="s">
        <v>378</v>
      </c>
      <c r="E696" s="9">
        <v>11334.785</v>
      </c>
      <c r="F696" s="9">
        <v>5551.7079999999996</v>
      </c>
      <c r="G696" s="10">
        <f t="shared" si="25"/>
        <v>0.4897938514052097</v>
      </c>
    </row>
    <row r="697" spans="1:7" s="31" customFormat="1" ht="78.75" outlineLevel="2" x14ac:dyDescent="0.25">
      <c r="A697" s="6" t="s">
        <v>250</v>
      </c>
      <c r="B697" s="8" t="s">
        <v>251</v>
      </c>
      <c r="C697" s="6" t="s">
        <v>385</v>
      </c>
      <c r="D697" s="40" t="s">
        <v>279</v>
      </c>
      <c r="E697" s="9">
        <v>24009.108</v>
      </c>
      <c r="F697" s="9">
        <v>22596.501</v>
      </c>
      <c r="G697" s="10">
        <f t="shared" si="25"/>
        <v>0.94116370337456934</v>
      </c>
    </row>
    <row r="698" spans="1:7" s="31" customFormat="1" ht="110.25" outlineLevel="2" x14ac:dyDescent="0.25">
      <c r="A698" s="6" t="s">
        <v>250</v>
      </c>
      <c r="B698" s="8" t="s">
        <v>251</v>
      </c>
      <c r="C698" s="6" t="s">
        <v>386</v>
      </c>
      <c r="D698" s="40" t="s">
        <v>387</v>
      </c>
      <c r="E698" s="9">
        <v>8003.0370000000003</v>
      </c>
      <c r="F698" s="9">
        <v>8003.0360000000001</v>
      </c>
      <c r="G698" s="10">
        <f t="shared" si="25"/>
        <v>0.99999987504743504</v>
      </c>
    </row>
    <row r="699" spans="1:7" s="31" customFormat="1" ht="31.5" outlineLevel="2" x14ac:dyDescent="0.25">
      <c r="A699" s="27" t="s">
        <v>250</v>
      </c>
      <c r="B699" s="28" t="s">
        <v>251</v>
      </c>
      <c r="C699" s="27" t="s">
        <v>252</v>
      </c>
      <c r="D699" s="28" t="s">
        <v>253</v>
      </c>
      <c r="E699" s="29">
        <v>37175.722999999998</v>
      </c>
      <c r="F699" s="29">
        <v>36788.343000000001</v>
      </c>
      <c r="G699" s="30">
        <f t="shared" si="23"/>
        <v>0.98957975881195381</v>
      </c>
    </row>
    <row r="700" spans="1:7" s="31" customFormat="1" ht="31.5" outlineLevel="2" x14ac:dyDescent="0.25">
      <c r="A700" s="27" t="s">
        <v>250</v>
      </c>
      <c r="B700" s="28" t="s">
        <v>251</v>
      </c>
      <c r="C700" s="27" t="s">
        <v>188</v>
      </c>
      <c r="D700" s="28" t="s">
        <v>189</v>
      </c>
      <c r="E700" s="29">
        <v>763357.13300000003</v>
      </c>
      <c r="F700" s="29">
        <v>721467.84900000005</v>
      </c>
      <c r="G700" s="30">
        <f t="shared" si="23"/>
        <v>0.94512491966194812</v>
      </c>
    </row>
    <row r="701" spans="1:7" s="31" customFormat="1" ht="15.75" outlineLevel="2" x14ac:dyDescent="0.25">
      <c r="A701" s="6"/>
      <c r="B701" s="8"/>
      <c r="C701" s="6"/>
      <c r="D701" s="39" t="s">
        <v>271</v>
      </c>
      <c r="E701" s="9"/>
      <c r="F701" s="9"/>
      <c r="G701" s="10"/>
    </row>
    <row r="702" spans="1:7" s="31" customFormat="1" ht="47.25" outlineLevel="2" x14ac:dyDescent="0.25">
      <c r="A702" s="6" t="s">
        <v>250</v>
      </c>
      <c r="B702" s="8" t="s">
        <v>251</v>
      </c>
      <c r="C702" s="6" t="s">
        <v>388</v>
      </c>
      <c r="D702" s="40" t="s">
        <v>389</v>
      </c>
      <c r="E702" s="9">
        <v>275063.614</v>
      </c>
      <c r="F702" s="9">
        <v>275032.50799999997</v>
      </c>
      <c r="G702" s="10">
        <f t="shared" ref="G702:G704" si="26">F702/E702</f>
        <v>0.99988691343232328</v>
      </c>
    </row>
    <row r="703" spans="1:7" s="31" customFormat="1" ht="47.25" outlineLevel="2" x14ac:dyDescent="0.25">
      <c r="A703" s="6" t="s">
        <v>250</v>
      </c>
      <c r="B703" s="8" t="s">
        <v>251</v>
      </c>
      <c r="C703" s="6" t="s">
        <v>390</v>
      </c>
      <c r="D703" s="40" t="s">
        <v>391</v>
      </c>
      <c r="E703" s="9">
        <v>325986.83799999999</v>
      </c>
      <c r="F703" s="9">
        <v>311364.33899999998</v>
      </c>
      <c r="G703" s="10">
        <f t="shared" si="26"/>
        <v>0.95514389755821982</v>
      </c>
    </row>
    <row r="704" spans="1:7" s="31" customFormat="1" ht="80.25" customHeight="1" outlineLevel="2" x14ac:dyDescent="0.25">
      <c r="A704" s="6" t="s">
        <v>250</v>
      </c>
      <c r="B704" s="8" t="s">
        <v>251</v>
      </c>
      <c r="C704" s="6" t="s">
        <v>392</v>
      </c>
      <c r="D704" s="40" t="s">
        <v>393</v>
      </c>
      <c r="E704" s="9">
        <v>17182.684000000001</v>
      </c>
      <c r="F704" s="9">
        <v>16574.808000000001</v>
      </c>
      <c r="G704" s="10">
        <f t="shared" si="26"/>
        <v>0.96462275625856819</v>
      </c>
    </row>
    <row r="705" spans="1:7" s="31" customFormat="1" ht="23.25" customHeight="1" outlineLevel="2" x14ac:dyDescent="0.25">
      <c r="A705" s="27"/>
      <c r="B705" s="28"/>
      <c r="C705" s="27"/>
      <c r="D705" s="32" t="s">
        <v>269</v>
      </c>
      <c r="E705" s="12">
        <f>E706+E707+E708</f>
        <v>57230.531999999999</v>
      </c>
      <c r="F705" s="12">
        <f>F706+F707+F708</f>
        <v>45915.933999999994</v>
      </c>
      <c r="G705" s="13">
        <f t="shared" si="23"/>
        <v>0.80229787135300423</v>
      </c>
    </row>
    <row r="706" spans="1:7" ht="31.5" outlineLevel="1" x14ac:dyDescent="0.25">
      <c r="A706" s="6" t="s">
        <v>250</v>
      </c>
      <c r="B706" s="8" t="s">
        <v>251</v>
      </c>
      <c r="C706" s="6" t="s">
        <v>21</v>
      </c>
      <c r="D706" s="8" t="s">
        <v>22</v>
      </c>
      <c r="E706" s="9">
        <v>21716.469000000001</v>
      </c>
      <c r="F706" s="9">
        <v>10428.878000000001</v>
      </c>
      <c r="G706" s="10">
        <f t="shared" si="23"/>
        <v>0.48022899118636647</v>
      </c>
    </row>
    <row r="707" spans="1:7" ht="31.5" outlineLevel="1" x14ac:dyDescent="0.25">
      <c r="A707" s="6" t="s">
        <v>250</v>
      </c>
      <c r="B707" s="8" t="s">
        <v>251</v>
      </c>
      <c r="C707" s="6" t="s">
        <v>23</v>
      </c>
      <c r="D707" s="8" t="s">
        <v>24</v>
      </c>
      <c r="E707" s="9">
        <v>30142.2</v>
      </c>
      <c r="F707" s="9">
        <v>30115.192999999999</v>
      </c>
      <c r="G707" s="10">
        <f t="shared" si="23"/>
        <v>0.99910401364200352</v>
      </c>
    </row>
    <row r="708" spans="1:7" ht="47.25" outlineLevel="1" x14ac:dyDescent="0.25">
      <c r="A708" s="6" t="s">
        <v>250</v>
      </c>
      <c r="B708" s="8" t="s">
        <v>251</v>
      </c>
      <c r="C708" s="6" t="s">
        <v>25</v>
      </c>
      <c r="D708" s="8" t="s">
        <v>26</v>
      </c>
      <c r="E708" s="9">
        <v>5371.8630000000003</v>
      </c>
      <c r="F708" s="9">
        <v>5371.8630000000003</v>
      </c>
      <c r="G708" s="10">
        <f t="shared" si="23"/>
        <v>1</v>
      </c>
    </row>
    <row r="709" spans="1:7" ht="21" customHeight="1" outlineLevel="1" x14ac:dyDescent="0.25">
      <c r="A709" s="6"/>
      <c r="B709" s="8"/>
      <c r="C709" s="6"/>
      <c r="D709" s="39" t="s">
        <v>271</v>
      </c>
      <c r="E709" s="9"/>
      <c r="F709" s="9"/>
      <c r="G709" s="10"/>
    </row>
    <row r="710" spans="1:7" ht="47.25" outlineLevel="1" x14ac:dyDescent="0.25">
      <c r="A710" s="6" t="s">
        <v>250</v>
      </c>
      <c r="B710" s="8" t="s">
        <v>251</v>
      </c>
      <c r="C710" s="6" t="s">
        <v>394</v>
      </c>
      <c r="D710" s="40" t="s">
        <v>395</v>
      </c>
      <c r="E710" s="9">
        <v>15083.866</v>
      </c>
      <c r="F710" s="9">
        <v>3796.2750000000001</v>
      </c>
      <c r="G710" s="10">
        <f t="shared" ref="G710" si="27">F710/E710</f>
        <v>0.25167785234899331</v>
      </c>
    </row>
    <row r="711" spans="1:7" ht="31.5" customHeight="1" x14ac:dyDescent="0.25">
      <c r="A711" s="14" t="s">
        <v>254</v>
      </c>
      <c r="B711" s="44" t="s">
        <v>255</v>
      </c>
      <c r="C711" s="45"/>
      <c r="D711" s="46"/>
      <c r="E711" s="15">
        <f>E713+E717</f>
        <v>78461.074999999997</v>
      </c>
      <c r="F711" s="15">
        <f>F713+F717</f>
        <v>78440.672000000006</v>
      </c>
      <c r="G711" s="16">
        <f t="shared" si="23"/>
        <v>0.99973996022868672</v>
      </c>
    </row>
    <row r="712" spans="1:7" s="26" customFormat="1" ht="31.5" customHeight="1" x14ac:dyDescent="0.25">
      <c r="A712" s="21"/>
      <c r="B712" s="22"/>
      <c r="C712" s="23"/>
      <c r="D712" s="35" t="s">
        <v>267</v>
      </c>
      <c r="E712" s="24"/>
      <c r="F712" s="24"/>
      <c r="G712" s="25"/>
    </row>
    <row r="713" spans="1:7" s="26" customFormat="1" ht="31.5" customHeight="1" x14ac:dyDescent="0.25">
      <c r="A713" s="21"/>
      <c r="B713" s="22"/>
      <c r="C713" s="23"/>
      <c r="D713" s="35" t="s">
        <v>268</v>
      </c>
      <c r="E713" s="24">
        <f>E714</f>
        <v>5895.9489999999996</v>
      </c>
      <c r="F713" s="24">
        <f>F714</f>
        <v>5875.5469999999996</v>
      </c>
      <c r="G713" s="25">
        <f t="shared" si="23"/>
        <v>0.99653965799229272</v>
      </c>
    </row>
    <row r="714" spans="1:7" s="5" customFormat="1" ht="47.25" outlineLevel="1" x14ac:dyDescent="0.25">
      <c r="A714" s="4" t="s">
        <v>254</v>
      </c>
      <c r="B714" s="11" t="s">
        <v>255</v>
      </c>
      <c r="C714" s="4" t="s">
        <v>170</v>
      </c>
      <c r="D714" s="11" t="s">
        <v>171</v>
      </c>
      <c r="E714" s="12">
        <f>E715+E716</f>
        <v>5895.9489999999996</v>
      </c>
      <c r="F714" s="12">
        <f>F715+F716</f>
        <v>5875.5469999999996</v>
      </c>
      <c r="G714" s="13">
        <f t="shared" si="23"/>
        <v>0.99653965799229272</v>
      </c>
    </row>
    <row r="715" spans="1:7" s="31" customFormat="1" ht="31.5" outlineLevel="2" x14ac:dyDescent="0.25">
      <c r="A715" s="27" t="s">
        <v>254</v>
      </c>
      <c r="B715" s="28" t="s">
        <v>255</v>
      </c>
      <c r="C715" s="27" t="s">
        <v>256</v>
      </c>
      <c r="D715" s="28" t="s">
        <v>257</v>
      </c>
      <c r="E715" s="29">
        <v>1726.049</v>
      </c>
      <c r="F715" s="29">
        <v>1705.6469999999999</v>
      </c>
      <c r="G715" s="30">
        <f t="shared" si="23"/>
        <v>0.98817994158914368</v>
      </c>
    </row>
    <row r="716" spans="1:7" s="31" customFormat="1" ht="31.5" outlineLevel="2" x14ac:dyDescent="0.25">
      <c r="A716" s="27" t="s">
        <v>254</v>
      </c>
      <c r="B716" s="28" t="s">
        <v>255</v>
      </c>
      <c r="C716" s="27" t="s">
        <v>172</v>
      </c>
      <c r="D716" s="28" t="s">
        <v>173</v>
      </c>
      <c r="E716" s="29">
        <v>4169.8999999999996</v>
      </c>
      <c r="F716" s="29">
        <v>4169.8999999999996</v>
      </c>
      <c r="G716" s="30">
        <f t="shared" si="23"/>
        <v>1</v>
      </c>
    </row>
    <row r="717" spans="1:7" s="31" customFormat="1" ht="27" customHeight="1" outlineLevel="2" x14ac:dyDescent="0.25">
      <c r="A717" s="27"/>
      <c r="B717" s="28"/>
      <c r="C717" s="27"/>
      <c r="D717" s="32" t="s">
        <v>269</v>
      </c>
      <c r="E717" s="12">
        <f>E718+E719</f>
        <v>72565.126000000004</v>
      </c>
      <c r="F717" s="12">
        <f>F718+F719</f>
        <v>72565.125</v>
      </c>
      <c r="G717" s="13">
        <f t="shared" si="23"/>
        <v>0.99999998621927555</v>
      </c>
    </row>
    <row r="718" spans="1:7" ht="31.5" outlineLevel="1" x14ac:dyDescent="0.25">
      <c r="A718" s="6" t="s">
        <v>254</v>
      </c>
      <c r="B718" s="8" t="s">
        <v>255</v>
      </c>
      <c r="C718" s="6" t="s">
        <v>23</v>
      </c>
      <c r="D718" s="8" t="s">
        <v>24</v>
      </c>
      <c r="E718" s="9">
        <v>67744.100000000006</v>
      </c>
      <c r="F718" s="9">
        <v>67744.099000000002</v>
      </c>
      <c r="G718" s="10">
        <f t="shared" si="23"/>
        <v>0.99999998523856681</v>
      </c>
    </row>
    <row r="719" spans="1:7" ht="47.25" outlineLevel="1" x14ac:dyDescent="0.25">
      <c r="A719" s="6" t="s">
        <v>254</v>
      </c>
      <c r="B719" s="8" t="s">
        <v>255</v>
      </c>
      <c r="C719" s="6" t="s">
        <v>25</v>
      </c>
      <c r="D719" s="8" t="s">
        <v>26</v>
      </c>
      <c r="E719" s="9">
        <v>4821.0259999999998</v>
      </c>
      <c r="F719" s="9">
        <v>4821.0259999999998</v>
      </c>
      <c r="G719" s="10">
        <f t="shared" ref="G719:G724" si="28">F719/E719</f>
        <v>1</v>
      </c>
    </row>
    <row r="720" spans="1:7" ht="15.75" x14ac:dyDescent="0.25">
      <c r="A720" s="18"/>
      <c r="B720" s="17"/>
      <c r="C720" s="18"/>
      <c r="D720" s="38" t="s">
        <v>258</v>
      </c>
      <c r="E720" s="19">
        <f>E722+E723</f>
        <v>24958927.827000003</v>
      </c>
      <c r="F720" s="19">
        <f>F722+F723</f>
        <v>24000853.455000002</v>
      </c>
      <c r="G720" s="16">
        <f t="shared" si="28"/>
        <v>0.96161396119894305</v>
      </c>
    </row>
    <row r="721" spans="1:7" ht="22.5" customHeight="1" x14ac:dyDescent="0.25">
      <c r="A721" s="37"/>
      <c r="B721" s="37"/>
      <c r="C721" s="37"/>
      <c r="D721" s="36" t="s">
        <v>267</v>
      </c>
      <c r="E721" s="37"/>
      <c r="F721" s="37"/>
      <c r="G721" s="16"/>
    </row>
    <row r="722" spans="1:7" ht="22.5" customHeight="1" x14ac:dyDescent="0.25">
      <c r="A722" s="37"/>
      <c r="B722" s="37"/>
      <c r="C722" s="37"/>
      <c r="D722" s="36" t="s">
        <v>268</v>
      </c>
      <c r="E722" s="43">
        <f>E6+E27+E34+E47+E52+E63+E88+E123+E167+E213+E258+E306+E352+E398+E444+E480+E503+E533+E572+E584+E599+E615+E634+E656+E671+E676+E681+E688+E713</f>
        <v>22435367.069000002</v>
      </c>
      <c r="F722" s="43">
        <f>F6+F27+F34+F47+F52+F63+F88+F123+F167+F213+F258+F306+F352+F398+F444+F480+F503+F533+F572+F584+F599+F615+F634+F656+F671+F676+F681+F688+F713</f>
        <v>21657612.277000003</v>
      </c>
      <c r="G722" s="16">
        <f t="shared" si="28"/>
        <v>0.96533353835450908</v>
      </c>
    </row>
    <row r="723" spans="1:7" ht="23.25" customHeight="1" x14ac:dyDescent="0.25">
      <c r="A723" s="37"/>
      <c r="B723" s="37"/>
      <c r="C723" s="37"/>
      <c r="D723" s="36" t="s">
        <v>269</v>
      </c>
      <c r="E723" s="43">
        <f>E21+E28+E42+E48+E57+E83+E117+E161+E207++E252+E300+E346+E392+E438+E475+E497+E527+E567+E578+E593+E609+E629+E651+E666+E672+E677+E682+E705+E717</f>
        <v>2523560.7580000004</v>
      </c>
      <c r="F723" s="43">
        <f>F21+F28+F42+F48+F57+F83+F117+F161+F207++F252+F300+F346+F392+F438+F475+F497+F527+F567+F578+F593+F609+F629+F651+F666+F672+F677+F682+F705+F717</f>
        <v>2343241.1779999998</v>
      </c>
      <c r="G723" s="16">
        <f t="shared" si="28"/>
        <v>0.92854557615529365</v>
      </c>
    </row>
    <row r="724" spans="1:7" ht="27" customHeight="1" x14ac:dyDescent="0.25">
      <c r="A724" s="37"/>
      <c r="B724" s="37"/>
      <c r="C724" s="37"/>
      <c r="D724" s="36" t="s">
        <v>270</v>
      </c>
      <c r="E724" s="43">
        <f>E13+E14+E15+E16+E17+E20+E114+E115+E116+E486+E487+E488+E489+E490+E491+E492+E493+E507+E508+E512+E516+E519+E520+E521+E522+E523+E524+E525+E526+E538+E539+E540+E541+E542+E543+E544+E545+E546+E547+E548+E549+E550+E551+E552+E553+E558+E559+E562+E563+E564+E624+E625+E628+E662+E692+E693+E694+E695+E696+E697+E698+E702+E703+E704+E710</f>
        <v>2782422.0360000008</v>
      </c>
      <c r="F724" s="43">
        <f>F13+F14+F15+F16+F17+F20+F114+F115+F116+F486+F487+F488+F489+F490+F491+F492+F493+F507+F508+F512+F516+F519+F520+F521+F522+F523+F524+F525+F526+F538+F539+F540+F541+F542+F543+F544+F545+F546+F547+F548+F549+F550+F551+F552+F553+F558+F559+F562+F563+F564+F624+F625+F628+F662+F692+F693+F694+F695+F696+F697+F698+F702+F703+F704+F710</f>
        <v>2226764.4200000004</v>
      </c>
      <c r="G724" s="16">
        <f t="shared" si="28"/>
        <v>0.80029714802043062</v>
      </c>
    </row>
  </sheetData>
  <autoFilter ref="A3:G724"/>
  <mergeCells count="30">
    <mergeCell ref="B165:D165"/>
    <mergeCell ref="A1:G1"/>
    <mergeCell ref="B4:D4"/>
    <mergeCell ref="B25:D25"/>
    <mergeCell ref="B32:D32"/>
    <mergeCell ref="B45:D45"/>
    <mergeCell ref="B50:D50"/>
    <mergeCell ref="B61:D61"/>
    <mergeCell ref="B86:D86"/>
    <mergeCell ref="B121:D121"/>
    <mergeCell ref="B597:D597"/>
    <mergeCell ref="B211:D211"/>
    <mergeCell ref="B256:D256"/>
    <mergeCell ref="B304:D304"/>
    <mergeCell ref="B350:D350"/>
    <mergeCell ref="B396:D396"/>
    <mergeCell ref="B442:D442"/>
    <mergeCell ref="B478:D478"/>
    <mergeCell ref="B501:D501"/>
    <mergeCell ref="B531:D531"/>
    <mergeCell ref="B570:D570"/>
    <mergeCell ref="B582:D582"/>
    <mergeCell ref="B686:D686"/>
    <mergeCell ref="B711:D711"/>
    <mergeCell ref="B613:D613"/>
    <mergeCell ref="B632:D632"/>
    <mergeCell ref="B654:D654"/>
    <mergeCell ref="B669:D669"/>
    <mergeCell ref="B674:D674"/>
    <mergeCell ref="B679:D679"/>
  </mergeCells>
  <pageMargins left="0.19685039370078741" right="0.11811023622047245" top="0.27559055118110237" bottom="0.11811023622047245" header="0" footer="0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Бюджет!LAST_CELL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Негодаева Татьяна Сергеевна</dc:creator>
  <dc:description>POI HSSF rep:2.43.2.59</dc:description>
  <cp:lastModifiedBy>Негодаева Татьяна Сергеевна</cp:lastModifiedBy>
  <cp:lastPrinted>2018-01-25T12:13:23Z</cp:lastPrinted>
  <dcterms:created xsi:type="dcterms:W3CDTF">2018-01-18T10:16:30Z</dcterms:created>
  <dcterms:modified xsi:type="dcterms:W3CDTF">2018-01-30T12:38:32Z</dcterms:modified>
</cp:coreProperties>
</file>