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_xlnm._FilterDatabase" localSheetId="0" hidden="1">Бюджет!$A$3:$E$979</definedName>
    <definedName name="APPT" localSheetId="0">Бюджет!#REF!</definedName>
    <definedName name="FIO" localSheetId="0">Бюджет!#REF!</definedName>
    <definedName name="SIGN" localSheetId="0">Бюджет!$A$12:$B$13</definedName>
    <definedName name="_xlnm.Print_Titles" localSheetId="0">Бюджет!$3:$3</definedName>
  </definedNames>
  <calcPr calcId="145621" refMode="R1C1"/>
</workbook>
</file>

<file path=xl/calcChain.xml><?xml version="1.0" encoding="utf-8"?>
<calcChain xmlns="http://schemas.openxmlformats.org/spreadsheetml/2006/main">
  <c r="E893" i="3" l="1"/>
  <c r="E957" i="3"/>
  <c r="E958" i="3"/>
  <c r="E943" i="3"/>
  <c r="E944" i="3"/>
  <c r="E945" i="3"/>
  <c r="E737" i="3"/>
  <c r="E738" i="3"/>
  <c r="E726" i="3"/>
  <c r="E727" i="3"/>
  <c r="E714" i="3"/>
  <c r="E715" i="3"/>
  <c r="E716" i="3"/>
  <c r="E670" i="3"/>
  <c r="E671" i="3"/>
  <c r="E672" i="3"/>
  <c r="E673" i="3"/>
  <c r="E674" i="3"/>
  <c r="E675" i="3"/>
  <c r="E648" i="3"/>
  <c r="E650" i="3"/>
  <c r="E646" i="3"/>
  <c r="E176" i="3"/>
  <c r="E177" i="3"/>
  <c r="E178" i="3"/>
  <c r="E179" i="3"/>
  <c r="E155" i="3"/>
  <c r="D79" i="3"/>
  <c r="C79" i="3"/>
  <c r="E78" i="3"/>
  <c r="E984" i="3"/>
  <c r="D973" i="3"/>
  <c r="C973" i="3"/>
  <c r="D971" i="3"/>
  <c r="D970" i="3" s="1"/>
  <c r="C971" i="3"/>
  <c r="D976" i="3"/>
  <c r="C976" i="3"/>
  <c r="D959" i="3"/>
  <c r="C959" i="3"/>
  <c r="D949" i="3"/>
  <c r="C949" i="3"/>
  <c r="E949" i="3" s="1"/>
  <c r="D946" i="3"/>
  <c r="C946" i="3"/>
  <c r="D936" i="3"/>
  <c r="C936" i="3"/>
  <c r="E936" i="3" s="1"/>
  <c r="E947" i="3"/>
  <c r="E948" i="3"/>
  <c r="E950" i="3"/>
  <c r="E951" i="3"/>
  <c r="E952" i="3"/>
  <c r="E953" i="3"/>
  <c r="E954" i="3"/>
  <c r="E955" i="3"/>
  <c r="E960" i="3"/>
  <c r="D923" i="3"/>
  <c r="D920" i="3" s="1"/>
  <c r="C923" i="3"/>
  <c r="C920" i="3" s="1"/>
  <c r="D916" i="3"/>
  <c r="E916" i="3" s="1"/>
  <c r="C916" i="3"/>
  <c r="C906" i="3"/>
  <c r="D909" i="3"/>
  <c r="D906" i="3" s="1"/>
  <c r="C909" i="3"/>
  <c r="D902" i="3"/>
  <c r="C902" i="3"/>
  <c r="E902" i="3" s="1"/>
  <c r="D894" i="3"/>
  <c r="C894" i="3"/>
  <c r="D888" i="3"/>
  <c r="C888" i="3"/>
  <c r="C887" i="3" s="1"/>
  <c r="D884" i="3"/>
  <c r="C884" i="3"/>
  <c r="C883" i="3" s="1"/>
  <c r="E889" i="3"/>
  <c r="E890" i="3"/>
  <c r="E891" i="3"/>
  <c r="E895" i="3"/>
  <c r="E896" i="3"/>
  <c r="E897" i="3"/>
  <c r="E898" i="3"/>
  <c r="E899" i="3"/>
  <c r="E900" i="3"/>
  <c r="E901" i="3"/>
  <c r="D887" i="3" l="1"/>
  <c r="E887" i="3" s="1"/>
  <c r="D935" i="3"/>
  <c r="E894" i="3"/>
  <c r="E959" i="3"/>
  <c r="C970" i="3"/>
  <c r="C969" i="3" s="1"/>
  <c r="D934" i="3"/>
  <c r="D969" i="3"/>
  <c r="D967" i="3" s="1"/>
  <c r="C967" i="3"/>
  <c r="C882" i="3"/>
  <c r="C880" i="3" s="1"/>
  <c r="E909" i="3"/>
  <c r="C935" i="3"/>
  <c r="C934" i="3" s="1"/>
  <c r="C932" i="3" s="1"/>
  <c r="E976" i="3"/>
  <c r="E973" i="3"/>
  <c r="E971" i="3"/>
  <c r="E946" i="3"/>
  <c r="E923" i="3"/>
  <c r="E888" i="3"/>
  <c r="E884" i="3"/>
  <c r="D883" i="3"/>
  <c r="E970" i="3" l="1"/>
  <c r="E935" i="3"/>
  <c r="E969" i="3"/>
  <c r="D932" i="3"/>
  <c r="E934" i="3"/>
  <c r="E883" i="3"/>
  <c r="D882" i="3"/>
  <c r="E882" i="3" l="1"/>
  <c r="D880" i="3"/>
  <c r="D866" i="3" l="1"/>
  <c r="C866" i="3"/>
  <c r="D864" i="3"/>
  <c r="C864" i="3"/>
  <c r="D861" i="3"/>
  <c r="C861" i="3"/>
  <c r="E861" i="3" s="1"/>
  <c r="D859" i="3"/>
  <c r="C859" i="3"/>
  <c r="E859" i="3" s="1"/>
  <c r="D857" i="3"/>
  <c r="C857" i="3"/>
  <c r="D855" i="3"/>
  <c r="C855" i="3"/>
  <c r="E855" i="3" s="1"/>
  <c r="D853" i="3"/>
  <c r="C853" i="3"/>
  <c r="D849" i="3"/>
  <c r="C849" i="3"/>
  <c r="E849" i="3" s="1"/>
  <c r="D847" i="3"/>
  <c r="C847" i="3"/>
  <c r="E850" i="3"/>
  <c r="E851" i="3"/>
  <c r="E854" i="3"/>
  <c r="E856" i="3"/>
  <c r="E858" i="3"/>
  <c r="E860" i="3"/>
  <c r="E862" i="3"/>
  <c r="E863" i="3"/>
  <c r="E865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D840" i="3"/>
  <c r="C840" i="3"/>
  <c r="D838" i="3"/>
  <c r="D837" i="3" s="1"/>
  <c r="D836" i="3" s="1"/>
  <c r="C838" i="3"/>
  <c r="C837" i="3" s="1"/>
  <c r="C836" i="3" s="1"/>
  <c r="D830" i="3"/>
  <c r="C830" i="3"/>
  <c r="D826" i="3"/>
  <c r="C826" i="3"/>
  <c r="D823" i="3"/>
  <c r="C823" i="3"/>
  <c r="D820" i="3"/>
  <c r="C820" i="3"/>
  <c r="D817" i="3"/>
  <c r="C817" i="3"/>
  <c r="D814" i="3"/>
  <c r="D813" i="3" s="1"/>
  <c r="C814" i="3"/>
  <c r="C813" i="3" s="1"/>
  <c r="E818" i="3"/>
  <c r="E819" i="3"/>
  <c r="E821" i="3"/>
  <c r="E824" i="3"/>
  <c r="E825" i="3"/>
  <c r="E827" i="3"/>
  <c r="E828" i="3"/>
  <c r="E829" i="3"/>
  <c r="E831" i="3"/>
  <c r="D803" i="3"/>
  <c r="D802" i="3" s="1"/>
  <c r="C803" i="3"/>
  <c r="C802" i="3" s="1"/>
  <c r="D797" i="3"/>
  <c r="D796" i="3" s="1"/>
  <c r="C797" i="3"/>
  <c r="C796" i="3" s="1"/>
  <c r="D794" i="3"/>
  <c r="C794" i="3"/>
  <c r="D787" i="3"/>
  <c r="C787" i="3"/>
  <c r="C786" i="3" s="1"/>
  <c r="D784" i="3"/>
  <c r="C784" i="3"/>
  <c r="C783" i="3" s="1"/>
  <c r="D805" i="3"/>
  <c r="C805" i="3"/>
  <c r="E788" i="3"/>
  <c r="E789" i="3"/>
  <c r="E790" i="3"/>
  <c r="E791" i="3"/>
  <c r="E792" i="3"/>
  <c r="E793" i="3"/>
  <c r="E795" i="3"/>
  <c r="E798" i="3"/>
  <c r="E799" i="3"/>
  <c r="E800" i="3"/>
  <c r="E801" i="3"/>
  <c r="E804" i="3"/>
  <c r="E806" i="3"/>
  <c r="D773" i="3"/>
  <c r="C773" i="3"/>
  <c r="D771" i="3"/>
  <c r="C771" i="3"/>
  <c r="D776" i="3"/>
  <c r="C776" i="3"/>
  <c r="D762" i="3"/>
  <c r="C762" i="3"/>
  <c r="D750" i="3"/>
  <c r="C750" i="3"/>
  <c r="D746" i="3"/>
  <c r="C746" i="3"/>
  <c r="E751" i="3"/>
  <c r="E752" i="3"/>
  <c r="E753" i="3"/>
  <c r="E754" i="3"/>
  <c r="E755" i="3"/>
  <c r="E756" i="3"/>
  <c r="E757" i="3"/>
  <c r="E758" i="3"/>
  <c r="E759" i="3"/>
  <c r="E760" i="3"/>
  <c r="E761" i="3"/>
  <c r="E763" i="3"/>
  <c r="D728" i="3"/>
  <c r="C728" i="3"/>
  <c r="D720" i="3"/>
  <c r="C720" i="3"/>
  <c r="D717" i="3"/>
  <c r="C717" i="3"/>
  <c r="D709" i="3"/>
  <c r="C709" i="3"/>
  <c r="D701" i="3"/>
  <c r="C701" i="3"/>
  <c r="D739" i="3"/>
  <c r="C739" i="3"/>
  <c r="E710" i="3"/>
  <c r="E711" i="3"/>
  <c r="E712" i="3"/>
  <c r="E718" i="3"/>
  <c r="E721" i="3"/>
  <c r="E722" i="3"/>
  <c r="E723" i="3"/>
  <c r="E724" i="3"/>
  <c r="E729" i="3"/>
  <c r="E730" i="3"/>
  <c r="E731" i="3"/>
  <c r="E732" i="3"/>
  <c r="E733" i="3"/>
  <c r="E734" i="3"/>
  <c r="E735" i="3"/>
  <c r="E740" i="3"/>
  <c r="D687" i="3"/>
  <c r="C687" i="3"/>
  <c r="D684" i="3"/>
  <c r="C684" i="3"/>
  <c r="D678" i="3"/>
  <c r="C678" i="3"/>
  <c r="D676" i="3"/>
  <c r="C676" i="3"/>
  <c r="D658" i="3"/>
  <c r="C658" i="3"/>
  <c r="D654" i="3"/>
  <c r="C654" i="3"/>
  <c r="D652" i="3"/>
  <c r="C652" i="3"/>
  <c r="D647" i="3"/>
  <c r="C647" i="3"/>
  <c r="D642" i="3"/>
  <c r="C642" i="3"/>
  <c r="D636" i="3"/>
  <c r="D635" i="3" s="1"/>
  <c r="C636" i="3"/>
  <c r="C635" i="3" s="1"/>
  <c r="D639" i="3"/>
  <c r="D638" i="3" s="1"/>
  <c r="C639" i="3"/>
  <c r="C638" i="3" s="1"/>
  <c r="D691" i="3"/>
  <c r="C691" i="3"/>
  <c r="E640" i="3"/>
  <c r="E643" i="3"/>
  <c r="E644" i="3"/>
  <c r="E653" i="3"/>
  <c r="E655" i="3"/>
  <c r="E656" i="3"/>
  <c r="E659" i="3"/>
  <c r="E660" i="3"/>
  <c r="E661" i="3"/>
  <c r="E662" i="3"/>
  <c r="E663" i="3"/>
  <c r="E664" i="3"/>
  <c r="E665" i="3"/>
  <c r="E666" i="3"/>
  <c r="E667" i="3"/>
  <c r="E668" i="3"/>
  <c r="E677" i="3"/>
  <c r="E679" i="3"/>
  <c r="E680" i="3"/>
  <c r="E681" i="3"/>
  <c r="E682" i="3"/>
  <c r="E683" i="3"/>
  <c r="E685" i="3"/>
  <c r="E686" i="3"/>
  <c r="E688" i="3"/>
  <c r="E689" i="3"/>
  <c r="E690" i="3"/>
  <c r="E692" i="3"/>
  <c r="E787" i="3" l="1"/>
  <c r="E864" i="3"/>
  <c r="E739" i="3"/>
  <c r="E762" i="3"/>
  <c r="E771" i="3"/>
  <c r="E830" i="3"/>
  <c r="E658" i="3"/>
  <c r="E687" i="3"/>
  <c r="C834" i="3"/>
  <c r="E813" i="3"/>
  <c r="D846" i="3"/>
  <c r="D641" i="3"/>
  <c r="D651" i="3"/>
  <c r="D700" i="3"/>
  <c r="D786" i="3"/>
  <c r="E786" i="3" s="1"/>
  <c r="C816" i="3"/>
  <c r="C812" i="3" s="1"/>
  <c r="C810" i="3" s="1"/>
  <c r="C822" i="3"/>
  <c r="E691" i="3"/>
  <c r="E654" i="3"/>
  <c r="C770" i="3"/>
  <c r="C769" i="3" s="1"/>
  <c r="C767" i="3" s="1"/>
  <c r="E794" i="3"/>
  <c r="E847" i="3"/>
  <c r="C846" i="3"/>
  <c r="E728" i="3"/>
  <c r="E750" i="3"/>
  <c r="E773" i="3"/>
  <c r="E814" i="3"/>
  <c r="E820" i="3"/>
  <c r="E826" i="3"/>
  <c r="E857" i="3"/>
  <c r="E866" i="3"/>
  <c r="C782" i="3"/>
  <c r="C780" i="3" s="1"/>
  <c r="D834" i="3"/>
  <c r="E836" i="3"/>
  <c r="E717" i="3"/>
  <c r="E776" i="3"/>
  <c r="E796" i="3"/>
  <c r="E840" i="3"/>
  <c r="D657" i="3"/>
  <c r="E684" i="3"/>
  <c r="C700" i="3"/>
  <c r="C745" i="3"/>
  <c r="C744" i="3" s="1"/>
  <c r="C742" i="3" s="1"/>
  <c r="E805" i="3"/>
  <c r="D816" i="3"/>
  <c r="E823" i="3"/>
  <c r="D822" i="3"/>
  <c r="D852" i="3"/>
  <c r="E797" i="3"/>
  <c r="C657" i="3"/>
  <c r="D719" i="3"/>
  <c r="D745" i="3"/>
  <c r="D744" i="3" s="1"/>
  <c r="D770" i="3"/>
  <c r="D769" i="3" s="1"/>
  <c r="D767" i="3" s="1"/>
  <c r="E853" i="3"/>
  <c r="C852" i="3"/>
  <c r="E837" i="3"/>
  <c r="E838" i="3"/>
  <c r="E817" i="3"/>
  <c r="E802" i="3"/>
  <c r="E803" i="3"/>
  <c r="E784" i="3"/>
  <c r="D783" i="3"/>
  <c r="E709" i="3"/>
  <c r="E678" i="3"/>
  <c r="E652" i="3"/>
  <c r="C651" i="3"/>
  <c r="E676" i="3"/>
  <c r="E701" i="3"/>
  <c r="E720" i="3"/>
  <c r="C719" i="3"/>
  <c r="E746" i="3"/>
  <c r="E647" i="3"/>
  <c r="C641" i="3"/>
  <c r="E642" i="3"/>
  <c r="E638" i="3"/>
  <c r="E639" i="3"/>
  <c r="E641" i="3" l="1"/>
  <c r="E719" i="3"/>
  <c r="E816" i="3"/>
  <c r="D634" i="3"/>
  <c r="D632" i="3" s="1"/>
  <c r="E651" i="3"/>
  <c r="D845" i="3"/>
  <c r="E657" i="3"/>
  <c r="E700" i="3"/>
  <c r="D699" i="3"/>
  <c r="E770" i="3"/>
  <c r="C845" i="3"/>
  <c r="C843" i="3" s="1"/>
  <c r="D843" i="3"/>
  <c r="E769" i="3"/>
  <c r="E822" i="3"/>
  <c r="E846" i="3"/>
  <c r="C699" i="3"/>
  <c r="C697" i="3" s="1"/>
  <c r="E745" i="3"/>
  <c r="D812" i="3"/>
  <c r="E783" i="3"/>
  <c r="D782" i="3"/>
  <c r="E852" i="3"/>
  <c r="E744" i="3"/>
  <c r="D742" i="3"/>
  <c r="C634" i="3"/>
  <c r="C632" i="3" s="1"/>
  <c r="D697" i="3"/>
  <c r="E699" i="3" l="1"/>
  <c r="E845" i="3"/>
  <c r="E812" i="3"/>
  <c r="D810" i="3"/>
  <c r="D780" i="3"/>
  <c r="E782" i="3"/>
  <c r="E634" i="3" l="1"/>
  <c r="E635" i="3"/>
  <c r="E636" i="3"/>
  <c r="D627" i="3" l="1"/>
  <c r="C627" i="3"/>
  <c r="D625" i="3"/>
  <c r="D624" i="3" s="1"/>
  <c r="C625" i="3"/>
  <c r="C624" i="3" s="1"/>
  <c r="D622" i="3"/>
  <c r="D621" i="3" s="1"/>
  <c r="C622" i="3"/>
  <c r="C621" i="3" s="1"/>
  <c r="D617" i="3"/>
  <c r="C617" i="3"/>
  <c r="C616" i="3" s="1"/>
  <c r="D614" i="3"/>
  <c r="C614" i="3"/>
  <c r="D612" i="3"/>
  <c r="C612" i="3"/>
  <c r="D609" i="3"/>
  <c r="D608" i="3" s="1"/>
  <c r="C609" i="3"/>
  <c r="C608" i="3" s="1"/>
  <c r="D606" i="3"/>
  <c r="C606" i="3"/>
  <c r="D602" i="3"/>
  <c r="C602" i="3"/>
  <c r="D600" i="3"/>
  <c r="C600" i="3"/>
  <c r="D597" i="3"/>
  <c r="D596" i="3" s="1"/>
  <c r="C597" i="3"/>
  <c r="C596" i="3" s="1"/>
  <c r="D593" i="3"/>
  <c r="D592" i="3" s="1"/>
  <c r="C593" i="3"/>
  <c r="C592" i="3" s="1"/>
  <c r="E594" i="3"/>
  <c r="E595" i="3"/>
  <c r="E598" i="3"/>
  <c r="E601" i="3"/>
  <c r="E603" i="3"/>
  <c r="E604" i="3"/>
  <c r="E605" i="3"/>
  <c r="E607" i="3"/>
  <c r="E610" i="3"/>
  <c r="E613" i="3"/>
  <c r="E615" i="3"/>
  <c r="E618" i="3"/>
  <c r="E619" i="3"/>
  <c r="E620" i="3"/>
  <c r="E623" i="3"/>
  <c r="E626" i="3"/>
  <c r="E628" i="3"/>
  <c r="E629" i="3"/>
  <c r="E630" i="3"/>
  <c r="E631" i="3"/>
  <c r="D590" i="3"/>
  <c r="D589" i="3" s="1"/>
  <c r="C590" i="3"/>
  <c r="D579" i="3"/>
  <c r="D578" i="3" s="1"/>
  <c r="C579" i="3"/>
  <c r="C578" i="3" s="1"/>
  <c r="D576" i="3"/>
  <c r="D575" i="3" s="1"/>
  <c r="C576" i="3"/>
  <c r="C575" i="3" s="1"/>
  <c r="D571" i="3"/>
  <c r="D570" i="3" s="1"/>
  <c r="C571" i="3"/>
  <c r="C570" i="3" s="1"/>
  <c r="D568" i="3"/>
  <c r="C568" i="3"/>
  <c r="D565" i="3"/>
  <c r="C565" i="3"/>
  <c r="D562" i="3"/>
  <c r="D561" i="3" s="1"/>
  <c r="C562" i="3"/>
  <c r="D558" i="3"/>
  <c r="C558" i="3"/>
  <c r="D554" i="3"/>
  <c r="C554" i="3"/>
  <c r="D551" i="3"/>
  <c r="D550" i="3" s="1"/>
  <c r="C551" i="3"/>
  <c r="C550" i="3" s="1"/>
  <c r="D547" i="3"/>
  <c r="C547" i="3"/>
  <c r="C546" i="3" s="1"/>
  <c r="D581" i="3"/>
  <c r="C581" i="3"/>
  <c r="E548" i="3"/>
  <c r="E549" i="3"/>
  <c r="E552" i="3"/>
  <c r="E555" i="3"/>
  <c r="E556" i="3"/>
  <c r="E557" i="3"/>
  <c r="E559" i="3"/>
  <c r="E560" i="3"/>
  <c r="E563" i="3"/>
  <c r="E566" i="3"/>
  <c r="E567" i="3"/>
  <c r="E569" i="3"/>
  <c r="E572" i="3"/>
  <c r="E573" i="3"/>
  <c r="E574" i="3"/>
  <c r="E577" i="3"/>
  <c r="E580" i="3"/>
  <c r="E582" i="3"/>
  <c r="D544" i="3"/>
  <c r="D543" i="3" s="1"/>
  <c r="C544" i="3"/>
  <c r="C543" i="3" s="1"/>
  <c r="D497" i="3"/>
  <c r="D496" i="3" s="1"/>
  <c r="C497" i="3"/>
  <c r="D532" i="3"/>
  <c r="D531" i="3" s="1"/>
  <c r="C532" i="3"/>
  <c r="C531" i="3" s="1"/>
  <c r="D529" i="3"/>
  <c r="D528" i="3" s="1"/>
  <c r="C529" i="3"/>
  <c r="C528" i="3" s="1"/>
  <c r="D526" i="3"/>
  <c r="D525" i="3" s="1"/>
  <c r="C526" i="3"/>
  <c r="C525" i="3" s="1"/>
  <c r="D521" i="3"/>
  <c r="C521" i="3"/>
  <c r="C520" i="3" s="1"/>
  <c r="D518" i="3"/>
  <c r="C518" i="3"/>
  <c r="D514" i="3"/>
  <c r="C514" i="3"/>
  <c r="D510" i="3"/>
  <c r="C510" i="3"/>
  <c r="D506" i="3"/>
  <c r="C506" i="3"/>
  <c r="D504" i="3"/>
  <c r="C504" i="3"/>
  <c r="D501" i="3"/>
  <c r="D500" i="3" s="1"/>
  <c r="C501" i="3"/>
  <c r="C500" i="3" s="1"/>
  <c r="D494" i="3"/>
  <c r="D493" i="3" s="1"/>
  <c r="C494" i="3"/>
  <c r="C493" i="3" s="1"/>
  <c r="D534" i="3"/>
  <c r="C534" i="3"/>
  <c r="E498" i="3"/>
  <c r="E499" i="3"/>
  <c r="E502" i="3"/>
  <c r="E505" i="3"/>
  <c r="E507" i="3"/>
  <c r="E508" i="3"/>
  <c r="E509" i="3"/>
  <c r="E511" i="3"/>
  <c r="E512" i="3"/>
  <c r="E515" i="3"/>
  <c r="E516" i="3"/>
  <c r="E517" i="3"/>
  <c r="E519" i="3"/>
  <c r="E522" i="3"/>
  <c r="E523" i="3"/>
  <c r="E524" i="3"/>
  <c r="E527" i="3"/>
  <c r="E530" i="3"/>
  <c r="E533" i="3"/>
  <c r="E535" i="3"/>
  <c r="D482" i="3"/>
  <c r="D481" i="3" s="1"/>
  <c r="C482" i="3"/>
  <c r="D479" i="3"/>
  <c r="D478" i="3" s="1"/>
  <c r="C479" i="3"/>
  <c r="C478" i="3" s="1"/>
  <c r="D476" i="3"/>
  <c r="D475" i="3" s="1"/>
  <c r="C476" i="3"/>
  <c r="C475" i="3" s="1"/>
  <c r="D470" i="3"/>
  <c r="D469" i="3" s="1"/>
  <c r="C470" i="3"/>
  <c r="D467" i="3"/>
  <c r="C467" i="3"/>
  <c r="D465" i="3"/>
  <c r="C465" i="3"/>
  <c r="D462" i="3"/>
  <c r="D461" i="3" s="1"/>
  <c r="C462" i="3"/>
  <c r="D458" i="3"/>
  <c r="C458" i="3"/>
  <c r="D455" i="3"/>
  <c r="C455" i="3"/>
  <c r="C454" i="3" s="1"/>
  <c r="D452" i="3"/>
  <c r="D451" i="3" s="1"/>
  <c r="C452" i="3"/>
  <c r="C451" i="3" s="1"/>
  <c r="D448" i="3"/>
  <c r="D447" i="3" s="1"/>
  <c r="C448" i="3"/>
  <c r="C447" i="3" s="1"/>
  <c r="D445" i="3"/>
  <c r="D444" i="3" s="1"/>
  <c r="C445" i="3"/>
  <c r="C444" i="3" s="1"/>
  <c r="D484" i="3"/>
  <c r="C484" i="3"/>
  <c r="E449" i="3"/>
  <c r="E450" i="3"/>
  <c r="E453" i="3"/>
  <c r="E456" i="3"/>
  <c r="E457" i="3"/>
  <c r="E459" i="3"/>
  <c r="E460" i="3"/>
  <c r="E463" i="3"/>
  <c r="E466" i="3"/>
  <c r="E468" i="3"/>
  <c r="E471" i="3"/>
  <c r="E472" i="3"/>
  <c r="E473" i="3"/>
  <c r="E474" i="3"/>
  <c r="E477" i="3"/>
  <c r="E480" i="3"/>
  <c r="E483" i="3"/>
  <c r="E485" i="3"/>
  <c r="D434" i="3"/>
  <c r="D433" i="3" s="1"/>
  <c r="C434" i="3"/>
  <c r="D431" i="3"/>
  <c r="D430" i="3" s="1"/>
  <c r="C431" i="3"/>
  <c r="C430" i="3" s="1"/>
  <c r="D428" i="3"/>
  <c r="D427" i="3" s="1"/>
  <c r="C428" i="3"/>
  <c r="C427" i="3" s="1"/>
  <c r="D425" i="3"/>
  <c r="D424" i="3" s="1"/>
  <c r="C425" i="3"/>
  <c r="C424" i="3" s="1"/>
  <c r="D420" i="3"/>
  <c r="C420" i="3"/>
  <c r="C419" i="3" s="1"/>
  <c r="D417" i="3"/>
  <c r="C417" i="3"/>
  <c r="D415" i="3"/>
  <c r="C415" i="3"/>
  <c r="D412" i="3"/>
  <c r="D411" i="3" s="1"/>
  <c r="C412" i="3"/>
  <c r="C411" i="3" s="1"/>
  <c r="D408" i="3"/>
  <c r="C408" i="3"/>
  <c r="D404" i="3"/>
  <c r="C404" i="3"/>
  <c r="D402" i="3"/>
  <c r="C402" i="3"/>
  <c r="D399" i="3"/>
  <c r="D398" i="3" s="1"/>
  <c r="C399" i="3"/>
  <c r="C398" i="3" s="1"/>
  <c r="D395" i="3"/>
  <c r="C395" i="3"/>
  <c r="C394" i="3" s="1"/>
  <c r="D392" i="3"/>
  <c r="D391" i="3" s="1"/>
  <c r="C392" i="3"/>
  <c r="C391" i="3" s="1"/>
  <c r="D436" i="3"/>
  <c r="C436" i="3"/>
  <c r="E436" i="3" s="1"/>
  <c r="E397" i="3"/>
  <c r="E400" i="3"/>
  <c r="E403" i="3"/>
  <c r="E405" i="3"/>
  <c r="E406" i="3"/>
  <c r="E407" i="3"/>
  <c r="E409" i="3"/>
  <c r="E410" i="3"/>
  <c r="E413" i="3"/>
  <c r="E416" i="3"/>
  <c r="E418" i="3"/>
  <c r="E421" i="3"/>
  <c r="E422" i="3"/>
  <c r="E423" i="3"/>
  <c r="E426" i="3"/>
  <c r="E429" i="3"/>
  <c r="E432" i="3"/>
  <c r="E435" i="3"/>
  <c r="E437" i="3"/>
  <c r="E438" i="3"/>
  <c r="E439" i="3"/>
  <c r="E440" i="3"/>
  <c r="D381" i="3"/>
  <c r="D380" i="3" s="1"/>
  <c r="C381" i="3"/>
  <c r="C380" i="3" s="1"/>
  <c r="D378" i="3"/>
  <c r="D377" i="3" s="1"/>
  <c r="C378" i="3"/>
  <c r="C377" i="3" s="1"/>
  <c r="D375" i="3"/>
  <c r="D374" i="3" s="1"/>
  <c r="C375" i="3"/>
  <c r="C374" i="3" s="1"/>
  <c r="D372" i="3"/>
  <c r="D371" i="3" s="1"/>
  <c r="C372" i="3"/>
  <c r="C371" i="3" s="1"/>
  <c r="D369" i="3"/>
  <c r="D368" i="3" s="1"/>
  <c r="C369" i="3"/>
  <c r="C368" i="3" s="1"/>
  <c r="D364" i="3"/>
  <c r="D363" i="3" s="1"/>
  <c r="C364" i="3"/>
  <c r="C363" i="3" s="1"/>
  <c r="D361" i="3"/>
  <c r="C361" i="3"/>
  <c r="E361" i="3" s="1"/>
  <c r="D359" i="3"/>
  <c r="C359" i="3"/>
  <c r="D356" i="3"/>
  <c r="D355" i="3" s="1"/>
  <c r="C356" i="3"/>
  <c r="C355" i="3" s="1"/>
  <c r="D352" i="3"/>
  <c r="C352" i="3"/>
  <c r="D348" i="3"/>
  <c r="C348" i="3"/>
  <c r="E348" i="3" s="1"/>
  <c r="D346" i="3"/>
  <c r="C346" i="3"/>
  <c r="D343" i="3"/>
  <c r="C343" i="3"/>
  <c r="E343" i="3" s="1"/>
  <c r="D341" i="3"/>
  <c r="C341" i="3"/>
  <c r="D337" i="3"/>
  <c r="D336" i="3" s="1"/>
  <c r="C337" i="3"/>
  <c r="C336" i="3" s="1"/>
  <c r="D334" i="3"/>
  <c r="D333" i="3" s="1"/>
  <c r="C334" i="3"/>
  <c r="C333" i="3" s="1"/>
  <c r="D383" i="3"/>
  <c r="C383" i="3"/>
  <c r="E338" i="3"/>
  <c r="E339" i="3"/>
  <c r="E342" i="3"/>
  <c r="E344" i="3"/>
  <c r="E347" i="3"/>
  <c r="E349" i="3"/>
  <c r="E350" i="3"/>
  <c r="E351" i="3"/>
  <c r="E353" i="3"/>
  <c r="E354" i="3"/>
  <c r="E357" i="3"/>
  <c r="E360" i="3"/>
  <c r="E362" i="3"/>
  <c r="E365" i="3"/>
  <c r="E366" i="3"/>
  <c r="E367" i="3"/>
  <c r="E370" i="3"/>
  <c r="E373" i="3"/>
  <c r="E376" i="3"/>
  <c r="E379" i="3"/>
  <c r="E382" i="3"/>
  <c r="E384" i="3"/>
  <c r="E385" i="3"/>
  <c r="E386" i="3"/>
  <c r="E387" i="3"/>
  <c r="D323" i="3"/>
  <c r="C323" i="3"/>
  <c r="D321" i="3"/>
  <c r="D320" i="3" s="1"/>
  <c r="C321" i="3"/>
  <c r="C320" i="3" s="1"/>
  <c r="D318" i="3"/>
  <c r="C318" i="3"/>
  <c r="C317" i="3" s="1"/>
  <c r="D315" i="3"/>
  <c r="D314" i="3" s="1"/>
  <c r="C315" i="3"/>
  <c r="C314" i="3" s="1"/>
  <c r="D312" i="3"/>
  <c r="D311" i="3" s="1"/>
  <c r="C312" i="3"/>
  <c r="C311" i="3" s="1"/>
  <c r="D306" i="3"/>
  <c r="D305" i="3" s="1"/>
  <c r="C306" i="3"/>
  <c r="C305" i="3" s="1"/>
  <c r="D303" i="3"/>
  <c r="C303" i="3"/>
  <c r="D301" i="3"/>
  <c r="C301" i="3"/>
  <c r="D298" i="3"/>
  <c r="D297" i="3" s="1"/>
  <c r="C298" i="3"/>
  <c r="C297" i="3" s="1"/>
  <c r="D294" i="3"/>
  <c r="C294" i="3"/>
  <c r="C290" i="3"/>
  <c r="D290" i="3"/>
  <c r="D288" i="3"/>
  <c r="C288" i="3"/>
  <c r="D285" i="3"/>
  <c r="D284" i="3" s="1"/>
  <c r="C285" i="3"/>
  <c r="C284" i="3" s="1"/>
  <c r="D281" i="3"/>
  <c r="D280" i="3" s="1"/>
  <c r="C281" i="3"/>
  <c r="C280" i="3" s="1"/>
  <c r="D278" i="3"/>
  <c r="D277" i="3" s="1"/>
  <c r="C278" i="3"/>
  <c r="C277" i="3" s="1"/>
  <c r="E282" i="3"/>
  <c r="E283" i="3"/>
  <c r="E286" i="3"/>
  <c r="E289" i="3"/>
  <c r="E291" i="3"/>
  <c r="E292" i="3"/>
  <c r="E293" i="3"/>
  <c r="E295" i="3"/>
  <c r="E296" i="3"/>
  <c r="E299" i="3"/>
  <c r="E302" i="3"/>
  <c r="E304" i="3"/>
  <c r="E307" i="3"/>
  <c r="E308" i="3"/>
  <c r="E309" i="3"/>
  <c r="E310" i="3"/>
  <c r="E313" i="3"/>
  <c r="E316" i="3"/>
  <c r="E319" i="3"/>
  <c r="E322" i="3"/>
  <c r="E324" i="3"/>
  <c r="E325" i="3"/>
  <c r="E326" i="3"/>
  <c r="E327" i="3"/>
  <c r="E328" i="3"/>
  <c r="E329" i="3"/>
  <c r="D266" i="3"/>
  <c r="D265" i="3" s="1"/>
  <c r="C266" i="3"/>
  <c r="C265" i="3" s="1"/>
  <c r="D268" i="3"/>
  <c r="C268" i="3"/>
  <c r="D263" i="3"/>
  <c r="D262" i="3" s="1"/>
  <c r="C263" i="3"/>
  <c r="C262" i="3" s="1"/>
  <c r="D260" i="3"/>
  <c r="D259" i="3" s="1"/>
  <c r="C260" i="3"/>
  <c r="C259" i="3" s="1"/>
  <c r="D257" i="3"/>
  <c r="D256" i="3" s="1"/>
  <c r="C257" i="3"/>
  <c r="C256" i="3" s="1"/>
  <c r="D251" i="3"/>
  <c r="D250" i="3" s="1"/>
  <c r="C251" i="3"/>
  <c r="C250" i="3" s="1"/>
  <c r="D248" i="3"/>
  <c r="C248" i="3"/>
  <c r="D245" i="3"/>
  <c r="C245" i="3"/>
  <c r="D242" i="3"/>
  <c r="C242" i="3"/>
  <c r="D240" i="3"/>
  <c r="C240" i="3"/>
  <c r="D236" i="3"/>
  <c r="C236" i="3"/>
  <c r="D232" i="3"/>
  <c r="C232" i="3"/>
  <c r="D230" i="3"/>
  <c r="C230" i="3"/>
  <c r="D227" i="3"/>
  <c r="D226" i="3" s="1"/>
  <c r="C227" i="3"/>
  <c r="C226" i="3" s="1"/>
  <c r="D223" i="3"/>
  <c r="D222" i="3" s="1"/>
  <c r="C223" i="3"/>
  <c r="C222" i="3" s="1"/>
  <c r="D220" i="3"/>
  <c r="D219" i="3" s="1"/>
  <c r="C220" i="3"/>
  <c r="C219" i="3" s="1"/>
  <c r="E224" i="3"/>
  <c r="E225" i="3"/>
  <c r="E228" i="3"/>
  <c r="E231" i="3"/>
  <c r="E233" i="3"/>
  <c r="E234" i="3"/>
  <c r="E235" i="3"/>
  <c r="E237" i="3"/>
  <c r="E238" i="3"/>
  <c r="E241" i="3"/>
  <c r="E243" i="3"/>
  <c r="E246" i="3"/>
  <c r="E247" i="3"/>
  <c r="E249" i="3"/>
  <c r="E252" i="3"/>
  <c r="E253" i="3"/>
  <c r="E254" i="3"/>
  <c r="E255" i="3"/>
  <c r="E258" i="3"/>
  <c r="E261" i="3"/>
  <c r="E264" i="3"/>
  <c r="E267" i="3"/>
  <c r="E269" i="3"/>
  <c r="E270" i="3"/>
  <c r="E271" i="3"/>
  <c r="E272" i="3"/>
  <c r="E273" i="3"/>
  <c r="D208" i="3"/>
  <c r="C208" i="3"/>
  <c r="D206" i="3"/>
  <c r="C206" i="3"/>
  <c r="D203" i="3"/>
  <c r="C203" i="3"/>
  <c r="D200" i="3"/>
  <c r="C200" i="3"/>
  <c r="D197" i="3"/>
  <c r="D196" i="3" s="1"/>
  <c r="C197" i="3"/>
  <c r="D193" i="3"/>
  <c r="C193" i="3"/>
  <c r="C192" i="3" s="1"/>
  <c r="D183" i="3"/>
  <c r="C183" i="3"/>
  <c r="D180" i="3"/>
  <c r="C180" i="3"/>
  <c r="D210" i="3"/>
  <c r="C210" i="3"/>
  <c r="D156" i="3"/>
  <c r="C156" i="3"/>
  <c r="D143" i="3"/>
  <c r="C143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81" i="3"/>
  <c r="E182" i="3"/>
  <c r="E184" i="3"/>
  <c r="E185" i="3"/>
  <c r="E186" i="3"/>
  <c r="E187" i="3"/>
  <c r="E188" i="3"/>
  <c r="E189" i="3"/>
  <c r="E190" i="3"/>
  <c r="E191" i="3"/>
  <c r="E194" i="3"/>
  <c r="E195" i="3"/>
  <c r="E198" i="3"/>
  <c r="E201" i="3"/>
  <c r="E202" i="3"/>
  <c r="E204" i="3"/>
  <c r="E207" i="3"/>
  <c r="E209" i="3"/>
  <c r="E211" i="3"/>
  <c r="E212" i="3"/>
  <c r="E213" i="3"/>
  <c r="E214" i="3"/>
  <c r="E215" i="3"/>
  <c r="D133" i="3"/>
  <c r="C133" i="3"/>
  <c r="C132" i="3" s="1"/>
  <c r="D130" i="3"/>
  <c r="C130" i="3"/>
  <c r="C129" i="3" s="1"/>
  <c r="D124" i="3"/>
  <c r="D123" i="3" s="1"/>
  <c r="C124" i="3"/>
  <c r="C123" i="3" s="1"/>
  <c r="D121" i="3"/>
  <c r="C121" i="3"/>
  <c r="D118" i="3"/>
  <c r="C118" i="3"/>
  <c r="D112" i="3"/>
  <c r="C112" i="3"/>
  <c r="D110" i="3"/>
  <c r="C110" i="3"/>
  <c r="D108" i="3"/>
  <c r="C108" i="3"/>
  <c r="D105" i="3"/>
  <c r="C105" i="3"/>
  <c r="D103" i="3"/>
  <c r="C103" i="3"/>
  <c r="D99" i="3"/>
  <c r="D98" i="3" s="1"/>
  <c r="C99" i="3"/>
  <c r="C98" i="3" s="1"/>
  <c r="D135" i="3"/>
  <c r="C135" i="3"/>
  <c r="E104" i="3"/>
  <c r="E106" i="3"/>
  <c r="E107" i="3"/>
  <c r="E109" i="3"/>
  <c r="E111" i="3"/>
  <c r="E113" i="3"/>
  <c r="E114" i="3"/>
  <c r="E115" i="3"/>
  <c r="E116" i="3"/>
  <c r="E117" i="3"/>
  <c r="E119" i="3"/>
  <c r="E120" i="3"/>
  <c r="E122" i="3"/>
  <c r="E125" i="3"/>
  <c r="E126" i="3"/>
  <c r="E127" i="3"/>
  <c r="E128" i="3"/>
  <c r="E131" i="3"/>
  <c r="E134" i="3"/>
  <c r="D76" i="3"/>
  <c r="D75" i="3" s="1"/>
  <c r="C76" i="3"/>
  <c r="C75" i="3" s="1"/>
  <c r="D72" i="3"/>
  <c r="D71" i="3" s="1"/>
  <c r="C72" i="3"/>
  <c r="C71" i="3" s="1"/>
  <c r="C70" i="3" s="1"/>
  <c r="E74" i="3"/>
  <c r="E77" i="3"/>
  <c r="E80" i="3"/>
  <c r="E81" i="3"/>
  <c r="E83" i="3"/>
  <c r="E85" i="3"/>
  <c r="E87" i="3"/>
  <c r="E88" i="3"/>
  <c r="E89" i="3"/>
  <c r="E90" i="3"/>
  <c r="E91" i="3"/>
  <c r="E92" i="3"/>
  <c r="E93" i="3"/>
  <c r="E94" i="3"/>
  <c r="D62" i="3"/>
  <c r="C62" i="3"/>
  <c r="D65" i="3"/>
  <c r="C65" i="3"/>
  <c r="D58" i="3"/>
  <c r="C58" i="3"/>
  <c r="E67" i="3"/>
  <c r="E66" i="3"/>
  <c r="E64" i="3"/>
  <c r="E63" i="3"/>
  <c r="D54" i="3"/>
  <c r="C54" i="3"/>
  <c r="D48" i="3"/>
  <c r="D45" i="3" s="1"/>
  <c r="C48" i="3"/>
  <c r="C45" i="3" s="1"/>
  <c r="C34" i="3"/>
  <c r="D41" i="3"/>
  <c r="C41" i="3"/>
  <c r="D38" i="3"/>
  <c r="C38" i="3"/>
  <c r="E39" i="3"/>
  <c r="E40" i="3"/>
  <c r="E42" i="3"/>
  <c r="E35" i="3"/>
  <c r="E36" i="3"/>
  <c r="E37" i="3"/>
  <c r="D34" i="3"/>
  <c r="D24" i="3"/>
  <c r="C24" i="3"/>
  <c r="E23" i="3"/>
  <c r="D22" i="3"/>
  <c r="D21" i="3" s="1"/>
  <c r="C22" i="3"/>
  <c r="C21" i="3" s="1"/>
  <c r="E25" i="3"/>
  <c r="D14" i="3"/>
  <c r="C14" i="3"/>
  <c r="D11" i="3"/>
  <c r="C11" i="3"/>
  <c r="D8" i="3"/>
  <c r="C8" i="3"/>
  <c r="D983" i="3" l="1"/>
  <c r="D70" i="3"/>
  <c r="C983" i="3"/>
  <c r="E395" i="3"/>
  <c r="E562" i="3"/>
  <c r="E602" i="3"/>
  <c r="E627" i="3"/>
  <c r="E290" i="3"/>
  <c r="E500" i="3"/>
  <c r="E606" i="3"/>
  <c r="E617" i="3"/>
  <c r="D229" i="3"/>
  <c r="E229" i="3" s="1"/>
  <c r="D401" i="3"/>
  <c r="D414" i="3"/>
  <c r="D340" i="3"/>
  <c r="D345" i="3"/>
  <c r="D358" i="3"/>
  <c r="E404" i="3"/>
  <c r="E411" i="3"/>
  <c r="E430" i="3"/>
  <c r="E467" i="3"/>
  <c r="E581" i="3"/>
  <c r="E458" i="3"/>
  <c r="E494" i="3"/>
  <c r="E493" i="3"/>
  <c r="E484" i="3"/>
  <c r="E447" i="3"/>
  <c r="D454" i="3"/>
  <c r="E454" i="3" s="1"/>
  <c r="D464" i="3"/>
  <c r="E554" i="3"/>
  <c r="D616" i="3"/>
  <c r="E616" i="3" s="1"/>
  <c r="C239" i="3"/>
  <c r="E248" i="3"/>
  <c r="E268" i="3"/>
  <c r="E315" i="3"/>
  <c r="C287" i="3"/>
  <c r="C401" i="3"/>
  <c r="E408" i="3"/>
  <c r="C414" i="3"/>
  <c r="E434" i="3"/>
  <c r="E482" i="3"/>
  <c r="C553" i="3"/>
  <c r="C561" i="3"/>
  <c r="E561" i="3" s="1"/>
  <c r="E568" i="3"/>
  <c r="E590" i="3"/>
  <c r="C599" i="3"/>
  <c r="E599" i="3" s="1"/>
  <c r="E391" i="3"/>
  <c r="D394" i="3"/>
  <c r="E394" i="3" s="1"/>
  <c r="E445" i="3"/>
  <c r="E462" i="3"/>
  <c r="E465" i="3"/>
  <c r="E571" i="3"/>
  <c r="E624" i="3"/>
  <c r="C433" i="3"/>
  <c r="E433" i="3" s="1"/>
  <c r="C481" i="3"/>
  <c r="E481" i="3" s="1"/>
  <c r="E558" i="3"/>
  <c r="D599" i="3"/>
  <c r="D588" i="3" s="1"/>
  <c r="D586" i="3" s="1"/>
  <c r="E98" i="3"/>
  <c r="C461" i="3"/>
  <c r="C464" i="3"/>
  <c r="E551" i="3"/>
  <c r="D553" i="3"/>
  <c r="E575" i="3"/>
  <c r="E578" i="3"/>
  <c r="E614" i="3"/>
  <c r="E625" i="3"/>
  <c r="E621" i="3"/>
  <c r="E622" i="3"/>
  <c r="D611" i="3"/>
  <c r="C611" i="3"/>
  <c r="E611" i="3" s="1"/>
  <c r="E612" i="3"/>
  <c r="E608" i="3"/>
  <c r="E609" i="3"/>
  <c r="E600" i="3"/>
  <c r="E596" i="3"/>
  <c r="E597" i="3"/>
  <c r="E592" i="3"/>
  <c r="E593" i="3"/>
  <c r="C589" i="3"/>
  <c r="E579" i="3"/>
  <c r="E576" i="3"/>
  <c r="E570" i="3"/>
  <c r="C564" i="3"/>
  <c r="D564" i="3"/>
  <c r="E565" i="3"/>
  <c r="E550" i="3"/>
  <c r="E547" i="3"/>
  <c r="D546" i="3"/>
  <c r="E546" i="3" s="1"/>
  <c r="E543" i="3"/>
  <c r="E544" i="3"/>
  <c r="E497" i="3"/>
  <c r="C503" i="3"/>
  <c r="E501" i="3"/>
  <c r="D503" i="3"/>
  <c r="E518" i="3"/>
  <c r="C496" i="3"/>
  <c r="E496" i="3" s="1"/>
  <c r="E510" i="3"/>
  <c r="E506" i="3"/>
  <c r="E514" i="3"/>
  <c r="E531" i="3"/>
  <c r="E532" i="3"/>
  <c r="E528" i="3"/>
  <c r="E529" i="3"/>
  <c r="E525" i="3"/>
  <c r="E526" i="3"/>
  <c r="E521" i="3"/>
  <c r="D520" i="3"/>
  <c r="E520" i="3" s="1"/>
  <c r="D513" i="3"/>
  <c r="C513" i="3"/>
  <c r="E504" i="3"/>
  <c r="E534" i="3"/>
  <c r="E478" i="3"/>
  <c r="E479" i="3"/>
  <c r="E475" i="3"/>
  <c r="E476" i="3"/>
  <c r="E470" i="3"/>
  <c r="C469" i="3"/>
  <c r="E469" i="3" s="1"/>
  <c r="E455" i="3"/>
  <c r="E451" i="3"/>
  <c r="E452" i="3"/>
  <c r="E448" i="3"/>
  <c r="E444" i="3"/>
  <c r="E431" i="3"/>
  <c r="E427" i="3"/>
  <c r="E428" i="3"/>
  <c r="E424" i="3"/>
  <c r="E425" i="3"/>
  <c r="E420" i="3"/>
  <c r="D419" i="3"/>
  <c r="E419" i="3" s="1"/>
  <c r="E417" i="3"/>
  <c r="E415" i="3"/>
  <c r="E412" i="3"/>
  <c r="E402" i="3"/>
  <c r="E398" i="3"/>
  <c r="E399" i="3"/>
  <c r="E392" i="3"/>
  <c r="E208" i="3"/>
  <c r="D300" i="3"/>
  <c r="C340" i="3"/>
  <c r="E303" i="3"/>
  <c r="E306" i="3"/>
  <c r="E305" i="3"/>
  <c r="E371" i="3"/>
  <c r="E121" i="3"/>
  <c r="E200" i="3"/>
  <c r="E206" i="3"/>
  <c r="E105" i="3"/>
  <c r="E197" i="3"/>
  <c r="C199" i="3"/>
  <c r="E240" i="3"/>
  <c r="E288" i="3"/>
  <c r="E294" i="3"/>
  <c r="C300" i="3"/>
  <c r="E251" i="3"/>
  <c r="E250" i="3"/>
  <c r="E318" i="3"/>
  <c r="E359" i="3"/>
  <c r="C102" i="3"/>
  <c r="D142" i="3"/>
  <c r="E210" i="3"/>
  <c r="D239" i="3"/>
  <c r="D244" i="3"/>
  <c r="E265" i="3"/>
  <c r="E301" i="3"/>
  <c r="E364" i="3"/>
  <c r="E135" i="3"/>
  <c r="D102" i="3"/>
  <c r="E108" i="3"/>
  <c r="E156" i="3"/>
  <c r="C205" i="3"/>
  <c r="C229" i="3"/>
  <c r="E383" i="3"/>
  <c r="E346" i="3"/>
  <c r="C97" i="3"/>
  <c r="C95" i="3" s="1"/>
  <c r="D205" i="3"/>
  <c r="E277" i="3"/>
  <c r="E266" i="3"/>
  <c r="D317" i="3"/>
  <c r="E317" i="3" s="1"/>
  <c r="E323" i="3"/>
  <c r="E378" i="3"/>
  <c r="E333" i="3"/>
  <c r="D7" i="3"/>
  <c r="D6" i="3" s="1"/>
  <c r="D53" i="3"/>
  <c r="D52" i="3" s="1"/>
  <c r="D50" i="3" s="1"/>
  <c r="D199" i="3"/>
  <c r="E199" i="3" s="1"/>
  <c r="E230" i="3"/>
  <c r="E232" i="3"/>
  <c r="E245" i="3"/>
  <c r="E260" i="3"/>
  <c r="E312" i="3"/>
  <c r="E284" i="3"/>
  <c r="D287" i="3"/>
  <c r="E334" i="3"/>
  <c r="E356" i="3"/>
  <c r="E341" i="3"/>
  <c r="E355" i="3"/>
  <c r="C142" i="3"/>
  <c r="E236" i="3"/>
  <c r="E278" i="3"/>
  <c r="E58" i="3"/>
  <c r="E62" i="3"/>
  <c r="E110" i="3"/>
  <c r="E118" i="3"/>
  <c r="E297" i="3"/>
  <c r="E352" i="3"/>
  <c r="C358" i="3"/>
  <c r="E380" i="3"/>
  <c r="E381" i="3"/>
  <c r="E377" i="3"/>
  <c r="E374" i="3"/>
  <c r="E375" i="3"/>
  <c r="E372" i="3"/>
  <c r="E368" i="3"/>
  <c r="E369" i="3"/>
  <c r="E363" i="3"/>
  <c r="C345" i="3"/>
  <c r="E345" i="3" s="1"/>
  <c r="E336" i="3"/>
  <c r="E337" i="3"/>
  <c r="E320" i="3"/>
  <c r="E321" i="3"/>
  <c r="E314" i="3"/>
  <c r="E311" i="3"/>
  <c r="E298" i="3"/>
  <c r="E285" i="3"/>
  <c r="E280" i="3"/>
  <c r="E281" i="3"/>
  <c r="E262" i="3"/>
  <c r="E263" i="3"/>
  <c r="E259" i="3"/>
  <c r="E256" i="3"/>
  <c r="E257" i="3"/>
  <c r="C244" i="3"/>
  <c r="E242" i="3"/>
  <c r="E226" i="3"/>
  <c r="E227" i="3"/>
  <c r="E222" i="3"/>
  <c r="E223" i="3"/>
  <c r="E219" i="3"/>
  <c r="E220" i="3"/>
  <c r="E203" i="3"/>
  <c r="C196" i="3"/>
  <c r="E196" i="3" s="1"/>
  <c r="E193" i="3"/>
  <c r="D192" i="3"/>
  <c r="E192" i="3" s="1"/>
  <c r="E183" i="3"/>
  <c r="E180" i="3"/>
  <c r="E143" i="3"/>
  <c r="E133" i="3"/>
  <c r="D132" i="3"/>
  <c r="E132" i="3" s="1"/>
  <c r="E130" i="3"/>
  <c r="D129" i="3"/>
  <c r="E129" i="3" s="1"/>
  <c r="E123" i="3"/>
  <c r="E124" i="3"/>
  <c r="E112" i="3"/>
  <c r="E103" i="3"/>
  <c r="E99" i="3"/>
  <c r="C7" i="3"/>
  <c r="C6" i="3" s="1"/>
  <c r="C33" i="3"/>
  <c r="C32" i="3" s="1"/>
  <c r="C30" i="3" s="1"/>
  <c r="E41" i="3"/>
  <c r="E54" i="3"/>
  <c r="E65" i="3"/>
  <c r="E71" i="3"/>
  <c r="C19" i="3"/>
  <c r="E79" i="3"/>
  <c r="E24" i="3"/>
  <c r="D33" i="3"/>
  <c r="D32" i="3" s="1"/>
  <c r="D19" i="3"/>
  <c r="C53" i="3"/>
  <c r="E76" i="3"/>
  <c r="E21" i="3"/>
  <c r="E38" i="3"/>
  <c r="E48" i="3"/>
  <c r="E72" i="3"/>
  <c r="C68" i="3"/>
  <c r="E75" i="3"/>
  <c r="E34" i="3"/>
  <c r="E22" i="3"/>
  <c r="E14" i="3"/>
  <c r="E8" i="3"/>
  <c r="E11" i="3"/>
  <c r="E983" i="3" l="1"/>
  <c r="E414" i="3"/>
  <c r="D332" i="3"/>
  <c r="D330" i="3" s="1"/>
  <c r="E401" i="3"/>
  <c r="C4" i="3"/>
  <c r="D4" i="3"/>
  <c r="E102" i="3"/>
  <c r="E340" i="3"/>
  <c r="E553" i="3"/>
  <c r="C390" i="3"/>
  <c r="C388" i="3" s="1"/>
  <c r="C542" i="3"/>
  <c r="C540" i="3" s="1"/>
  <c r="D443" i="3"/>
  <c r="D441" i="3" s="1"/>
  <c r="D390" i="3"/>
  <c r="D388" i="3" s="1"/>
  <c r="C276" i="3"/>
  <c r="C274" i="3" s="1"/>
  <c r="E464" i="3"/>
  <c r="E244" i="3"/>
  <c r="E287" i="3"/>
  <c r="E205" i="3"/>
  <c r="E503" i="3"/>
  <c r="E461" i="3"/>
  <c r="C443" i="3"/>
  <c r="E589" i="3"/>
  <c r="C588" i="3"/>
  <c r="D542" i="3"/>
  <c r="E564" i="3"/>
  <c r="D492" i="3"/>
  <c r="D490" i="3" s="1"/>
  <c r="C492" i="3"/>
  <c r="C490" i="3" s="1"/>
  <c r="E513" i="3"/>
  <c r="D218" i="3"/>
  <c r="E300" i="3"/>
  <c r="C141" i="3"/>
  <c r="C139" i="3" s="1"/>
  <c r="E239" i="3"/>
  <c r="C332" i="3"/>
  <c r="E332" i="3" s="1"/>
  <c r="D276" i="3"/>
  <c r="E7" i="3"/>
  <c r="D97" i="3"/>
  <c r="E358" i="3"/>
  <c r="C218" i="3"/>
  <c r="C216" i="3" s="1"/>
  <c r="D141" i="3"/>
  <c r="E6" i="3"/>
  <c r="D216" i="3"/>
  <c r="E142" i="3"/>
  <c r="E33" i="3"/>
  <c r="E53" i="3"/>
  <c r="C52" i="3"/>
  <c r="E32" i="3"/>
  <c r="D30" i="3"/>
  <c r="E70" i="3"/>
  <c r="D68" i="3"/>
  <c r="C982" i="3" l="1"/>
  <c r="D982" i="3"/>
  <c r="E390" i="3"/>
  <c r="D540" i="3"/>
  <c r="E542" i="3"/>
  <c r="E588" i="3"/>
  <c r="C586" i="3"/>
  <c r="C441" i="3"/>
  <c r="E443" i="3"/>
  <c r="E492" i="3"/>
  <c r="E218" i="3"/>
  <c r="C330" i="3"/>
  <c r="D139" i="3"/>
  <c r="E141" i="3"/>
  <c r="D274" i="3"/>
  <c r="E276" i="3"/>
  <c r="E97" i="3"/>
  <c r="D95" i="3"/>
  <c r="D980" i="3" s="1"/>
  <c r="C50" i="3"/>
  <c r="C980" i="3" s="1"/>
  <c r="E52" i="3"/>
  <c r="E982" i="3" l="1"/>
  <c r="E980" i="3"/>
  <c r="E4" i="3"/>
  <c r="E9" i="3"/>
  <c r="E10" i="3"/>
  <c r="E12" i="3"/>
  <c r="E13" i="3"/>
  <c r="E15" i="3"/>
  <c r="E16" i="3"/>
  <c r="E17" i="3"/>
  <c r="E18" i="3"/>
  <c r="E19" i="3"/>
  <c r="E26" i="3"/>
  <c r="E27" i="3"/>
  <c r="E28" i="3"/>
  <c r="E29" i="3"/>
  <c r="E30" i="3"/>
  <c r="E43" i="3"/>
  <c r="E44" i="3"/>
  <c r="E45" i="3"/>
  <c r="E49" i="3"/>
  <c r="E50" i="3"/>
  <c r="E55" i="3"/>
  <c r="E56" i="3"/>
  <c r="E57" i="3"/>
  <c r="E59" i="3"/>
  <c r="E60" i="3"/>
  <c r="E61" i="3"/>
  <c r="E68" i="3"/>
  <c r="E73" i="3"/>
  <c r="E95" i="3"/>
  <c r="E100" i="3"/>
  <c r="E101" i="3"/>
  <c r="E136" i="3"/>
  <c r="E137" i="3"/>
  <c r="E138" i="3"/>
  <c r="E139" i="3"/>
  <c r="E144" i="3"/>
  <c r="E145" i="3"/>
  <c r="E146" i="3"/>
  <c r="E147" i="3"/>
  <c r="E148" i="3"/>
  <c r="E149" i="3"/>
  <c r="E150" i="3"/>
  <c r="E151" i="3"/>
  <c r="E152" i="3"/>
  <c r="E153" i="3"/>
  <c r="E216" i="3"/>
  <c r="E221" i="3"/>
  <c r="E274" i="3"/>
  <c r="E279" i="3"/>
  <c r="E330" i="3"/>
  <c r="E335" i="3"/>
  <c r="E388" i="3"/>
  <c r="E393" i="3"/>
  <c r="E396" i="3"/>
  <c r="E441" i="3"/>
  <c r="E446" i="3"/>
  <c r="E486" i="3"/>
  <c r="E487" i="3"/>
  <c r="E488" i="3"/>
  <c r="E489" i="3"/>
  <c r="E490" i="3"/>
  <c r="E495" i="3"/>
  <c r="E536" i="3"/>
  <c r="E537" i="3"/>
  <c r="E538" i="3"/>
  <c r="E539" i="3"/>
  <c r="E540" i="3"/>
  <c r="E545" i="3"/>
  <c r="E583" i="3"/>
  <c r="E584" i="3"/>
  <c r="E585" i="3"/>
  <c r="E586" i="3"/>
  <c r="E591" i="3"/>
  <c r="E632" i="3"/>
  <c r="E637" i="3"/>
  <c r="E693" i="3"/>
  <c r="E694" i="3"/>
  <c r="E695" i="3"/>
  <c r="E696" i="3"/>
  <c r="E697" i="3"/>
  <c r="E702" i="3"/>
  <c r="E703" i="3"/>
  <c r="E704" i="3"/>
  <c r="E705" i="3"/>
  <c r="E706" i="3"/>
  <c r="E707" i="3"/>
  <c r="E708" i="3"/>
  <c r="E741" i="3"/>
  <c r="E742" i="3"/>
  <c r="E747" i="3"/>
  <c r="E748" i="3"/>
  <c r="E749" i="3"/>
  <c r="E764" i="3"/>
  <c r="E765" i="3"/>
  <c r="E766" i="3"/>
  <c r="E767" i="3"/>
  <c r="E772" i="3"/>
  <c r="E774" i="3"/>
  <c r="E775" i="3"/>
  <c r="E777" i="3"/>
  <c r="E778" i="3"/>
  <c r="E779" i="3"/>
  <c r="E780" i="3"/>
  <c r="E785" i="3"/>
  <c r="E807" i="3"/>
  <c r="E808" i="3"/>
  <c r="E809" i="3"/>
  <c r="E810" i="3"/>
  <c r="E815" i="3"/>
  <c r="E832" i="3"/>
  <c r="E833" i="3"/>
  <c r="E834" i="3"/>
  <c r="E839" i="3"/>
  <c r="E841" i="3"/>
  <c r="E842" i="3"/>
  <c r="E843" i="3"/>
  <c r="E848" i="3"/>
  <c r="E879" i="3"/>
  <c r="E880" i="3"/>
  <c r="E885" i="3"/>
  <c r="E886" i="3"/>
  <c r="E903" i="3"/>
  <c r="E904" i="3"/>
  <c r="E905" i="3"/>
  <c r="E906" i="3"/>
  <c r="E910" i="3"/>
  <c r="E911" i="3"/>
  <c r="E912" i="3"/>
  <c r="E913" i="3"/>
  <c r="E917" i="3"/>
  <c r="E918" i="3"/>
  <c r="E919" i="3"/>
  <c r="E920" i="3"/>
  <c r="E924" i="3"/>
  <c r="E925" i="3"/>
  <c r="E926" i="3"/>
  <c r="E927" i="3"/>
  <c r="E928" i="3"/>
  <c r="E929" i="3"/>
  <c r="E930" i="3"/>
  <c r="E931" i="3"/>
  <c r="E932" i="3"/>
  <c r="E937" i="3"/>
  <c r="E938" i="3"/>
  <c r="E939" i="3"/>
  <c r="E940" i="3"/>
  <c r="E941" i="3"/>
  <c r="E961" i="3"/>
  <c r="E962" i="3"/>
  <c r="E963" i="3"/>
  <c r="E964" i="3"/>
  <c r="E965" i="3"/>
  <c r="E966" i="3"/>
  <c r="E967" i="3"/>
  <c r="E972" i="3"/>
  <c r="E974" i="3"/>
  <c r="E975" i="3"/>
  <c r="E977" i="3"/>
  <c r="E978" i="3"/>
  <c r="E979" i="3"/>
</calcChain>
</file>

<file path=xl/sharedStrings.xml><?xml version="1.0" encoding="utf-8"?>
<sst xmlns="http://schemas.openxmlformats.org/spreadsheetml/2006/main" count="1830" uniqueCount="721">
  <si>
    <t>Департамент финансов администрации города Перми</t>
  </si>
  <si>
    <t>тыс. руб.</t>
  </si>
  <si>
    <t>КЦСР</t>
  </si>
  <si>
    <t>Наименование КЦСР</t>
  </si>
  <si>
    <t>Расход по ЛС</t>
  </si>
  <si>
    <t>Департамент имущественных отношений администрации города Перми</t>
  </si>
  <si>
    <t>2012154</t>
  </si>
  <si>
    <t>Организация работ по отчуждению, передаче в возмездное пользование муниципального имущества, мониторинг деятельности муниципальных предприятий</t>
  </si>
  <si>
    <t>2012155</t>
  </si>
  <si>
    <t>Организация деятельности торговой площадки муниципального образования г.Пермь</t>
  </si>
  <si>
    <t>2020059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</si>
  <si>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</si>
  <si>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2022159</t>
  </si>
  <si>
    <t>Обеспечение содержания и обслуживания нежилого муниципального фонда</t>
  </si>
  <si>
    <t>9162183</t>
  </si>
  <si>
    <t>Мероприятия, направленные на решение отдельных вопросов местного значения в микрорайонах города Перми</t>
  </si>
  <si>
    <t>9580011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</si>
  <si>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</si>
  <si>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9580019</t>
  </si>
  <si>
    <t>Расходы на обеспечение функций муниципальных органов по функциональным органам администрации города Перми</t>
  </si>
  <si>
    <t>9619200</t>
  </si>
  <si>
    <t>Средства на исполнение решений судов, вступивших в законную силу</t>
  </si>
  <si>
    <t>9172193</t>
  </si>
  <si>
    <t>Мероприятия по развитию автоматизированных систем в сфере управления финансами</t>
  </si>
  <si>
    <t>9629300</t>
  </si>
  <si>
    <t>Резервный фонд администрации города Перми</t>
  </si>
  <si>
    <t>Департамент градостроительства и архитектуры администрации города Перми</t>
  </si>
  <si>
    <t>1810059</t>
  </si>
  <si>
    <t>1812120</t>
  </si>
  <si>
    <t>Мероприятия в области застройки территории</t>
  </si>
  <si>
    <t>1812320</t>
  </si>
  <si>
    <t>Разработка документации по архитектурному облику центральных улиц города Перми</t>
  </si>
  <si>
    <t>1822121</t>
  </si>
  <si>
    <t>Наполнение автоматизированной информационной системы обеспечения градостроительной деятельности</t>
  </si>
  <si>
    <t>1822122</t>
  </si>
  <si>
    <t>Сопровождение автоматизированной информационной системы обеспечения градостроительной деятельности</t>
  </si>
  <si>
    <t>Управление записи актов гражданского состояния администрации города Перми</t>
  </si>
  <si>
    <t>9195930</t>
  </si>
  <si>
    <t>Государственная регистрация актов гражданского состояния</t>
  </si>
  <si>
    <t>Управление по экологии и природопользованию администрации города Перми</t>
  </si>
  <si>
    <t>2112162</t>
  </si>
  <si>
    <t>Подготовка и предоставление населению города Перми информации о состоянии окружающей среды</t>
  </si>
  <si>
    <t>2112163</t>
  </si>
  <si>
    <t>Привлечение населения города Перми к реализации экологических проектов, акций, озеленению территории</t>
  </si>
  <si>
    <t>2112164</t>
  </si>
  <si>
    <t>Мониторинг и обустройство водных объектов города Перми</t>
  </si>
  <si>
    <t>2120059</t>
  </si>
  <si>
    <t>2122165</t>
  </si>
  <si>
    <t>Поддержание территории городских лесов в нормативном состоянии</t>
  </si>
  <si>
    <t>2122166</t>
  </si>
  <si>
    <t>Содержание и развитие системы ООПТ местного значения</t>
  </si>
  <si>
    <t>9150059</t>
  </si>
  <si>
    <t>9152197</t>
  </si>
  <si>
    <t>Мероприятия по регулированию численности безнадзорных собак и кошек на территории города Перми</t>
  </si>
  <si>
    <t>Управление здравоохранения администрации города Перми</t>
  </si>
  <si>
    <t>0212322</t>
  </si>
  <si>
    <t>Обеспечение работников муниципальных учреждений города Перми путевками санаторно-курортного лечения и оздоровления</t>
  </si>
  <si>
    <t>0216203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</si>
  <si>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</si>
  <si>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1412110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</si>
  <si>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</si>
  <si>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9162182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</si>
  <si>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здравоохранения</t>
  </si>
  <si>
    <t>9192140</t>
  </si>
  <si>
    <t>Мероприятия по организации и проведению Эстафеты олимпийского огня на территории Пермского края</t>
  </si>
  <si>
    <t>9192157</t>
  </si>
  <si>
    <t>Реализация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 – 2015 годы" - средства города Перми</t>
  </si>
  <si>
    <t>9194208</t>
  </si>
  <si>
    <t>Проектирование здания поликлиники в Кировском районе города Перми по ул.Шишкина,20</t>
  </si>
  <si>
    <t>9194209</t>
  </si>
  <si>
    <t>Реконструкция с надстройкой второго и третьего этажей поликлиники МАУЗ ГДП по ул.Докучаева, 30/ ул.Костычева,41</t>
  </si>
  <si>
    <t>9194210</t>
  </si>
  <si>
    <t>Проектирование здания поликлиники в Ленинском районе города Перми по ул.Ленина,16</t>
  </si>
  <si>
    <t>9196301</t>
  </si>
  <si>
    <t>Организация оказания медицинской помощи на территории Пермского края муниципальными учреждениями</t>
  </si>
  <si>
    <t>9196303</t>
  </si>
  <si>
    <t>Обеспечение полномочий по оплате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 по направлению Министерства здравоохранения Пермского края</t>
  </si>
  <si>
    <t>9196304</t>
  </si>
  <si>
    <t>Организация оказания медицинской помощи в детских санаториях ревматологического и пульмонологического профиля</t>
  </si>
  <si>
    <t>9196305</t>
  </si>
  <si>
    <t>Формирование системы оказания паллиативной медицинской помощи, в том числе детям муниципальными учреждениями</t>
  </si>
  <si>
    <t>9196315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</si>
  <si>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 (рабочих поселках), по оплате жилого помещения и коммунальных услуг</t>
  </si>
  <si>
    <t>9196406</t>
  </si>
  <si>
    <t>Приведение сети государственных краевых и муниципальных учреждений здравоохранения в соответствие с нормативными требованиями</t>
  </si>
  <si>
    <t>9196414</t>
  </si>
  <si>
    <t>Средства на реализацию мероприятий подпрограммы «Привлечение и закрепление медицинских кадров в государственных и муниципальных учреждениях здравоохранения Пермского края на 2013-2015 годы», утвержденной государственной программой «Развитие здравоохранения»</t>
  </si>
  <si>
    <t>Департамент культуры и молодежной политики администрации города Перми</t>
  </si>
  <si>
    <t>0312198</t>
  </si>
  <si>
    <t>Мероприятия в области культуры</t>
  </si>
  <si>
    <t>0320059</t>
  </si>
  <si>
    <t>0326204</t>
  </si>
  <si>
    <t>Предоставление грантов муниципальным театрам Пермского края</t>
  </si>
  <si>
    <t>0330059</t>
  </si>
  <si>
    <t>0342100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</si>
  <si>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</si>
  <si>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0350059</t>
  </si>
  <si>
    <t>0352127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</si>
  <si>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</si>
  <si>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0356206</t>
  </si>
  <si>
    <t>Приобретение музыкальных инструментов и оборудования для муниципальных образовательных учреждений (организаций) дополнительного образования детей сферы искусства и культуры Пермского края</t>
  </si>
  <si>
    <t>0358202</t>
  </si>
  <si>
    <t>Социальные гарантии и льготы педагогическим работникам</t>
  </si>
  <si>
    <t>0358203</t>
  </si>
  <si>
    <t>Стипендии одаренным детям, обучающимся в образовательных учреждениях дополнительного образования детей в сфере культуры</t>
  </si>
  <si>
    <t>0360059</t>
  </si>
  <si>
    <t>0366207</t>
  </si>
  <si>
    <t>Модернизация материально-технической базы и информатизация общедоступных библиотек муниципальных образований Пермского края</t>
  </si>
  <si>
    <t>0370059</t>
  </si>
  <si>
    <t>0410059</t>
  </si>
  <si>
    <t>0412314</t>
  </si>
  <si>
    <t>Мероприятия в области молодежной политики</t>
  </si>
  <si>
    <t>0416412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</si>
  <si>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</si>
  <si>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0417004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</si>
  <si>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</si>
  <si>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0720059</t>
  </si>
  <si>
    <t>1312108</t>
  </si>
  <si>
    <t>Мероприятия по профилактике правонарушений среди несовершеннолетних</t>
  </si>
  <si>
    <t>Департамент образования администрации города Перми</t>
  </si>
  <si>
    <t>0110059</t>
  </si>
  <si>
    <t>0112103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</si>
  <si>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</si>
  <si>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0114132</t>
  </si>
  <si>
    <t>Строительство нового корпуса ДОУ "Детский сад № 407" г. Перми</t>
  </si>
  <si>
    <t>0116306</t>
  </si>
  <si>
    <t>Обеспечение воспитания и обучения детей-инвалидов в дошкольных образовательных организациях и на дому</t>
  </si>
  <si>
    <t>0116311</t>
  </si>
  <si>
    <t>Предоставление социальных гарантий и льгот педагогическим работникам дошкольных и общеобразовательных организаций</t>
  </si>
  <si>
    <t>0116316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</si>
  <si>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</si>
  <si>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0116330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</si>
  <si>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</si>
  <si>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0117003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</si>
  <si>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</si>
  <si>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0117121</t>
  </si>
  <si>
    <t>Субсидии негосударственным (немуниципальным) ДОУ, оказывающим услугу дошкольного образования в части расходов на образовательную деятельность</t>
  </si>
  <si>
    <t>0118102</t>
  </si>
  <si>
    <t>Пособия семьям, имеющих детей в возрасте от 1,5 до 4 лет</t>
  </si>
  <si>
    <t>0120059</t>
  </si>
  <si>
    <t>0122101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</si>
  <si>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</si>
  <si>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0124119</t>
  </si>
  <si>
    <t>Реконструкция корпуса МАОУ "Лицей № 10" г.Перми</t>
  </si>
  <si>
    <t>0124133</t>
  </si>
  <si>
    <t>Реконструкция здания МАОУ "Средняя общеобразовательная школа № 32 имени Г.А.Сборщикова" г. Перми (пристройка спортивного зала)</t>
  </si>
  <si>
    <t>0124201</t>
  </si>
  <si>
    <t>Строительство нового корпуса МБОУ "Гимназия № 11 им. С.П.Дягилева" - софинансируемый проект</t>
  </si>
  <si>
    <t>0126307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</si>
  <si>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 образования, а также дополнительного образования в общеобразовательных организациях</t>
  </si>
  <si>
    <t>0126308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</si>
  <si>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</si>
  <si>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0126309</t>
  </si>
  <si>
    <t>Стипендиальное обеспечение обучающихся в 10-х и 11-х классах общеобразовательных организаций</t>
  </si>
  <si>
    <t>0126310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</si>
  <si>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</si>
  <si>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0126311</t>
  </si>
  <si>
    <t>0126314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</si>
  <si>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 (рабочих поселках), по оплате жилого помещения и коммунальных услуг</t>
  </si>
  <si>
    <t>0126317</t>
  </si>
  <si>
    <t>Предоставление мер социальной поддержки учащимся из многодетных малоимущих семей</t>
  </si>
  <si>
    <t>0126318</t>
  </si>
  <si>
    <t>Предоставление мер социальной поддержки учащимся из малоимущих семей</t>
  </si>
  <si>
    <t>0127005</t>
  </si>
  <si>
    <t>Субсидии частным организациям, осуществляющих общеобразовательную деятельность</t>
  </si>
  <si>
    <t>0128200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</si>
  <si>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</si>
  <si>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0128201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</si>
  <si>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</si>
  <si>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0128204</t>
  </si>
  <si>
    <t>Предоставление бесплатного питания учащимся кадетской школы города Перми</t>
  </si>
  <si>
    <t>0128206</t>
  </si>
  <si>
    <t>Предоставление бесплатного питания отдельным категориям учащихся в общеобразовательных организациях</t>
  </si>
  <si>
    <t>0130059</t>
  </si>
  <si>
    <t>0138202</t>
  </si>
  <si>
    <t>0140059</t>
  </si>
  <si>
    <t>0142101</t>
  </si>
  <si>
    <t>0142104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</si>
  <si>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</si>
  <si>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0142119</t>
  </si>
  <si>
    <t>Мероприятия в области образования</t>
  </si>
  <si>
    <t>0142180</t>
  </si>
  <si>
    <t>Мероприятия в области инновационного развития системы образования</t>
  </si>
  <si>
    <t>0142200</t>
  </si>
  <si>
    <t>Приведение имущественных комплексов образовательных организаций в соответствие с требованиями действующего законодательства - софинансирование</t>
  </si>
  <si>
    <t>0146312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</si>
  <si>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</si>
  <si>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0148202</t>
  </si>
  <si>
    <t>0520059</t>
  </si>
  <si>
    <t>0710059</t>
  </si>
  <si>
    <t>0712105</t>
  </si>
  <si>
    <t>Мероприятия по содействию создания среды, дружественной к семье и детям</t>
  </si>
  <si>
    <t>1322109</t>
  </si>
  <si>
    <t>Организация мероприятий первичной профилактики употребления психоактивных веществ</t>
  </si>
  <si>
    <t>9162181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</si>
  <si>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образования</t>
  </si>
  <si>
    <t>Администрация Ленинского района Перми</t>
  </si>
  <si>
    <t>0417007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</si>
  <si>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</si>
  <si>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0522199</t>
  </si>
  <si>
    <t>Мероприятия в области физической культуры и спорта</t>
  </si>
  <si>
    <t>0612128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</si>
  <si>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</si>
  <si>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0622130</t>
  </si>
  <si>
    <t>Поддержка общественно полезной деятельности социально ориентированных некоммерческих организаций</t>
  </si>
  <si>
    <t>0627113</t>
  </si>
  <si>
    <t>Оказание поддержки развитию органов территориального общественного самоуправления</t>
  </si>
  <si>
    <t>0627114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</si>
  <si>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</si>
  <si>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0632131</t>
  </si>
  <si>
    <t>Содержание имущества и обеспечение деятельности общественных центров</t>
  </si>
  <si>
    <t>0632133</t>
  </si>
  <si>
    <t>Развитие инфраструктуры поддержки социально ориентированных некоммерческих организаций</t>
  </si>
  <si>
    <t>0912114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</si>
  <si>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</si>
  <si>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>0922115</t>
  </si>
  <si>
    <t>Демонтаж самовольно установленных и незаконно размещенных объектов потребительского рынка</t>
  </si>
  <si>
    <t>1012123</t>
  </si>
  <si>
    <t>Содержание и ремонт автомобильных дорог</t>
  </si>
  <si>
    <t>1012126</t>
  </si>
  <si>
    <t>Ремонт тротуаров, пешеходных дорожек и газонов</t>
  </si>
  <si>
    <t>1030059</t>
  </si>
  <si>
    <t>1112136</t>
  </si>
  <si>
    <t>Содержание объектов озеленения общего пользования</t>
  </si>
  <si>
    <t>1112137</t>
  </si>
  <si>
    <t>Содержание пустошей, логов и водоохранных зон</t>
  </si>
  <si>
    <t>1112140</t>
  </si>
  <si>
    <t>Содержание искусственных инженерных сооружений</t>
  </si>
  <si>
    <t>1112141</t>
  </si>
  <si>
    <t>Организация демонтажа незаконно размещенных движимых объектов</t>
  </si>
  <si>
    <t>1222178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</si>
  <si>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</si>
  <si>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1422112</t>
  </si>
  <si>
    <t>Приведение источников противопожарного водоснабжения в нормативное состояние</t>
  </si>
  <si>
    <t>9192188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</si>
  <si>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</si>
  <si>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9196319</t>
  </si>
  <si>
    <t>Образование комиссий по делам несовершеннолетних и защите их прав и организацию их деятельности</t>
  </si>
  <si>
    <t>9570011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</si>
  <si>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</si>
  <si>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9570019</t>
  </si>
  <si>
    <t>Расходы на обеспечение функций муниципальных органов по территориальным органам администрации города Перми</t>
  </si>
  <si>
    <t>Администрация Свердловского района Перми</t>
  </si>
  <si>
    <t>1722171</t>
  </si>
  <si>
    <t>Ликвидация несанкционированных свалок ТБО с территории города Перми</t>
  </si>
  <si>
    <t>Администрация Мотовилихинского района Перми</t>
  </si>
  <si>
    <t>0512321</t>
  </si>
  <si>
    <t>Устройство муниципальных плоскостных спортивных сооружений с оснащением инвентарем</t>
  </si>
  <si>
    <t>Администрация Дзержинского района Перми</t>
  </si>
  <si>
    <t>Администрация Индустриального района Перми</t>
  </si>
  <si>
    <t>Администрация Кировского района Перми</t>
  </si>
  <si>
    <t>1012317</t>
  </si>
  <si>
    <t>Инвентаризация бесхозяйных сетей наружного освещения</t>
  </si>
  <si>
    <t>Администрация Орджоникидзевского района Перми</t>
  </si>
  <si>
    <t>администрация поселка Новые Ляды города Перми</t>
  </si>
  <si>
    <t>Департамент жилищно-коммунального хозяйства администрации города Перми</t>
  </si>
  <si>
    <t>0112325</t>
  </si>
  <si>
    <t>Присоединение к сетям инженерно-технического обеспечения детского сада по адресу ул. Нефтяников, 22а</t>
  </si>
  <si>
    <t>1412199</t>
  </si>
  <si>
    <t>Противооползневые мероприятия</t>
  </si>
  <si>
    <t>1414141</t>
  </si>
  <si>
    <t>Инвестиционный проект "Организация противооползневых мероприятий в районе жилого дома по ул. Куфонина, 32"</t>
  </si>
  <si>
    <t>1424102</t>
  </si>
  <si>
    <t>Строительство источников противопожарного водоснабжения</t>
  </si>
  <si>
    <t>1617104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</si>
  <si>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</si>
  <si>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1629501</t>
  </si>
  <si>
    <t>Обеспечение мероприятий по капитальному ремонту многоквартирных домов</t>
  </si>
  <si>
    <t>1629601</t>
  </si>
  <si>
    <t>1710059</t>
  </si>
  <si>
    <t>1712168</t>
  </si>
  <si>
    <t>Мероприятия в области коммунального хозяйства</t>
  </si>
  <si>
    <t>1712170</t>
  </si>
  <si>
    <t>Капитальный ремонт набережной реки Камы</t>
  </si>
  <si>
    <t>1714108</t>
  </si>
  <si>
    <t>Расширение и реконструкция (2 очередь) канализации</t>
  </si>
  <si>
    <t>1714109</t>
  </si>
  <si>
    <t>Реконструкция системы очистки сточных вод в микрорайоне Крым Кировского района города Перми</t>
  </si>
  <si>
    <t>1714110</t>
  </si>
  <si>
    <t>Строительство газопроводов в микрорайонах индивидуальной застройки города Перми</t>
  </si>
  <si>
    <t>1714114</t>
  </si>
  <si>
    <t>Строительство сетей водоснабжения и водоотведения микрорайона "Заозерье" для земельных участков многодетных семей</t>
  </si>
  <si>
    <t>1714115</t>
  </si>
  <si>
    <t>Строительство резервуара для воды емкостью 5000 кубических метров на территории насосной станции "Заречная" города Перми</t>
  </si>
  <si>
    <t>1714120</t>
  </si>
  <si>
    <t>Строительство канализационной сети в микрорайоне Кислотные дачи Орджоникидзевского района города Перми</t>
  </si>
  <si>
    <t>1717116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</si>
  <si>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</si>
  <si>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1727105</t>
  </si>
  <si>
    <t>Субсидии организациям, осуществляющим сортировку ТБО на территории города Перми</t>
  </si>
  <si>
    <t>1730059</t>
  </si>
  <si>
    <t>1732172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</si>
  <si>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</si>
  <si>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1732307</t>
  </si>
  <si>
    <t>Мероприятия по снижению и ликвидации дебиторской задолженности населения за жилищно-коммунальные услуги</t>
  </si>
  <si>
    <t>1732313</t>
  </si>
  <si>
    <t>Мероприятия по мониторингу качества управления многоквартирными домами</t>
  </si>
  <si>
    <t>1737119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</si>
  <si>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</si>
  <si>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1742173</t>
  </si>
  <si>
    <t>Создание информационно-аналитической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</si>
  <si>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1747118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</si>
  <si>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</si>
  <si>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1750059</t>
  </si>
  <si>
    <t>1752174</t>
  </si>
  <si>
    <t>Содержание и текущий ремонт объектов инженерной инфраструктуры</t>
  </si>
  <si>
    <t>1752175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</si>
  <si>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</si>
  <si>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Управление внешнего благоустройства администрации города Перми</t>
  </si>
  <si>
    <t>1012124</t>
  </si>
  <si>
    <t>Содержание и ремонт искусственных дорожных сооружений</t>
  </si>
  <si>
    <t>1012125</t>
  </si>
  <si>
    <t>Капитальный ремонт автомобильных дорог и искусственных дорожных сооружений</t>
  </si>
  <si>
    <t>1012205</t>
  </si>
  <si>
    <t>Капитальный ремонт автомобильных дорог общего пользования, выполняемый в рамках софинансирования</t>
  </si>
  <si>
    <t>1012316</t>
  </si>
  <si>
    <t>Содержание сетей наружного освещения</t>
  </si>
  <si>
    <t>1017101</t>
  </si>
  <si>
    <t>Субсидия на содержание, текущий и капитальный ремонт сетей наружного освещения</t>
  </si>
  <si>
    <t>1017102</t>
  </si>
  <si>
    <t>Субсидия на содержание и паспортизацию ливневой канализации</t>
  </si>
  <si>
    <t>1024104</t>
  </si>
  <si>
    <t>Строительство, реконструкция и проектирование сетей наружного освещения</t>
  </si>
  <si>
    <t>1024203</t>
  </si>
  <si>
    <t>Реконструкция ул. Героев Хасана от ПНИТИ до ул. Хлебозаводской</t>
  </si>
  <si>
    <t>1026212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</si>
  <si>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</si>
  <si>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1112138</t>
  </si>
  <si>
    <t>Содержание фонтанов</t>
  </si>
  <si>
    <t>1112139</t>
  </si>
  <si>
    <t>Капитальный ремонт объектов озеленения общего пользования</t>
  </si>
  <si>
    <t>1114105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</si>
  <si>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</si>
  <si>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1114135</t>
  </si>
  <si>
    <t>Реконструкция сквера по ул. Екатерининской</t>
  </si>
  <si>
    <t>1122142</t>
  </si>
  <si>
    <t>Содержание объектов ритуального назначения</t>
  </si>
  <si>
    <t>1122143</t>
  </si>
  <si>
    <t>Организация автобусных перевозок граждан по территории кладбища «Северное» в выходные, праздничные дни и дни массового посещения кладбища</t>
  </si>
  <si>
    <t>1122144</t>
  </si>
  <si>
    <t>Организация эвакуации умерших</t>
  </si>
  <si>
    <t>1122145</t>
  </si>
  <si>
    <t>Капитальный ремонт объектов ритуального назначения</t>
  </si>
  <si>
    <t>1124106</t>
  </si>
  <si>
    <t>Строительство кладбища Восточное с крематорием</t>
  </si>
  <si>
    <t>1124107</t>
  </si>
  <si>
    <t>Реконструкция кладбища Банная гора (новое)</t>
  </si>
  <si>
    <t>1127103</t>
  </si>
  <si>
    <t>Субсидия специализированной службе на возмещение части стоимости услуг, входящих в гарантированный перечень услуг по погребению</t>
  </si>
  <si>
    <t>Департамент дорог и транспорта администрации города Перми</t>
  </si>
  <si>
    <t>1210059</t>
  </si>
  <si>
    <t>1212160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</si>
  <si>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</si>
  <si>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1212161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</si>
  <si>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</si>
  <si>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1222177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</si>
  <si>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</si>
  <si>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1222179</t>
  </si>
  <si>
    <t>Приобретение электронных информационных табло</t>
  </si>
  <si>
    <t>1222324</t>
  </si>
  <si>
    <t>Передача, прием и обработка телефонных звонков, поступающих в справочно-информационную службу департамента дорог и транспорта администрации города Перми</t>
  </si>
  <si>
    <t>1226419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</si>
  <si>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достижении наиболее результативных значений показателей управленческой деятельности)</t>
  </si>
  <si>
    <t>1227106</t>
  </si>
  <si>
    <t>Субсидии на возмещение затрат хозяйствующим субъектам, осуществляющим пассажирские перевозки автомобильным транспортом</t>
  </si>
  <si>
    <t>1227107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</si>
  <si>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</si>
  <si>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1227108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</si>
  <si>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</si>
  <si>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1227109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</si>
  <si>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</si>
  <si>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1227110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</si>
  <si>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</si>
  <si>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1227111</t>
  </si>
  <si>
    <t>Субсидии на возмещение затрат по перевозке пассажиров на межмуниципальных автобусных маршрутах пригородного сообщения</t>
  </si>
  <si>
    <t>1227112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</si>
  <si>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</si>
  <si>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9196403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</si>
  <si>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</si>
  <si>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Департамент промышленной политики, инвестиций и предпринимательства администрации города Перми</t>
  </si>
  <si>
    <t>0812117</t>
  </si>
  <si>
    <t>Мероприятия по увеличению объема инвестиций в экономику города</t>
  </si>
  <si>
    <t>0820059</t>
  </si>
  <si>
    <t>0822118</t>
  </si>
  <si>
    <t>Мероприятия по увеличению числа субъектов малого и среднего предпринимательства</t>
  </si>
  <si>
    <t>9192195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</si>
  <si>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</si>
  <si>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Комитет социальной защиты населения администрации города Перми</t>
  </si>
  <si>
    <t>0212102</t>
  </si>
  <si>
    <t>Проведение мероприятий социальной направленности</t>
  </si>
  <si>
    <t>0212146</t>
  </si>
  <si>
    <t>Автоматизированный персонифицированный учет жителей</t>
  </si>
  <si>
    <t>0217001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</si>
  <si>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</si>
  <si>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0218100</t>
  </si>
  <si>
    <t>Выплата за проезд в медицинские организации для проведения амбулаторного гемодиализа</t>
  </si>
  <si>
    <t>0218101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</si>
  <si>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</si>
  <si>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0218205</t>
  </si>
  <si>
    <t>Дополнительные меры социальной поддержки отдельных категорий жителей</t>
  </si>
  <si>
    <t>0222135</t>
  </si>
  <si>
    <t>Обеспечение доступности информации</t>
  </si>
  <si>
    <t>0722106</t>
  </si>
  <si>
    <t>Финансовое обеспечение на увеличение переданных государственных полномочий по организации оздоровления и отдыха детей</t>
  </si>
  <si>
    <t>0722156</t>
  </si>
  <si>
    <t>Мероприятия в области организации отдыха детей включая администрирование расходов</t>
  </si>
  <si>
    <t>0726320</t>
  </si>
  <si>
    <t>Организация отдыха и оздоровления детей</t>
  </si>
  <si>
    <t>0727002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</si>
  <si>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</si>
  <si>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1538107</t>
  </si>
  <si>
    <t>Социальная поддержка граждан, проживающих в непригодном для проживания и аварийном жилищном фонде</t>
  </si>
  <si>
    <t>9198208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</si>
  <si>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</si>
  <si>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Департамент общественной безопасности администрации города Перми</t>
  </si>
  <si>
    <t>1312107</t>
  </si>
  <si>
    <t>Создание условий для деятельности добровольных формирований населения по охране общественного порядка</t>
  </si>
  <si>
    <t>1316323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</si>
  <si>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</si>
  <si>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1410059</t>
  </si>
  <si>
    <t>1422111</t>
  </si>
  <si>
    <t>Организация противопожарной пропаганды и информирование населения о мерах пожарной безопасности</t>
  </si>
  <si>
    <t>1422207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</si>
  <si>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</si>
  <si>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1422209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</si>
  <si>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</si>
  <si>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Управление по развитию потребительского рынка администрации города Перми</t>
  </si>
  <si>
    <t>Администрация города Перми</t>
  </si>
  <si>
    <t>9112185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</si>
  <si>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</si>
  <si>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9122184</t>
  </si>
  <si>
    <t>Мероприятия по совершенствованию и повышению эффективности муниципальной службы в администрации города Перми</t>
  </si>
  <si>
    <t>9130059</t>
  </si>
  <si>
    <t>9132196</t>
  </si>
  <si>
    <t>Капитальный ремонт административных зданий</t>
  </si>
  <si>
    <t>9140059</t>
  </si>
  <si>
    <t>9192186</t>
  </si>
  <si>
    <t>Обеспечение технической защиты информации</t>
  </si>
  <si>
    <t>9192187</t>
  </si>
  <si>
    <t>Информирование населения по вопросам местного значения</t>
  </si>
  <si>
    <t>9192189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</si>
  <si>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</si>
  <si>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9192190</t>
  </si>
  <si>
    <t>Мероприятия по созданию механизмов эффективного управления социально-экономическим развитием города Перми</t>
  </si>
  <si>
    <t>9198105</t>
  </si>
  <si>
    <t>Единовременные денежные вознаграждения и ежегодные денежные выплаты Почетным гражданам города Перми</t>
  </si>
  <si>
    <t>9198110</t>
  </si>
  <si>
    <t>Выплата денежного вознаграждения физическим лицам, награжденным Почетным знаком г.Перми "За заслуги перед г.Пермь"</t>
  </si>
  <si>
    <t>9198111</t>
  </si>
  <si>
    <t>Награждение Почетным знаком г.Перми "За заслуги перед г.Пермь"</t>
  </si>
  <si>
    <t>9510011</t>
  </si>
  <si>
    <t>Расходы на выплаты по оплате труда работников муниципальных органов по главе администрации города Перми</t>
  </si>
  <si>
    <t>9590011</t>
  </si>
  <si>
    <t>Расходы на выплаты по оплате труда работников муниципальных органов по аппарату органа городского самоуправления</t>
  </si>
  <si>
    <t>9590019</t>
  </si>
  <si>
    <t>Расходы на обеспечение функций муниципальных органов по аппарату органа городского самоуправления</t>
  </si>
  <si>
    <t>Комитет по физической культуре и спорту администрации города Перми</t>
  </si>
  <si>
    <t>0512113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</si>
  <si>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</si>
  <si>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0514200</t>
  </si>
  <si>
    <t>Строительство физкультурно-оздоровительного комплекса в Свердловском районе (ул. Обвинская, 9) - софинансируемый проект</t>
  </si>
  <si>
    <t>0526412</t>
  </si>
  <si>
    <t>0527000</t>
  </si>
  <si>
    <t>Субсидии юридическим лицам, не являющихся муниципальными учреждениями, и индивидуальным предпринимателям по предоставлению спортивно-оздоровительных услуг для различных слоев населения</t>
  </si>
  <si>
    <t>0527120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</si>
  <si>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</si>
  <si>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0528103</t>
  </si>
  <si>
    <t>Стипендии Главы города Перми - председателя Пермской городской Думы "Спортивные надежды"</t>
  </si>
  <si>
    <t>0528202</t>
  </si>
  <si>
    <t>Контрольно-счетная палата города Перми</t>
  </si>
  <si>
    <t>9310011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</si>
  <si>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</si>
  <si>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9390011</t>
  </si>
  <si>
    <t>9390019</t>
  </si>
  <si>
    <t>Избирательная комиссия города Перми</t>
  </si>
  <si>
    <t>9410011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</si>
  <si>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</si>
  <si>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9490011</t>
  </si>
  <si>
    <t>Расходы на выплаты по оплате труда работников муниципальных органов по аппарату избирательной комиссии города Перми</t>
  </si>
  <si>
    <t>9490019</t>
  </si>
  <si>
    <t>Расходы на обеспечение функций муниципальных органов по аппарату избирательной комиссии города Перми</t>
  </si>
  <si>
    <t>Пермская городская Дума</t>
  </si>
  <si>
    <t>9198207</t>
  </si>
  <si>
    <t>Денежное вознаграждение физическим лицам, награжденным Почетной грамотой города Перми</t>
  </si>
  <si>
    <t>9210011</t>
  </si>
  <si>
    <t>Расходы на выплаты по оплате труда работников муниципальных органов по Главе города Перми</t>
  </si>
  <si>
    <t>9220011</t>
  </si>
  <si>
    <t>Расходы на выплаты по оплате труда работников муниципальных органов по депутатам Пермской городской Думы и их помощникам</t>
  </si>
  <si>
    <t>9220019</t>
  </si>
  <si>
    <t>Расходы на обеспечение функций муниципальных органов по депутатам Пермской городской Думы и их помощникам</t>
  </si>
  <si>
    <t>9290011</t>
  </si>
  <si>
    <t>9290019</t>
  </si>
  <si>
    <t>9292191</t>
  </si>
  <si>
    <t>Оплата членских взносов в межмуниципальные ассоциации</t>
  </si>
  <si>
    <t>Управление жилищных отношений администрации города Перми</t>
  </si>
  <si>
    <t>1512147</t>
  </si>
  <si>
    <t>Переселение граждан города Перми из непригодного для проживания и аварийного жилищного фонда</t>
  </si>
  <si>
    <t>1512148</t>
  </si>
  <si>
    <t>Мероприятия в области жилищно-коммунального хозяйства</t>
  </si>
  <si>
    <t>1512149</t>
  </si>
  <si>
    <t>Снос и реконструкция многоквартирных домов в целях развития застроенных территорий</t>
  </si>
  <si>
    <t>1519502</t>
  </si>
  <si>
    <t>Обеспечение мероприятий по переселению граждан из аварийного жилищного фонда</t>
  </si>
  <si>
    <t>1519602</t>
  </si>
  <si>
    <t>1520059</t>
  </si>
  <si>
    <t>1522150</t>
  </si>
  <si>
    <t>Обеспечение нормативного содержания муниципального жилищного фонда</t>
  </si>
  <si>
    <t>1532151</t>
  </si>
  <si>
    <t>Исполнение судебных решений о предоставлении благоустроенного жилья</t>
  </si>
  <si>
    <t>1534131</t>
  </si>
  <si>
    <t>Строительство 6-этажного многоквартирного жилого дома по адресу: ул. Сокольская,12 для обеспечения жильем граждан</t>
  </si>
  <si>
    <t>1535020</t>
  </si>
  <si>
    <t>Субсидии из федерального бюджета на мероприятия подпрограммы «Обеспечение жильем молодых семей» Федеральной целевой программы «Жилище» на 2011-2015 годы»</t>
  </si>
  <si>
    <t>1536210</t>
  </si>
  <si>
    <t>Обеспечение жильем молодых семей</t>
  </si>
  <si>
    <t>1536404</t>
  </si>
  <si>
    <t>Улучшение жилищных условий молодых учителей</t>
  </si>
  <si>
    <t>1538106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</si>
  <si>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</si>
  <si>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9195134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</si>
  <si>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</si>
  <si>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9195135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</si>
  <si>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</si>
  <si>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9196328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</si>
  <si>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</si>
  <si>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9196329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</si>
  <si>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</si>
  <si>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</si>
  <si>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1912152</t>
  </si>
  <si>
    <t>Защита земельно-имущественных прав, проведение претензионно-исковой работы</t>
  </si>
  <si>
    <t>1922153</t>
  </si>
  <si>
    <t>Вовлечение в оборот земельных участков</t>
  </si>
  <si>
    <t>1922305</t>
  </si>
  <si>
    <t>Выполнение кадастровых работ с целью отнесения земельных участков к муниципальной собственности города Перми</t>
  </si>
  <si>
    <t>КП январь-июнь</t>
  </si>
  <si>
    <t>% исполнения</t>
  </si>
  <si>
    <t>в том числе:</t>
  </si>
  <si>
    <t>программные расходы</t>
  </si>
  <si>
    <t>2000000</t>
  </si>
  <si>
    <t>Муниципальная программа "Управление муниципальным имуществом города Перми</t>
  </si>
  <si>
    <t>2010000</t>
  </si>
  <si>
    <t>Подпрограмма "Распоряжение муниципальным имуществом"</t>
  </si>
  <si>
    <t>2020000</t>
  </si>
  <si>
    <t>Подпрограмма "Содержание муниципального имущества"</t>
  </si>
  <si>
    <t>непрограммные расходы</t>
  </si>
  <si>
    <t>9170000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</si>
  <si>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</si>
  <si>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1800000</t>
  </si>
  <si>
    <t>Муниципальная программа "Градостроительная деятельность на территории города Перми"</t>
  </si>
  <si>
    <t>1810000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</si>
  <si>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</si>
  <si>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1820000</t>
  </si>
  <si>
    <t>Подпрограмма "Ведение информационной системы обеспечения градостроительной деятельности"</t>
  </si>
  <si>
    <t>2100000</t>
  </si>
  <si>
    <t>Муниципальная программа "Охрана природы и лесное хозяйство города Перми"</t>
  </si>
  <si>
    <t>2110000</t>
  </si>
  <si>
    <t>Подпрограмма "Реализация природоохранных мероприятий на территории города Перми"</t>
  </si>
  <si>
    <t>2120000</t>
  </si>
  <si>
    <t>Подпрограмма "Охрана, защита, воспроизводство городских лесов и обустройство мест отдыха в лесах города Перми"</t>
  </si>
  <si>
    <t>9150000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</si>
  <si>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</si>
  <si>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Муниципальная программа "Социальная поддержка населения города Перми"</t>
  </si>
  <si>
    <t>0200000</t>
  </si>
  <si>
    <t>0210000</t>
  </si>
  <si>
    <t xml:space="preserve">Подпрограмма "Поддержка социально незащищенных категорий населения города Перми" 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</si>
  <si>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</si>
  <si>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1400000</t>
  </si>
  <si>
    <t>1410000</t>
  </si>
  <si>
    <t xml:space="preserve"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 </t>
  </si>
  <si>
    <t>0300000</t>
  </si>
  <si>
    <t>0310000</t>
  </si>
  <si>
    <t>Муниципальная программа "Культура города Перми"</t>
  </si>
  <si>
    <t>Подпрограмма "Городские культурно-зрелищные мероприятия"</t>
  </si>
  <si>
    <t>0320000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</si>
  <si>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</si>
  <si>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</si>
  <si>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0330000</t>
  </si>
  <si>
    <t xml:space="preserve"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 </t>
  </si>
  <si>
    <t>0340000</t>
  </si>
  <si>
    <t>Подпрограмма "Одаренные дети города Перми"</t>
  </si>
  <si>
    <t>0350000</t>
  </si>
  <si>
    <t>Подпрограмма "Библиотечное обслуживание населения города Перми"</t>
  </si>
  <si>
    <t>0360000</t>
  </si>
  <si>
    <t>0370000</t>
  </si>
  <si>
    <t xml:space="preserve"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 </t>
  </si>
  <si>
    <t>0400000</t>
  </si>
  <si>
    <t>0410000</t>
  </si>
  <si>
    <t>Муниципальная программа "Молодежь города Перми"</t>
  </si>
  <si>
    <t>Подпрограмма "Вовлечение молодежи в социальную практику"</t>
  </si>
  <si>
    <t>0700000</t>
  </si>
  <si>
    <t>0720000</t>
  </si>
  <si>
    <t>Муниципальная программа "Семья и дети города Перми"</t>
  </si>
  <si>
    <t>Подпрограмма "Организация оздоровления, отдыха и занятости детей города Перми"</t>
  </si>
  <si>
    <t xml:space="preserve">Подпрограмма "Организация оздоровления, отдыха и занятости детей города Перми" </t>
  </si>
  <si>
    <t>1300000</t>
  </si>
  <si>
    <t>1310000</t>
  </si>
  <si>
    <t>Муниципальная программа "Профилактика правонарушений в городе Перми"</t>
  </si>
  <si>
    <t xml:space="preserve">Подпрограмма "Снижение количества грабежей и разбоев, совершенных в общественных местах, преступлений среди несовершеннолетних" </t>
  </si>
  <si>
    <t>0100000</t>
  </si>
  <si>
    <t>Муниципальная программа "Обеспечение доступности качественного образования в городе Перми"</t>
  </si>
  <si>
    <t>0110000</t>
  </si>
  <si>
    <t>Подпрограмма "Доступность качественной услуги дошкольного образования для всех слоев населения города Перми"</t>
  </si>
  <si>
    <t>0120000</t>
  </si>
  <si>
    <t xml:space="preserve"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 </t>
  </si>
  <si>
    <t>0130000</t>
  </si>
  <si>
    <t xml:space="preserve">Подпрограмма "Получение качественной услуги дополнительного образования детьми в возрасте от 7 до 18 лет в полном объеме" </t>
  </si>
  <si>
    <t>0140000</t>
  </si>
  <si>
    <t>Подпрограмма "Ресурсное обеспечение качественного функционирования системы образования города Перми"</t>
  </si>
  <si>
    <t>0500000</t>
  </si>
  <si>
    <t>Муниципальная программа "Развитие физической культуры и спорта в городе Перми"</t>
  </si>
  <si>
    <t>0520000</t>
  </si>
  <si>
    <t>Подпрограмма "Организация предоставления физкультурно-оздоровительных и спортивных услуг населению"</t>
  </si>
  <si>
    <t>0710000</t>
  </si>
  <si>
    <t>Подпрограмма "Формирование среды, дружественной к семье и детям"</t>
  </si>
  <si>
    <t>Подпрограмма "Снижение количества грабежей и разбоев, совершенных в общественных местах, преступлений среди несовершеннолетних"</t>
  </si>
  <si>
    <t>1320000</t>
  </si>
  <si>
    <t>Подпрограмма "Совершенствование системы первичной профилактики употребления психоактивных веществ"</t>
  </si>
  <si>
    <t xml:space="preserve">Подпрограмма "Городские культурно-зрелищные мероприятия" </t>
  </si>
  <si>
    <t>0600000</t>
  </si>
  <si>
    <t>Муниципальная программа "Общественное участие"</t>
  </si>
  <si>
    <t xml:space="preserve"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  </t>
  </si>
  <si>
    <t>0610000</t>
  </si>
  <si>
    <t>0620000</t>
  </si>
  <si>
    <t xml:space="preserve">Подпрограмма "Поддержка общественно полезной деятельности социально ориентированных некоммерческих организаций" </t>
  </si>
  <si>
    <t>0630000</t>
  </si>
  <si>
    <t>Подпрограмма "Развитие инфраструктуры поддержки социально ориентированных некоммерческих организаций"</t>
  </si>
  <si>
    <t>0900000</t>
  </si>
  <si>
    <t>Муниципальная программа "Потребительский рынок города Перми"</t>
  </si>
  <si>
    <t>0910000</t>
  </si>
  <si>
    <t xml:space="preserve">Подпрограмма "Регулирование размещения объектов потребительского рынка города Перми" </t>
  </si>
  <si>
    <t>Подпрограмма "Контроль за размещением объектов потребительского рынка на территории города Перми"</t>
  </si>
  <si>
    <t>0920000</t>
  </si>
  <si>
    <t>1000000</t>
  </si>
  <si>
    <t>Муниципальная программа "Организация дорожной деятельности в городе Перми"</t>
  </si>
  <si>
    <t>1010000</t>
  </si>
  <si>
    <t xml:space="preserve">Подпрограмма "Обеспечение нормативного состояния автомобильных дорог и элементов дорог" </t>
  </si>
  <si>
    <t>1030000</t>
  </si>
  <si>
    <t>Подпрограмма "Обеспечение деятельности заказчиков работ"</t>
  </si>
  <si>
    <t>1100000</t>
  </si>
  <si>
    <t xml:space="preserve"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 </t>
  </si>
  <si>
    <t>1110000</t>
  </si>
  <si>
    <t>Подпрограмма "Объекты озеленения общего пользования города Перми"</t>
  </si>
  <si>
    <t>1200000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</si>
  <si>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</si>
  <si>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1220000</t>
  </si>
  <si>
    <t xml:space="preserve">Подпрограмма "Развитие городского пассажирского транспорта общего пользования в городе Перми" </t>
  </si>
  <si>
    <t xml:space="preserve">Муниципальная программа "Профилактика правонарушений в городе Перми" </t>
  </si>
  <si>
    <t>1420000</t>
  </si>
  <si>
    <t>Подпрограмма "Обеспечение первичных мер пожарной безопасности на территории города Перми"</t>
  </si>
  <si>
    <t xml:space="preserve">Муниципальная программа "Охрана природы и лесное хозяйство города Перми" </t>
  </si>
  <si>
    <t>1700000</t>
  </si>
  <si>
    <t>1720000</t>
  </si>
  <si>
    <t>Муниципальная программа "Развитие системы жилищно-коммунального хозяйства в городе Перми"</t>
  </si>
  <si>
    <t xml:space="preserve">Подпрограмма "Создание эффективной системы обращения с твердыми бытовыми отходами" </t>
  </si>
  <si>
    <t>Подпрограмма "Развитие спортивной инфраструктуры"</t>
  </si>
  <si>
    <t>0510000</t>
  </si>
  <si>
    <t xml:space="preserve">Подпрограмма "Контроль за размещением объектов потребительского рынка на территории города Перми" </t>
  </si>
  <si>
    <t>1600000</t>
  </si>
  <si>
    <t>1610000</t>
  </si>
  <si>
    <t>1620000</t>
  </si>
  <si>
    <t>1710000</t>
  </si>
  <si>
    <t>Подпрограмма "Создание условий для развития и обеспечения коммунальной инфраструктуры города Перми"</t>
  </si>
  <si>
    <t>Муниципальная программа "Капитальный ремонт общего имущества в многоквартирных домах города Перми"</t>
  </si>
  <si>
    <t xml:space="preserve">Подпрограмма "Капитальный ремонт фасадов многоквартирных домов центральных улиц в городе Перми" </t>
  </si>
  <si>
    <t>Подпрограмма "Капитальный ремонт общего имущества в многоквартирных домах, расположенных на территории города Перми"</t>
  </si>
  <si>
    <t>1730000</t>
  </si>
  <si>
    <t>Подпрограмма "Обеспечение эффективного управления многоквартирными домами в городе Перми"</t>
  </si>
  <si>
    <t xml:space="preserve">Подпрограмма "Энергосбережение, повышение энергетической эффективности в многоквартирных домах и социальной (бюджетной) сфере города Перми" </t>
  </si>
  <si>
    <t>1740000</t>
  </si>
  <si>
    <t>1750000</t>
  </si>
  <si>
    <t>Подпрограмма "Содержание объектов инженерной инфраструктуры"</t>
  </si>
  <si>
    <t>1020000</t>
  </si>
  <si>
    <t xml:space="preserve">Подпрограмма "Развитие сети автомобильных дорог и наружного освещения" 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</si>
  <si>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</si>
  <si>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Подпрограмма "Объекты озеленения общего пользования города Перми" </t>
  </si>
  <si>
    <t>1120000</t>
  </si>
  <si>
    <t xml:space="preserve">Подпрограмма "Объекты ритуального назначения города Перми" </t>
  </si>
  <si>
    <t>1210000</t>
  </si>
  <si>
    <t xml:space="preserve">Подпрограмма "Организация дорожного движения в городе Перми" </t>
  </si>
  <si>
    <t>0800000</t>
  </si>
  <si>
    <t>Муниципальная программа "Экономическое развитие города Перми"</t>
  </si>
  <si>
    <t>0810000</t>
  </si>
  <si>
    <t xml:space="preserve">Подпрограмма "Формирование благоприятной инвестиционной среды" </t>
  </si>
  <si>
    <t>0820000</t>
  </si>
  <si>
    <t>Подпрограмма "Развитие малого и среднего предпринимательства"</t>
  </si>
  <si>
    <t xml:space="preserve">Подпрограмма "Доступность качественной услуги дошкольного образования для всех слоев населения города Перми" </t>
  </si>
  <si>
    <t>0220000</t>
  </si>
  <si>
    <t>Подпрограмма "Доступный город"</t>
  </si>
  <si>
    <t>1500000</t>
  </si>
  <si>
    <t>1530000</t>
  </si>
  <si>
    <t>Муниципальная программа "Обеспечение жильем жителей города Перми"</t>
  </si>
  <si>
    <t>Подпрограмма "Создание условий для реализации права граждан на жилище"</t>
  </si>
  <si>
    <t xml:space="preserve">Муниципальная программа "Осуществление мер по гражданской обороне, пожарной безопасности и защите от чрезвычайных ситуаций в городе Перми" </t>
  </si>
  <si>
    <t xml:space="preserve">Подпрограмма "Формирование среды, дружественной к семье и детям" </t>
  </si>
  <si>
    <t>9110000</t>
  </si>
  <si>
    <t>9120000</t>
  </si>
  <si>
    <t>9130000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</si>
  <si>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</si>
  <si>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 xml:space="preserve">Реализация мероприятий ведомственной целевой программы "Развитие муниципальной службы в администрации города" 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</si>
  <si>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</si>
  <si>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9140000</t>
  </si>
  <si>
    <t>Реализация мероприятий ведомственной целевой программы "Развитие архивного дела в городе Перми"</t>
  </si>
  <si>
    <t xml:space="preserve">Подпрограмма "Развитие спортивной инфраструктуры" </t>
  </si>
  <si>
    <t xml:space="preserve">Подпрограмма "Организация предоставления физкультурно-оздоровительных и спортивных услуг населению" </t>
  </si>
  <si>
    <t xml:space="preserve">Муниципальная программа "Обеспечение жильем жителей города Перми" </t>
  </si>
  <si>
    <t>1510000</t>
  </si>
  <si>
    <t xml:space="preserve">Подпрограмма "Организация переселения граждан из непригодного и аварийного жилищного фонда" </t>
  </si>
  <si>
    <t>1520000</t>
  </si>
  <si>
    <t xml:space="preserve">Подпрограмма "Управление муниципальным жилищным фондом города Перми" </t>
  </si>
  <si>
    <t xml:space="preserve">Подпрограмма "Создание условий для реализации права граждан на жилище" </t>
  </si>
  <si>
    <t>1900000</t>
  </si>
  <si>
    <t xml:space="preserve">Муниципальная программа "Обеспечение платности и законности использования земли на территории города Перми" </t>
  </si>
  <si>
    <t>1910000</t>
  </si>
  <si>
    <t xml:space="preserve">Подпрограмма "Поступление платежей за землю" </t>
  </si>
  <si>
    <t>1920000</t>
  </si>
  <si>
    <t>Подпрограмма "Оформление прав на земельные участки"</t>
  </si>
  <si>
    <t>Всего расходов</t>
  </si>
  <si>
    <t>бюджетные инвестиции</t>
  </si>
  <si>
    <t>в том числе расходы на бюджетные инвестиции</t>
  </si>
  <si>
    <t xml:space="preserve"> расходы на бюджетные инвестиции</t>
  </si>
  <si>
    <t>Сведения об использовании администрацией города Перми выделяемых бюджетных средств                                                    за 1 полугодие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</si>
</sst>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right"/>
    </xf>
    <xf numFmtId="4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3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984"/>
  <sheetViews>
    <sheetView showGridLines="0" tabSelected="1" zoomScaleNormal="100" workbookViewId="0">
      <selection activeCell="G14" sqref="G14"/>
    </sheetView>
  </sheetViews>
  <sheetFormatPr defaultRowHeight="12.75" customHeight="1" outlineLevelRow="1" x14ac:dyDescent="0.2"/>
  <cols>
    <col min="1" max="1" width="10.28515625" customWidth="1"/>
    <col min="2" max="2" width="48.7109375" customWidth="1"/>
    <col min="3" max="3" width="13.5703125" customWidth="1"/>
    <col min="4" max="4" width="15.42578125" customWidth="1"/>
    <col min="5" max="5" width="14.42578125" customWidth="1"/>
  </cols>
  <sheetData>
    <row r="1" spans="1:5" ht="30" customHeight="1" x14ac:dyDescent="0.2">
      <c r="A1" s="38" t="s">
        <v>720</v>
      </c>
      <c r="B1" s="38"/>
      <c r="C1" s="38"/>
      <c r="D1" s="38"/>
      <c r="E1" s="38"/>
    </row>
    <row r="2" spans="1:5" x14ac:dyDescent="0.2">
      <c r="A2" s="10"/>
      <c r="B2" s="10"/>
      <c r="C2" s="10"/>
      <c r="D2" s="10"/>
      <c r="E2" s="11" t="s">
        <v>1</v>
      </c>
    </row>
    <row r="3" spans="1:5" ht="25.5" x14ac:dyDescent="0.2">
      <c r="A3" s="1" t="s">
        <v>2</v>
      </c>
      <c r="B3" s="1" t="s">
        <v>3</v>
      </c>
      <c r="C3" s="1" t="s">
        <v>534</v>
      </c>
      <c r="D3" s="7" t="s">
        <v>4</v>
      </c>
      <c r="E3" s="7" t="s">
        <v>535</v>
      </c>
    </row>
    <row r="4" spans="1:5" ht="24" customHeight="1" x14ac:dyDescent="0.2">
      <c r="A4" s="36" t="s">
        <v>5</v>
      </c>
      <c r="B4" s="37"/>
      <c r="C4" s="8">
        <f>C6+C14</f>
        <v>64935.89</v>
      </c>
      <c r="D4" s="8">
        <f>D6+D14</f>
        <v>56617.98</v>
      </c>
      <c r="E4" s="9">
        <f t="shared" ref="E4:E111" si="0">D4/C4</f>
        <v>0.87190581356473296</v>
      </c>
    </row>
    <row r="5" spans="1:5" x14ac:dyDescent="0.2">
      <c r="A5" s="15"/>
      <c r="B5" s="16" t="s">
        <v>536</v>
      </c>
      <c r="C5" s="12"/>
      <c r="D5" s="12"/>
      <c r="E5" s="13"/>
    </row>
    <row r="6" spans="1:5" x14ac:dyDescent="0.2">
      <c r="A6" s="15"/>
      <c r="B6" s="16" t="s">
        <v>537</v>
      </c>
      <c r="C6" s="12">
        <f>C7</f>
        <v>38380.730000000003</v>
      </c>
      <c r="D6" s="12">
        <f>D7</f>
        <v>31104.220000000005</v>
      </c>
      <c r="E6" s="13">
        <f t="shared" si="0"/>
        <v>0.81041241268730435</v>
      </c>
    </row>
    <row r="7" spans="1:5" ht="25.5" x14ac:dyDescent="0.2">
      <c r="A7" s="1" t="s">
        <v>538</v>
      </c>
      <c r="B7" s="16" t="s">
        <v>539</v>
      </c>
      <c r="C7" s="12">
        <f>C8+C11</f>
        <v>38380.730000000003</v>
      </c>
      <c r="D7" s="12">
        <f>D8+D11</f>
        <v>31104.220000000005</v>
      </c>
      <c r="E7" s="13">
        <f t="shared" si="0"/>
        <v>0.81041241268730435</v>
      </c>
    </row>
    <row r="8" spans="1:5" ht="31.5" customHeight="1" collapsed="1" x14ac:dyDescent="0.2">
      <c r="A8" s="17" t="s">
        <v>540</v>
      </c>
      <c r="B8" s="18" t="s">
        <v>541</v>
      </c>
      <c r="C8" s="19">
        <f>C9+C10</f>
        <v>1812.94</v>
      </c>
      <c r="D8" s="19">
        <f>D9+D10</f>
        <v>1458.24</v>
      </c>
      <c r="E8" s="20">
        <f t="shared" si="0"/>
        <v>0.80435094377089145</v>
      </c>
    </row>
    <row r="9" spans="1:5" ht="38.25" hidden="1" outlineLevel="1" x14ac:dyDescent="0.2">
      <c r="A9" s="2" t="s">
        <v>6</v>
      </c>
      <c r="B9" s="3" t="s">
        <v>7</v>
      </c>
      <c r="C9" s="6">
        <v>1041.49</v>
      </c>
      <c r="D9" s="6">
        <v>744.7</v>
      </c>
      <c r="E9" s="5">
        <f t="shared" si="0"/>
        <v>0.71503326964253144</v>
      </c>
    </row>
    <row r="10" spans="1:5" ht="25.5" hidden="1" outlineLevel="1" x14ac:dyDescent="0.2">
      <c r="A10" s="2" t="s">
        <v>8</v>
      </c>
      <c r="B10" s="3" t="s">
        <v>9</v>
      </c>
      <c r="C10" s="6">
        <v>771.45</v>
      </c>
      <c r="D10" s="6">
        <v>713.54</v>
      </c>
      <c r="E10" s="5">
        <f t="shared" si="0"/>
        <v>0.92493356666018522</v>
      </c>
    </row>
    <row r="11" spans="1:5" ht="24.75" customHeight="1" outlineLevel="1" x14ac:dyDescent="0.2">
      <c r="A11" s="17" t="s">
        <v>542</v>
      </c>
      <c r="B11" s="21" t="s">
        <v>543</v>
      </c>
      <c r="C11" s="6">
        <f>C12+C13</f>
        <v>36567.79</v>
      </c>
      <c r="D11" s="6">
        <f>D12+D13</f>
        <v>29645.980000000003</v>
      </c>
      <c r="E11" s="22">
        <f>D11/C11</f>
        <v>0.81071292522736549</v>
      </c>
    </row>
    <row r="12" spans="1:5" ht="51" hidden="1" outlineLevel="1" x14ac:dyDescent="0.2">
      <c r="A12" s="2" t="s">
        <v>10</v>
      </c>
      <c r="B12" s="3" t="s">
        <v>11</v>
      </c>
      <c r="C12" s="6">
        <v>13262.2</v>
      </c>
      <c r="D12" s="6">
        <v>10469.4</v>
      </c>
      <c r="E12" s="5">
        <f t="shared" si="0"/>
        <v>0.78941653722610117</v>
      </c>
    </row>
    <row r="13" spans="1:5" ht="25.5" hidden="1" outlineLevel="1" x14ac:dyDescent="0.2">
      <c r="A13" s="2" t="s">
        <v>12</v>
      </c>
      <c r="B13" s="3" t="s">
        <v>13</v>
      </c>
      <c r="C13" s="6">
        <v>23305.59</v>
      </c>
      <c r="D13" s="6">
        <v>19176.580000000002</v>
      </c>
      <c r="E13" s="5">
        <f t="shared" si="0"/>
        <v>0.8228317755525606</v>
      </c>
    </row>
    <row r="14" spans="1:5" ht="27" customHeight="1" outlineLevel="1" x14ac:dyDescent="0.2">
      <c r="A14" s="2"/>
      <c r="B14" s="23" t="s">
        <v>544</v>
      </c>
      <c r="C14" s="24">
        <f>SUM(C15:C18)</f>
        <v>26555.16</v>
      </c>
      <c r="D14" s="24">
        <f>SUM(D15:D18)</f>
        <v>25513.759999999998</v>
      </c>
      <c r="E14" s="25">
        <f t="shared" si="0"/>
        <v>0.96078351627329672</v>
      </c>
    </row>
    <row r="15" spans="1:5" ht="38.25" outlineLevel="1" x14ac:dyDescent="0.2">
      <c r="A15" s="2" t="s">
        <v>14</v>
      </c>
      <c r="B15" s="3" t="s">
        <v>15</v>
      </c>
      <c r="C15" s="6">
        <v>100.14</v>
      </c>
      <c r="D15" s="6">
        <v>0</v>
      </c>
      <c r="E15" s="5">
        <f t="shared" si="0"/>
        <v>0</v>
      </c>
    </row>
    <row r="16" spans="1:5" ht="38.25" outlineLevel="1" x14ac:dyDescent="0.2">
      <c r="A16" s="2" t="s">
        <v>16</v>
      </c>
      <c r="B16" s="3" t="s">
        <v>17</v>
      </c>
      <c r="C16" s="6">
        <v>21268.7</v>
      </c>
      <c r="D16" s="6">
        <v>20948</v>
      </c>
      <c r="E16" s="5">
        <f t="shared" si="0"/>
        <v>0.98492150437027182</v>
      </c>
    </row>
    <row r="17" spans="1:5" ht="38.25" outlineLevel="1" x14ac:dyDescent="0.2">
      <c r="A17" s="2" t="s">
        <v>18</v>
      </c>
      <c r="B17" s="3" t="s">
        <v>19</v>
      </c>
      <c r="C17" s="6">
        <v>2190.34</v>
      </c>
      <c r="D17" s="6">
        <v>1569.78</v>
      </c>
      <c r="E17" s="5">
        <f t="shared" si="0"/>
        <v>0.71668325465452842</v>
      </c>
    </row>
    <row r="18" spans="1:5" ht="25.5" outlineLevel="1" x14ac:dyDescent="0.2">
      <c r="A18" s="2" t="s">
        <v>20</v>
      </c>
      <c r="B18" s="3" t="s">
        <v>21</v>
      </c>
      <c r="C18" s="6">
        <v>2995.98</v>
      </c>
      <c r="D18" s="6">
        <v>2995.98</v>
      </c>
      <c r="E18" s="5">
        <f t="shared" si="0"/>
        <v>1</v>
      </c>
    </row>
    <row r="19" spans="1:5" x14ac:dyDescent="0.2">
      <c r="A19" s="36" t="s">
        <v>0</v>
      </c>
      <c r="B19" s="37"/>
      <c r="C19" s="8">
        <f>C21+C24</f>
        <v>169806.76999999996</v>
      </c>
      <c r="D19" s="8">
        <f>D21+D24</f>
        <v>131819.22</v>
      </c>
      <c r="E19" s="9">
        <f t="shared" si="0"/>
        <v>0.77628954369722736</v>
      </c>
    </row>
    <row r="20" spans="1:5" x14ac:dyDescent="0.2">
      <c r="A20" s="14"/>
      <c r="B20" s="16" t="s">
        <v>536</v>
      </c>
      <c r="C20" s="26"/>
      <c r="D20" s="26"/>
      <c r="E20" s="13"/>
    </row>
    <row r="21" spans="1:5" x14ac:dyDescent="0.2">
      <c r="A21" s="14"/>
      <c r="B21" s="16" t="s">
        <v>537</v>
      </c>
      <c r="C21" s="26">
        <f>C22</f>
        <v>7188.13</v>
      </c>
      <c r="D21" s="26">
        <f>D22</f>
        <v>7034.31</v>
      </c>
      <c r="E21" s="13">
        <f t="shared" si="0"/>
        <v>0.97860083220531635</v>
      </c>
    </row>
    <row r="22" spans="1:5" ht="44.25" customHeight="1" collapsed="1" x14ac:dyDescent="0.2">
      <c r="A22" s="15" t="s">
        <v>545</v>
      </c>
      <c r="B22" s="14" t="s">
        <v>546</v>
      </c>
      <c r="C22" s="26">
        <f>C23</f>
        <v>7188.13</v>
      </c>
      <c r="D22" s="26">
        <f>D23</f>
        <v>7034.31</v>
      </c>
      <c r="E22" s="13">
        <f t="shared" si="0"/>
        <v>0.97860083220531635</v>
      </c>
    </row>
    <row r="23" spans="1:5" ht="25.5" hidden="1" outlineLevel="1" x14ac:dyDescent="0.2">
      <c r="A23" s="2" t="s">
        <v>22</v>
      </c>
      <c r="B23" s="3" t="s">
        <v>23</v>
      </c>
      <c r="C23" s="6">
        <v>7188.13</v>
      </c>
      <c r="D23" s="6">
        <v>7034.31</v>
      </c>
      <c r="E23" s="13">
        <f t="shared" si="0"/>
        <v>0.97860083220531635</v>
      </c>
    </row>
    <row r="24" spans="1:5" ht="24" customHeight="1" outlineLevel="1" x14ac:dyDescent="0.2">
      <c r="A24" s="2"/>
      <c r="B24" s="23" t="s">
        <v>544</v>
      </c>
      <c r="C24" s="24">
        <f>SUM(C25:C29)</f>
        <v>162618.63999999996</v>
      </c>
      <c r="D24" s="24">
        <f>SUM(D25:D29)</f>
        <v>124784.91</v>
      </c>
      <c r="E24" s="13">
        <f t="shared" si="0"/>
        <v>0.76734690438931252</v>
      </c>
    </row>
    <row r="25" spans="1:5" ht="38.25" outlineLevel="1" x14ac:dyDescent="0.2">
      <c r="A25" s="2" t="s">
        <v>14</v>
      </c>
      <c r="B25" s="3" t="s">
        <v>15</v>
      </c>
      <c r="C25" s="6">
        <v>4227.8900000000003</v>
      </c>
      <c r="D25" s="6">
        <v>0</v>
      </c>
      <c r="E25" s="5">
        <f t="shared" si="0"/>
        <v>0</v>
      </c>
    </row>
    <row r="26" spans="1:5" ht="38.25" outlineLevel="1" x14ac:dyDescent="0.2">
      <c r="A26" s="2" t="s">
        <v>16</v>
      </c>
      <c r="B26" s="3" t="s">
        <v>17</v>
      </c>
      <c r="C26" s="6">
        <v>41992.77</v>
      </c>
      <c r="D26" s="6">
        <v>41965.33</v>
      </c>
      <c r="E26" s="5">
        <f t="shared" si="0"/>
        <v>0.99934655418063645</v>
      </c>
    </row>
    <row r="27" spans="1:5" ht="38.25" outlineLevel="1" x14ac:dyDescent="0.2">
      <c r="A27" s="2" t="s">
        <v>18</v>
      </c>
      <c r="B27" s="3" t="s">
        <v>19</v>
      </c>
      <c r="C27" s="6">
        <v>2242.1799999999998</v>
      </c>
      <c r="D27" s="6">
        <v>1771.38</v>
      </c>
      <c r="E27" s="5">
        <f t="shared" si="0"/>
        <v>0.79002577848344036</v>
      </c>
    </row>
    <row r="28" spans="1:5" ht="25.5" outlineLevel="1" x14ac:dyDescent="0.2">
      <c r="A28" s="2" t="s">
        <v>20</v>
      </c>
      <c r="B28" s="3" t="s">
        <v>21</v>
      </c>
      <c r="C28" s="6">
        <v>106869.49999999999</v>
      </c>
      <c r="D28" s="6">
        <v>81048.2</v>
      </c>
      <c r="E28" s="5">
        <f t="shared" si="0"/>
        <v>0.75838475898174884</v>
      </c>
    </row>
    <row r="29" spans="1:5" ht="17.25" customHeight="1" outlineLevel="1" x14ac:dyDescent="0.2">
      <c r="A29" s="2" t="s">
        <v>24</v>
      </c>
      <c r="B29" s="3" t="s">
        <v>25</v>
      </c>
      <c r="C29" s="6">
        <v>7286.3</v>
      </c>
      <c r="D29" s="6">
        <v>0</v>
      </c>
      <c r="E29" s="5">
        <f t="shared" si="0"/>
        <v>0</v>
      </c>
    </row>
    <row r="30" spans="1:5" x14ac:dyDescent="0.2">
      <c r="A30" s="36" t="s">
        <v>26</v>
      </c>
      <c r="B30" s="37"/>
      <c r="C30" s="8">
        <f>C32+C41</f>
        <v>69346.37</v>
      </c>
      <c r="D30" s="8">
        <f>D32+D41</f>
        <v>66563.349999999991</v>
      </c>
      <c r="E30" s="9">
        <f t="shared" si="0"/>
        <v>0.9598678344663174</v>
      </c>
    </row>
    <row r="31" spans="1:5" x14ac:dyDescent="0.2">
      <c r="A31" s="28"/>
      <c r="B31" s="16" t="s">
        <v>536</v>
      </c>
      <c r="C31" s="27"/>
      <c r="D31" s="27"/>
      <c r="E31" s="13"/>
    </row>
    <row r="32" spans="1:5" x14ac:dyDescent="0.2">
      <c r="A32" s="28"/>
      <c r="B32" s="16" t="s">
        <v>537</v>
      </c>
      <c r="C32" s="12">
        <f>C33</f>
        <v>43567.08</v>
      </c>
      <c r="D32" s="12">
        <f>D33</f>
        <v>41420.579999999994</v>
      </c>
      <c r="E32" s="13">
        <f t="shared" si="0"/>
        <v>0.9507311483808415</v>
      </c>
    </row>
    <row r="33" spans="1:5" ht="25.5" x14ac:dyDescent="0.2">
      <c r="A33" s="15" t="s">
        <v>547</v>
      </c>
      <c r="B33" s="16" t="s">
        <v>548</v>
      </c>
      <c r="C33" s="12">
        <f>C34+C38</f>
        <v>43567.08</v>
      </c>
      <c r="D33" s="12">
        <f>D34+D38</f>
        <v>41420.579999999994</v>
      </c>
      <c r="E33" s="13">
        <f t="shared" si="0"/>
        <v>0.9507311483808415</v>
      </c>
    </row>
    <row r="34" spans="1:5" ht="42" customHeight="1" collapsed="1" x14ac:dyDescent="0.2">
      <c r="A34" s="29" t="s">
        <v>549</v>
      </c>
      <c r="B34" s="18" t="s">
        <v>550</v>
      </c>
      <c r="C34" s="19">
        <f>C35+C36+C37</f>
        <v>20662.780000000002</v>
      </c>
      <c r="D34" s="19">
        <f>D35+D36+D37</f>
        <v>19662.089999999997</v>
      </c>
      <c r="E34" s="20">
        <f t="shared" si="0"/>
        <v>0.95157040824129158</v>
      </c>
    </row>
    <row r="35" spans="1:5" ht="51" hidden="1" outlineLevel="1" x14ac:dyDescent="0.2">
      <c r="A35" s="2" t="s">
        <v>27</v>
      </c>
      <c r="B35" s="3" t="s">
        <v>11</v>
      </c>
      <c r="C35" s="6">
        <v>16738.25</v>
      </c>
      <c r="D35" s="6">
        <v>16738.259999999998</v>
      </c>
      <c r="E35" s="5">
        <f t="shared" si="0"/>
        <v>1.0000005974340207</v>
      </c>
    </row>
    <row r="36" spans="1:5" hidden="1" outlineLevel="1" x14ac:dyDescent="0.2">
      <c r="A36" s="2" t="s">
        <v>28</v>
      </c>
      <c r="B36" s="3" t="s">
        <v>29</v>
      </c>
      <c r="C36" s="6">
        <v>1523.8799999999999</v>
      </c>
      <c r="D36" s="6">
        <v>533.14</v>
      </c>
      <c r="E36" s="5">
        <f t="shared" si="0"/>
        <v>0.34985694411633461</v>
      </c>
    </row>
    <row r="37" spans="1:5" ht="25.5" hidden="1" outlineLevel="1" x14ac:dyDescent="0.2">
      <c r="A37" s="2" t="s">
        <v>30</v>
      </c>
      <c r="B37" s="3" t="s">
        <v>31</v>
      </c>
      <c r="C37" s="6">
        <v>2400.65</v>
      </c>
      <c r="D37" s="6">
        <v>2390.69</v>
      </c>
      <c r="E37" s="5">
        <f t="shared" si="0"/>
        <v>0.99585112365401041</v>
      </c>
    </row>
    <row r="38" spans="1:5" ht="30" customHeight="1" outlineLevel="1" x14ac:dyDescent="0.2">
      <c r="A38" s="29" t="s">
        <v>551</v>
      </c>
      <c r="B38" s="21" t="s">
        <v>552</v>
      </c>
      <c r="C38" s="30">
        <f>C39+C40</f>
        <v>22904.299999999996</v>
      </c>
      <c r="D38" s="30">
        <f>D39+D40</f>
        <v>21758.489999999998</v>
      </c>
      <c r="E38" s="22">
        <f t="shared" si="0"/>
        <v>0.94997402234514927</v>
      </c>
    </row>
    <row r="39" spans="1:5" ht="25.5" hidden="1" outlineLevel="1" x14ac:dyDescent="0.2">
      <c r="A39" s="2" t="s">
        <v>32</v>
      </c>
      <c r="B39" s="3" t="s">
        <v>33</v>
      </c>
      <c r="C39" s="6">
        <v>3495.32</v>
      </c>
      <c r="D39" s="6">
        <v>2945.37</v>
      </c>
      <c r="E39" s="5">
        <f t="shared" si="0"/>
        <v>0.84266104391014263</v>
      </c>
    </row>
    <row r="40" spans="1:5" ht="25.5" hidden="1" outlineLevel="1" x14ac:dyDescent="0.2">
      <c r="A40" s="2" t="s">
        <v>34</v>
      </c>
      <c r="B40" s="3" t="s">
        <v>35</v>
      </c>
      <c r="C40" s="6">
        <v>19408.979999999996</v>
      </c>
      <c r="D40" s="6">
        <v>18813.12</v>
      </c>
      <c r="E40" s="5">
        <f t="shared" si="0"/>
        <v>0.96929977773175113</v>
      </c>
    </row>
    <row r="41" spans="1:5" ht="23.25" customHeight="1" outlineLevel="1" x14ac:dyDescent="0.2">
      <c r="A41" s="2"/>
      <c r="B41" s="23" t="s">
        <v>544</v>
      </c>
      <c r="C41" s="24">
        <f>C42+C43+C44</f>
        <v>25779.29</v>
      </c>
      <c r="D41" s="24">
        <f>D42+D43+D44</f>
        <v>25142.77</v>
      </c>
      <c r="E41" s="25">
        <f t="shared" si="0"/>
        <v>0.97530886226889879</v>
      </c>
    </row>
    <row r="42" spans="1:5" ht="38.25" outlineLevel="1" x14ac:dyDescent="0.2">
      <c r="A42" s="2" t="s">
        <v>16</v>
      </c>
      <c r="B42" s="3" t="s">
        <v>17</v>
      </c>
      <c r="C42" s="6">
        <v>23722.89</v>
      </c>
      <c r="D42" s="6">
        <v>23722.89</v>
      </c>
      <c r="E42" s="5">
        <f t="shared" si="0"/>
        <v>1</v>
      </c>
    </row>
    <row r="43" spans="1:5" ht="38.25" outlineLevel="1" x14ac:dyDescent="0.2">
      <c r="A43" s="2" t="s">
        <v>18</v>
      </c>
      <c r="B43" s="3" t="s">
        <v>19</v>
      </c>
      <c r="C43" s="6">
        <v>1894.4</v>
      </c>
      <c r="D43" s="6">
        <v>1257.8800000000001</v>
      </c>
      <c r="E43" s="5">
        <f t="shared" si="0"/>
        <v>0.66399915540540544</v>
      </c>
    </row>
    <row r="44" spans="1:5" ht="25.5" outlineLevel="1" x14ac:dyDescent="0.2">
      <c r="A44" s="2" t="s">
        <v>20</v>
      </c>
      <c r="B44" s="3" t="s">
        <v>21</v>
      </c>
      <c r="C44" s="6">
        <v>162</v>
      </c>
      <c r="D44" s="6">
        <v>162</v>
      </c>
      <c r="E44" s="5">
        <f t="shared" si="0"/>
        <v>1</v>
      </c>
    </row>
    <row r="45" spans="1:5" x14ac:dyDescent="0.2">
      <c r="A45" s="36" t="s">
        <v>36</v>
      </c>
      <c r="B45" s="37"/>
      <c r="C45" s="8">
        <f>C48</f>
        <v>14720.77</v>
      </c>
      <c r="D45" s="8">
        <f>D48</f>
        <v>14535.52</v>
      </c>
      <c r="E45" s="9">
        <f t="shared" si="0"/>
        <v>0.98741573980165442</v>
      </c>
    </row>
    <row r="46" spans="1:5" x14ac:dyDescent="0.2">
      <c r="A46" s="14"/>
      <c r="B46" s="16" t="s">
        <v>536</v>
      </c>
      <c r="C46" s="12"/>
      <c r="D46" s="12"/>
      <c r="E46" s="13"/>
    </row>
    <row r="47" spans="1:5" x14ac:dyDescent="0.2">
      <c r="A47" s="14"/>
      <c r="B47" s="16" t="s">
        <v>537</v>
      </c>
      <c r="C47" s="12">
        <v>0</v>
      </c>
      <c r="D47" s="12">
        <v>0</v>
      </c>
      <c r="E47" s="13">
        <v>0</v>
      </c>
    </row>
    <row r="48" spans="1:5" x14ac:dyDescent="0.2">
      <c r="A48" s="14"/>
      <c r="B48" s="23" t="s">
        <v>544</v>
      </c>
      <c r="C48" s="12">
        <f>C49</f>
        <v>14720.77</v>
      </c>
      <c r="D48" s="12">
        <f>D49</f>
        <v>14535.52</v>
      </c>
      <c r="E48" s="13">
        <f t="shared" si="0"/>
        <v>0.98741573980165442</v>
      </c>
    </row>
    <row r="49" spans="1:5" ht="30.75" customHeight="1" outlineLevel="1" x14ac:dyDescent="0.2">
      <c r="A49" s="2" t="s">
        <v>37</v>
      </c>
      <c r="B49" s="3" t="s">
        <v>38</v>
      </c>
      <c r="C49" s="6">
        <v>14720.77</v>
      </c>
      <c r="D49" s="6">
        <v>14535.52</v>
      </c>
      <c r="E49" s="5">
        <f t="shared" si="0"/>
        <v>0.98741573980165442</v>
      </c>
    </row>
    <row r="50" spans="1:5" x14ac:dyDescent="0.2">
      <c r="A50" s="36" t="s">
        <v>39</v>
      </c>
      <c r="B50" s="37"/>
      <c r="C50" s="8">
        <f>C52+C65</f>
        <v>29944.5</v>
      </c>
      <c r="D50" s="8">
        <f>D52+D65</f>
        <v>28594.689999999995</v>
      </c>
      <c r="E50" s="9">
        <f t="shared" si="0"/>
        <v>0.95492294077376461</v>
      </c>
    </row>
    <row r="51" spans="1:5" x14ac:dyDescent="0.2">
      <c r="A51" s="15"/>
      <c r="B51" s="16" t="s">
        <v>536</v>
      </c>
      <c r="C51" s="12"/>
      <c r="D51" s="12"/>
      <c r="E51" s="13"/>
    </row>
    <row r="52" spans="1:5" x14ac:dyDescent="0.2">
      <c r="A52" s="15"/>
      <c r="B52" s="16" t="s">
        <v>537</v>
      </c>
      <c r="C52" s="12">
        <f>C53+C62</f>
        <v>24358.559999999998</v>
      </c>
      <c r="D52" s="12">
        <f>D53+D62</f>
        <v>23105.729999999996</v>
      </c>
      <c r="E52" s="13">
        <f t="shared" si="0"/>
        <v>0.94856715667921254</v>
      </c>
    </row>
    <row r="53" spans="1:5" ht="25.5" x14ac:dyDescent="0.2">
      <c r="A53" s="15" t="s">
        <v>553</v>
      </c>
      <c r="B53" s="16" t="s">
        <v>554</v>
      </c>
      <c r="C53" s="12">
        <f>C54+C58</f>
        <v>18510.16</v>
      </c>
      <c r="D53" s="12">
        <f>D54+D58</f>
        <v>18030.489999999998</v>
      </c>
      <c r="E53" s="13">
        <f t="shared" si="0"/>
        <v>0.97408612351270862</v>
      </c>
    </row>
    <row r="54" spans="1:5" ht="37.5" customHeight="1" collapsed="1" x14ac:dyDescent="0.2">
      <c r="A54" s="29" t="s">
        <v>555</v>
      </c>
      <c r="B54" s="18" t="s">
        <v>556</v>
      </c>
      <c r="C54" s="19">
        <f>C55+C56+C57</f>
        <v>2641.56</v>
      </c>
      <c r="D54" s="19">
        <f>D55+D56+D57</f>
        <v>2376.4500000000003</v>
      </c>
      <c r="E54" s="20">
        <f t="shared" si="0"/>
        <v>0.89963884977059028</v>
      </c>
    </row>
    <row r="55" spans="1:5" ht="25.5" hidden="1" outlineLevel="1" x14ac:dyDescent="0.2">
      <c r="A55" s="2" t="s">
        <v>40</v>
      </c>
      <c r="B55" s="3" t="s">
        <v>41</v>
      </c>
      <c r="C55" s="6">
        <v>701.64</v>
      </c>
      <c r="D55" s="6">
        <v>598.29999999999995</v>
      </c>
      <c r="E55" s="5">
        <f t="shared" si="0"/>
        <v>0.8527164927883244</v>
      </c>
    </row>
    <row r="56" spans="1:5" ht="25.5" hidden="1" outlineLevel="1" x14ac:dyDescent="0.2">
      <c r="A56" s="2" t="s">
        <v>42</v>
      </c>
      <c r="B56" s="3" t="s">
        <v>43</v>
      </c>
      <c r="C56" s="6">
        <v>1687.29</v>
      </c>
      <c r="D56" s="6">
        <v>1557.38</v>
      </c>
      <c r="E56" s="5">
        <f t="shared" si="0"/>
        <v>0.92300671490970732</v>
      </c>
    </row>
    <row r="57" spans="1:5" ht="25.5" hidden="1" outlineLevel="1" x14ac:dyDescent="0.2">
      <c r="A57" s="2" t="s">
        <v>44</v>
      </c>
      <c r="B57" s="3" t="s">
        <v>45</v>
      </c>
      <c r="C57" s="6">
        <v>252.63</v>
      </c>
      <c r="D57" s="6">
        <v>220.77</v>
      </c>
      <c r="E57" s="5">
        <f t="shared" si="0"/>
        <v>0.87388671179194877</v>
      </c>
    </row>
    <row r="58" spans="1:5" ht="41.25" customHeight="1" outlineLevel="1" x14ac:dyDescent="0.2">
      <c r="A58" s="17" t="s">
        <v>557</v>
      </c>
      <c r="B58" s="21" t="s">
        <v>558</v>
      </c>
      <c r="C58" s="30">
        <f>C59+C60+C61</f>
        <v>15868.6</v>
      </c>
      <c r="D58" s="30">
        <f>D59+D60+D61</f>
        <v>15654.039999999999</v>
      </c>
      <c r="E58" s="5">
        <f>D58/C58</f>
        <v>0.98647895844623967</v>
      </c>
    </row>
    <row r="59" spans="1:5" ht="51" hidden="1" outlineLevel="1" x14ac:dyDescent="0.2">
      <c r="A59" s="2" t="s">
        <v>46</v>
      </c>
      <c r="B59" s="3" t="s">
        <v>11</v>
      </c>
      <c r="C59" s="6">
        <v>13283.75</v>
      </c>
      <c r="D59" s="6">
        <v>13176.91</v>
      </c>
      <c r="E59" s="5">
        <f t="shared" si="0"/>
        <v>0.99195709043003666</v>
      </c>
    </row>
    <row r="60" spans="1:5" ht="25.5" hidden="1" outlineLevel="1" x14ac:dyDescent="0.2">
      <c r="A60" s="2" t="s">
        <v>47</v>
      </c>
      <c r="B60" s="3" t="s">
        <v>48</v>
      </c>
      <c r="C60" s="6">
        <v>2401.83</v>
      </c>
      <c r="D60" s="6">
        <v>2371.83</v>
      </c>
      <c r="E60" s="5">
        <f t="shared" si="0"/>
        <v>0.98750952398795921</v>
      </c>
    </row>
    <row r="61" spans="1:5" ht="25.5" hidden="1" outlineLevel="1" x14ac:dyDescent="0.2">
      <c r="A61" s="2" t="s">
        <v>49</v>
      </c>
      <c r="B61" s="3" t="s">
        <v>50</v>
      </c>
      <c r="C61" s="6">
        <v>183.02</v>
      </c>
      <c r="D61" s="6">
        <v>105.3</v>
      </c>
      <c r="E61" s="5">
        <f t="shared" si="0"/>
        <v>0.57534695661676316</v>
      </c>
    </row>
    <row r="62" spans="1:5" ht="44.25" customHeight="1" outlineLevel="1" x14ac:dyDescent="0.2">
      <c r="A62" s="15" t="s">
        <v>559</v>
      </c>
      <c r="B62" s="16" t="s">
        <v>560</v>
      </c>
      <c r="C62" s="24">
        <f>C63+C64</f>
        <v>5848.4</v>
      </c>
      <c r="D62" s="24">
        <f>D63+D64</f>
        <v>5075.24</v>
      </c>
      <c r="E62" s="25">
        <f t="shared" si="0"/>
        <v>0.86779974009985639</v>
      </c>
    </row>
    <row r="63" spans="1:5" ht="51" hidden="1" outlineLevel="1" x14ac:dyDescent="0.2">
      <c r="A63" s="2" t="s">
        <v>51</v>
      </c>
      <c r="B63" s="3" t="s">
        <v>11</v>
      </c>
      <c r="C63" s="6">
        <v>5734.4</v>
      </c>
      <c r="D63" s="6">
        <v>4990.04</v>
      </c>
      <c r="E63" s="5">
        <f t="shared" si="0"/>
        <v>0.87019391741071428</v>
      </c>
    </row>
    <row r="64" spans="1:5" ht="38.25" hidden="1" outlineLevel="1" x14ac:dyDescent="0.2">
      <c r="A64" s="2" t="s">
        <v>52</v>
      </c>
      <c r="B64" s="3" t="s">
        <v>53</v>
      </c>
      <c r="C64" s="6">
        <v>114</v>
      </c>
      <c r="D64" s="6">
        <v>85.2</v>
      </c>
      <c r="E64" s="5">
        <f t="shared" si="0"/>
        <v>0.74736842105263157</v>
      </c>
    </row>
    <row r="65" spans="1:5" ht="20.25" customHeight="1" outlineLevel="1" x14ac:dyDescent="0.2">
      <c r="A65" s="2"/>
      <c r="B65" s="23" t="s">
        <v>544</v>
      </c>
      <c r="C65" s="24">
        <f>C66+C67</f>
        <v>5585.9400000000005</v>
      </c>
      <c r="D65" s="24">
        <f>D66+D67</f>
        <v>5488.96</v>
      </c>
      <c r="E65" s="25">
        <f t="shared" si="0"/>
        <v>0.98263855322470339</v>
      </c>
    </row>
    <row r="66" spans="1:5" ht="38.25" outlineLevel="1" x14ac:dyDescent="0.2">
      <c r="A66" s="2" t="s">
        <v>16</v>
      </c>
      <c r="B66" s="3" t="s">
        <v>17</v>
      </c>
      <c r="C66" s="6">
        <v>5219.01</v>
      </c>
      <c r="D66" s="6">
        <v>5145.01</v>
      </c>
      <c r="E66" s="5">
        <f t="shared" si="0"/>
        <v>0.98582106568103911</v>
      </c>
    </row>
    <row r="67" spans="1:5" ht="38.25" outlineLevel="1" x14ac:dyDescent="0.2">
      <c r="A67" s="2" t="s">
        <v>18</v>
      </c>
      <c r="B67" s="3" t="s">
        <v>19</v>
      </c>
      <c r="C67" s="6">
        <v>366.92999999999995</v>
      </c>
      <c r="D67" s="6">
        <v>343.95</v>
      </c>
      <c r="E67" s="5">
        <f t="shared" si="0"/>
        <v>0.93737225083803455</v>
      </c>
    </row>
    <row r="68" spans="1:5" x14ac:dyDescent="0.2">
      <c r="A68" s="36" t="s">
        <v>54</v>
      </c>
      <c r="B68" s="37"/>
      <c r="C68" s="8">
        <f>C70+C79</f>
        <v>473086.54000000004</v>
      </c>
      <c r="D68" s="8">
        <f>D70+D79</f>
        <v>471788.9</v>
      </c>
      <c r="E68" s="9">
        <f t="shared" si="0"/>
        <v>0.99725707689760101</v>
      </c>
    </row>
    <row r="69" spans="1:5" x14ac:dyDescent="0.2">
      <c r="A69" s="15"/>
      <c r="B69" s="16" t="s">
        <v>536</v>
      </c>
      <c r="C69" s="12"/>
      <c r="D69" s="12"/>
      <c r="E69" s="13"/>
    </row>
    <row r="70" spans="1:5" x14ac:dyDescent="0.2">
      <c r="A70" s="15"/>
      <c r="B70" s="16" t="s">
        <v>537</v>
      </c>
      <c r="C70" s="12">
        <f>C71+C75+C78</f>
        <v>4211.13</v>
      </c>
      <c r="D70" s="12">
        <f>D71+D75+D78</f>
        <v>4173.7699999999995</v>
      </c>
      <c r="E70" s="13">
        <f t="shared" si="0"/>
        <v>0.99112827198400411</v>
      </c>
    </row>
    <row r="71" spans="1:5" ht="25.5" x14ac:dyDescent="0.2">
      <c r="A71" s="15" t="s">
        <v>562</v>
      </c>
      <c r="B71" s="16" t="s">
        <v>561</v>
      </c>
      <c r="C71" s="12">
        <f>C72</f>
        <v>3862.0099999999998</v>
      </c>
      <c r="D71" s="12">
        <f>D72</f>
        <v>3824.6499999999996</v>
      </c>
      <c r="E71" s="13">
        <f t="shared" si="0"/>
        <v>0.99032628087446684</v>
      </c>
    </row>
    <row r="72" spans="1:5" ht="34.5" customHeight="1" collapsed="1" x14ac:dyDescent="0.2">
      <c r="A72" s="29" t="s">
        <v>563</v>
      </c>
      <c r="B72" s="18" t="s">
        <v>564</v>
      </c>
      <c r="C72" s="19">
        <f>C73+C74</f>
        <v>3862.0099999999998</v>
      </c>
      <c r="D72" s="19">
        <f>D73+D74</f>
        <v>3824.6499999999996</v>
      </c>
      <c r="E72" s="20">
        <f t="shared" si="0"/>
        <v>0.99032628087446684</v>
      </c>
    </row>
    <row r="73" spans="1:5" ht="38.25" hidden="1" outlineLevel="1" x14ac:dyDescent="0.2">
      <c r="A73" s="2" t="s">
        <v>55</v>
      </c>
      <c r="B73" s="3" t="s">
        <v>56</v>
      </c>
      <c r="C73" s="6">
        <v>1287.33</v>
      </c>
      <c r="D73" s="6">
        <v>1249.97</v>
      </c>
      <c r="E73" s="5">
        <f t="shared" si="0"/>
        <v>0.97097869233219147</v>
      </c>
    </row>
    <row r="74" spans="1:5" ht="38.25" hidden="1" outlineLevel="1" x14ac:dyDescent="0.2">
      <c r="A74" s="2" t="s">
        <v>57</v>
      </c>
      <c r="B74" s="3" t="s">
        <v>58</v>
      </c>
      <c r="C74" s="6">
        <v>2574.6799999999998</v>
      </c>
      <c r="D74" s="6">
        <v>2574.6799999999998</v>
      </c>
      <c r="E74" s="5">
        <f t="shared" si="0"/>
        <v>1</v>
      </c>
    </row>
    <row r="75" spans="1:5" ht="39" customHeight="1" outlineLevel="1" x14ac:dyDescent="0.2">
      <c r="A75" s="1" t="s">
        <v>566</v>
      </c>
      <c r="B75" s="23" t="s">
        <v>565</v>
      </c>
      <c r="C75" s="24">
        <f>C76</f>
        <v>117.4</v>
      </c>
      <c r="D75" s="24">
        <f>D76</f>
        <v>117.4</v>
      </c>
      <c r="E75" s="25">
        <f t="shared" si="0"/>
        <v>1</v>
      </c>
    </row>
    <row r="76" spans="1:5" ht="58.5" customHeight="1" outlineLevel="1" x14ac:dyDescent="0.2">
      <c r="A76" s="17" t="s">
        <v>567</v>
      </c>
      <c r="B76" s="21" t="s">
        <v>568</v>
      </c>
      <c r="C76" s="30">
        <f>C77</f>
        <v>117.4</v>
      </c>
      <c r="D76" s="30">
        <f>D77</f>
        <v>117.4</v>
      </c>
      <c r="E76" s="22">
        <f t="shared" si="0"/>
        <v>1</v>
      </c>
    </row>
    <row r="77" spans="1:5" ht="76.5" hidden="1" outlineLevel="1" x14ac:dyDescent="0.2">
      <c r="A77" s="2" t="s">
        <v>59</v>
      </c>
      <c r="B77" s="3" t="s">
        <v>60</v>
      </c>
      <c r="C77" s="6">
        <v>117.4</v>
      </c>
      <c r="D77" s="6">
        <v>117.4</v>
      </c>
      <c r="E77" s="5">
        <f t="shared" si="0"/>
        <v>1</v>
      </c>
    </row>
    <row r="78" spans="1:5" ht="72.75" customHeight="1" outlineLevel="1" x14ac:dyDescent="0.2">
      <c r="A78" s="1" t="s">
        <v>65</v>
      </c>
      <c r="B78" s="23" t="s">
        <v>66</v>
      </c>
      <c r="C78" s="24">
        <v>231.72</v>
      </c>
      <c r="D78" s="24">
        <v>231.72</v>
      </c>
      <c r="E78" s="25">
        <f t="shared" ref="E78" si="1">D78/C78</f>
        <v>1</v>
      </c>
    </row>
    <row r="79" spans="1:5" ht="22.5" customHeight="1" outlineLevel="1" x14ac:dyDescent="0.2">
      <c r="A79" s="2"/>
      <c r="B79" s="23" t="s">
        <v>544</v>
      </c>
      <c r="C79" s="24">
        <f>C80+C81+C83+C85+C87+C88+C89+C90+C91+C92+C93+C94</f>
        <v>468875.41000000003</v>
      </c>
      <c r="D79" s="24">
        <f>D80+D81+D83+D85+D87+D88+D89+D90+D91+D92+D93+D94</f>
        <v>467615.13</v>
      </c>
      <c r="E79" s="25">
        <f t="shared" si="0"/>
        <v>0.99731212178518802</v>
      </c>
    </row>
    <row r="80" spans="1:5" ht="51" outlineLevel="1" x14ac:dyDescent="0.2">
      <c r="A80" s="2" t="s">
        <v>61</v>
      </c>
      <c r="B80" s="3" t="s">
        <v>62</v>
      </c>
      <c r="C80" s="6">
        <v>934</v>
      </c>
      <c r="D80" s="6">
        <v>929.9</v>
      </c>
      <c r="E80" s="5">
        <f t="shared" si="0"/>
        <v>0.99561027837259097</v>
      </c>
    </row>
    <row r="81" spans="1:5" ht="25.5" outlineLevel="1" x14ac:dyDescent="0.2">
      <c r="A81" s="2" t="s">
        <v>63</v>
      </c>
      <c r="B81" s="3" t="s">
        <v>64</v>
      </c>
      <c r="C81" s="6">
        <v>48.34</v>
      </c>
      <c r="D81" s="6">
        <v>48.34</v>
      </c>
      <c r="E81" s="5">
        <f t="shared" si="0"/>
        <v>1</v>
      </c>
    </row>
    <row r="82" spans="1:5" ht="21" customHeight="1" outlineLevel="1" x14ac:dyDescent="0.2">
      <c r="A82" s="2"/>
      <c r="B82" s="21" t="s">
        <v>719</v>
      </c>
      <c r="C82" s="6"/>
      <c r="D82" s="6"/>
      <c r="E82" s="5"/>
    </row>
    <row r="83" spans="1:5" ht="32.25" customHeight="1" outlineLevel="1" x14ac:dyDescent="0.2">
      <c r="A83" s="2" t="s">
        <v>67</v>
      </c>
      <c r="B83" s="3" t="s">
        <v>68</v>
      </c>
      <c r="C83" s="6">
        <v>377.83</v>
      </c>
      <c r="D83" s="6">
        <v>358.83</v>
      </c>
      <c r="E83" s="5">
        <f t="shared" si="0"/>
        <v>0.94971283381414917</v>
      </c>
    </row>
    <row r="84" spans="1:5" ht="18" hidden="1" customHeight="1" outlineLevel="1" x14ac:dyDescent="0.2">
      <c r="A84" s="2"/>
      <c r="B84" s="21" t="s">
        <v>718</v>
      </c>
      <c r="C84" s="6"/>
      <c r="D84" s="6"/>
      <c r="E84" s="5"/>
    </row>
    <row r="85" spans="1:5" ht="38.25" outlineLevel="1" x14ac:dyDescent="0.2">
      <c r="A85" s="2" t="s">
        <v>69</v>
      </c>
      <c r="B85" s="3" t="s">
        <v>70</v>
      </c>
      <c r="C85" s="6">
        <v>48801.7</v>
      </c>
      <c r="D85" s="6">
        <v>48435.26</v>
      </c>
      <c r="E85" s="5">
        <f t="shared" si="0"/>
        <v>0.99249124518203269</v>
      </c>
    </row>
    <row r="86" spans="1:5" ht="23.25" hidden="1" customHeight="1" outlineLevel="1" x14ac:dyDescent="0.2">
      <c r="A86" s="2"/>
      <c r="B86" s="21" t="s">
        <v>718</v>
      </c>
      <c r="C86" s="6"/>
      <c r="D86" s="6"/>
      <c r="E86" s="5"/>
    </row>
    <row r="87" spans="1:5" ht="25.5" outlineLevel="1" x14ac:dyDescent="0.2">
      <c r="A87" s="2" t="s">
        <v>71</v>
      </c>
      <c r="B87" s="3" t="s">
        <v>72</v>
      </c>
      <c r="C87" s="6">
        <v>15000</v>
      </c>
      <c r="D87" s="6">
        <v>15000</v>
      </c>
      <c r="E87" s="5">
        <f t="shared" si="0"/>
        <v>1</v>
      </c>
    </row>
    <row r="88" spans="1:5" ht="38.25" outlineLevel="1" x14ac:dyDescent="0.2">
      <c r="A88" s="2" t="s">
        <v>73</v>
      </c>
      <c r="B88" s="3" t="s">
        <v>74</v>
      </c>
      <c r="C88" s="6">
        <v>284071.39</v>
      </c>
      <c r="D88" s="6">
        <v>283237.95</v>
      </c>
      <c r="E88" s="5">
        <f t="shared" si="0"/>
        <v>0.99706608961923271</v>
      </c>
    </row>
    <row r="89" spans="1:5" ht="89.25" outlineLevel="1" x14ac:dyDescent="0.2">
      <c r="A89" s="2" t="s">
        <v>75</v>
      </c>
      <c r="B89" s="4" t="s">
        <v>76</v>
      </c>
      <c r="C89" s="6">
        <v>3000</v>
      </c>
      <c r="D89" s="6">
        <v>3000</v>
      </c>
      <c r="E89" s="5">
        <f t="shared" si="0"/>
        <v>1</v>
      </c>
    </row>
    <row r="90" spans="1:5" ht="38.25" outlineLevel="1" x14ac:dyDescent="0.2">
      <c r="A90" s="2" t="s">
        <v>77</v>
      </c>
      <c r="B90" s="3" t="s">
        <v>78</v>
      </c>
      <c r="C90" s="6">
        <v>66776.160000000003</v>
      </c>
      <c r="D90" s="6">
        <v>66743.67</v>
      </c>
      <c r="E90" s="5">
        <f t="shared" si="0"/>
        <v>0.99951344911117967</v>
      </c>
    </row>
    <row r="91" spans="1:5" ht="38.25" outlineLevel="1" x14ac:dyDescent="0.2">
      <c r="A91" s="2" t="s">
        <v>79</v>
      </c>
      <c r="B91" s="3" t="s">
        <v>80</v>
      </c>
      <c r="C91" s="6">
        <v>8642.3799999999992</v>
      </c>
      <c r="D91" s="6">
        <v>8637.58</v>
      </c>
      <c r="E91" s="5">
        <f t="shared" si="0"/>
        <v>0.99944459743728009</v>
      </c>
    </row>
    <row r="92" spans="1:5" ht="63.75" outlineLevel="1" x14ac:dyDescent="0.2">
      <c r="A92" s="2" t="s">
        <v>81</v>
      </c>
      <c r="B92" s="3" t="s">
        <v>82</v>
      </c>
      <c r="C92" s="6">
        <v>125.76000000000002</v>
      </c>
      <c r="D92" s="6">
        <v>125.75</v>
      </c>
      <c r="E92" s="5">
        <f t="shared" si="0"/>
        <v>0.99992048346055962</v>
      </c>
    </row>
    <row r="93" spans="1:5" ht="38.25" outlineLevel="1" x14ac:dyDescent="0.2">
      <c r="A93" s="2" t="s">
        <v>83</v>
      </c>
      <c r="B93" s="3" t="s">
        <v>84</v>
      </c>
      <c r="C93" s="6">
        <v>37683.17</v>
      </c>
      <c r="D93" s="6">
        <v>37683.17</v>
      </c>
      <c r="E93" s="5">
        <f t="shared" si="0"/>
        <v>1</v>
      </c>
    </row>
    <row r="94" spans="1:5" ht="76.5" outlineLevel="1" x14ac:dyDescent="0.2">
      <c r="A94" s="2" t="s">
        <v>85</v>
      </c>
      <c r="B94" s="4" t="s">
        <v>86</v>
      </c>
      <c r="C94" s="6">
        <v>3414.68</v>
      </c>
      <c r="D94" s="6">
        <v>3414.68</v>
      </c>
      <c r="E94" s="5">
        <f t="shared" si="0"/>
        <v>1</v>
      </c>
    </row>
    <row r="95" spans="1:5" ht="30" customHeight="1" x14ac:dyDescent="0.2">
      <c r="A95" s="36" t="s">
        <v>87</v>
      </c>
      <c r="B95" s="37"/>
      <c r="C95" s="8">
        <f>C97+C135</f>
        <v>591558.17000000004</v>
      </c>
      <c r="D95" s="8">
        <f>D97+D135</f>
        <v>589343.84</v>
      </c>
      <c r="E95" s="9">
        <f t="shared" si="0"/>
        <v>0.99625678401162121</v>
      </c>
    </row>
    <row r="96" spans="1:5" ht="16.5" customHeight="1" x14ac:dyDescent="0.2">
      <c r="A96" s="15"/>
      <c r="B96" s="16" t="s">
        <v>536</v>
      </c>
      <c r="C96" s="12"/>
      <c r="D96" s="12"/>
      <c r="E96" s="13"/>
    </row>
    <row r="97" spans="1:5" ht="17.25" customHeight="1" x14ac:dyDescent="0.2">
      <c r="A97" s="15"/>
      <c r="B97" s="16" t="s">
        <v>537</v>
      </c>
      <c r="C97" s="12">
        <f>C98+C102+C123+C129+C132</f>
        <v>581731.17000000004</v>
      </c>
      <c r="D97" s="12">
        <f>D98+D102+D123+D129+D132</f>
        <v>579772.25</v>
      </c>
      <c r="E97" s="13">
        <f t="shared" si="0"/>
        <v>0.99663260265046472</v>
      </c>
    </row>
    <row r="98" spans="1:5" ht="28.5" customHeight="1" x14ac:dyDescent="0.2">
      <c r="A98" s="15" t="s">
        <v>562</v>
      </c>
      <c r="B98" s="16" t="s">
        <v>561</v>
      </c>
      <c r="C98" s="12">
        <f>C99</f>
        <v>675.11</v>
      </c>
      <c r="D98" s="12">
        <f>D99</f>
        <v>251.34</v>
      </c>
      <c r="E98" s="13">
        <f t="shared" si="0"/>
        <v>0.37229488527795468</v>
      </c>
    </row>
    <row r="99" spans="1:5" ht="27.75" customHeight="1" collapsed="1" x14ac:dyDescent="0.2">
      <c r="A99" s="29" t="s">
        <v>563</v>
      </c>
      <c r="B99" s="18" t="s">
        <v>564</v>
      </c>
      <c r="C99" s="19">
        <f>C100+C101</f>
        <v>675.11</v>
      </c>
      <c r="D99" s="19">
        <f>D100+D101</f>
        <v>251.34</v>
      </c>
      <c r="E99" s="20">
        <f t="shared" si="0"/>
        <v>0.37229488527795468</v>
      </c>
    </row>
    <row r="100" spans="1:5" ht="38.25" hidden="1" outlineLevel="1" x14ac:dyDescent="0.2">
      <c r="A100" s="2" t="s">
        <v>55</v>
      </c>
      <c r="B100" s="3" t="s">
        <v>56</v>
      </c>
      <c r="C100" s="6">
        <v>79</v>
      </c>
      <c r="D100" s="6">
        <v>78</v>
      </c>
      <c r="E100" s="5">
        <f t="shared" si="0"/>
        <v>0.98734177215189878</v>
      </c>
    </row>
    <row r="101" spans="1:5" ht="38.25" hidden="1" outlineLevel="1" x14ac:dyDescent="0.2">
      <c r="A101" s="2" t="s">
        <v>57</v>
      </c>
      <c r="B101" s="3" t="s">
        <v>58</v>
      </c>
      <c r="C101" s="6">
        <v>596.11</v>
      </c>
      <c r="D101" s="6">
        <v>173.34</v>
      </c>
      <c r="E101" s="5">
        <f t="shared" si="0"/>
        <v>0.29078525775444131</v>
      </c>
    </row>
    <row r="102" spans="1:5" ht="21" customHeight="1" outlineLevel="1" x14ac:dyDescent="0.2">
      <c r="A102" s="1" t="s">
        <v>569</v>
      </c>
      <c r="B102" s="23" t="s">
        <v>571</v>
      </c>
      <c r="C102" s="24">
        <f>C103+C105+C108+C110+C112+C118+C121</f>
        <v>574193.3600000001</v>
      </c>
      <c r="D102" s="24">
        <f>D103+D105+D108+D110+D112+D118+D121</f>
        <v>573720.60000000009</v>
      </c>
      <c r="E102" s="25">
        <f t="shared" si="0"/>
        <v>0.99917665366245267</v>
      </c>
    </row>
    <row r="103" spans="1:5" ht="27.75" customHeight="1" outlineLevel="1" x14ac:dyDescent="0.2">
      <c r="A103" s="17" t="s">
        <v>570</v>
      </c>
      <c r="B103" s="21" t="s">
        <v>572</v>
      </c>
      <c r="C103" s="30">
        <f>C104</f>
        <v>76263.099999999991</v>
      </c>
      <c r="D103" s="30">
        <f>D104</f>
        <v>76131.350000000006</v>
      </c>
      <c r="E103" s="22">
        <f t="shared" si="0"/>
        <v>0.99827242795008353</v>
      </c>
    </row>
    <row r="104" spans="1:5" ht="24.75" hidden="1" customHeight="1" outlineLevel="1" x14ac:dyDescent="0.2">
      <c r="A104" s="2" t="s">
        <v>88</v>
      </c>
      <c r="B104" s="3" t="s">
        <v>89</v>
      </c>
      <c r="C104" s="6">
        <v>76263.099999999991</v>
      </c>
      <c r="D104" s="6">
        <v>76131.350000000006</v>
      </c>
      <c r="E104" s="5">
        <f t="shared" si="0"/>
        <v>0.99827242795008353</v>
      </c>
    </row>
    <row r="105" spans="1:5" ht="42" customHeight="1" outlineLevel="1" x14ac:dyDescent="0.2">
      <c r="A105" s="17" t="s">
        <v>573</v>
      </c>
      <c r="B105" s="21" t="s">
        <v>574</v>
      </c>
      <c r="C105" s="30">
        <f>C106+C107</f>
        <v>90247.39</v>
      </c>
      <c r="D105" s="30">
        <f>D106+D107</f>
        <v>90247.38</v>
      </c>
      <c r="E105" s="22">
        <f t="shared" si="0"/>
        <v>0.99999988919347149</v>
      </c>
    </row>
    <row r="106" spans="1:5" ht="51" hidden="1" outlineLevel="1" x14ac:dyDescent="0.2">
      <c r="A106" s="2" t="s">
        <v>90</v>
      </c>
      <c r="B106" s="3" t="s">
        <v>11</v>
      </c>
      <c r="C106" s="6">
        <v>86417.56</v>
      </c>
      <c r="D106" s="6">
        <v>86417.55</v>
      </c>
      <c r="E106" s="5">
        <f t="shared" si="0"/>
        <v>0.99999988428277775</v>
      </c>
    </row>
    <row r="107" spans="1:5" ht="25.5" hidden="1" outlineLevel="1" x14ac:dyDescent="0.2">
      <c r="A107" s="2" t="s">
        <v>91</v>
      </c>
      <c r="B107" s="3" t="s">
        <v>92</v>
      </c>
      <c r="C107" s="6">
        <v>3829.83</v>
      </c>
      <c r="D107" s="6">
        <v>3829.83</v>
      </c>
      <c r="E107" s="5">
        <f t="shared" si="0"/>
        <v>1</v>
      </c>
    </row>
    <row r="108" spans="1:5" ht="42.75" customHeight="1" outlineLevel="1" x14ac:dyDescent="0.2">
      <c r="A108" s="17" t="s">
        <v>576</v>
      </c>
      <c r="B108" s="21" t="s">
        <v>575</v>
      </c>
      <c r="C108" s="30">
        <f>C109</f>
        <v>188250.65</v>
      </c>
      <c r="D108" s="30">
        <f>D109</f>
        <v>188250.65</v>
      </c>
      <c r="E108" s="22">
        <f t="shared" si="0"/>
        <v>1</v>
      </c>
    </row>
    <row r="109" spans="1:5" ht="51" hidden="1" outlineLevel="1" x14ac:dyDescent="0.2">
      <c r="A109" s="2" t="s">
        <v>93</v>
      </c>
      <c r="B109" s="3" t="s">
        <v>11</v>
      </c>
      <c r="C109" s="6">
        <v>188250.65</v>
      </c>
      <c r="D109" s="6">
        <v>188250.65</v>
      </c>
      <c r="E109" s="5">
        <f t="shared" si="0"/>
        <v>1</v>
      </c>
    </row>
    <row r="110" spans="1:5" ht="49.5" customHeight="1" outlineLevel="1" x14ac:dyDescent="0.2">
      <c r="A110" s="17" t="s">
        <v>578</v>
      </c>
      <c r="B110" s="21" t="s">
        <v>577</v>
      </c>
      <c r="C110" s="30">
        <f>C111</f>
        <v>19543.78</v>
      </c>
      <c r="D110" s="30">
        <f>D111</f>
        <v>19543.78</v>
      </c>
      <c r="E110" s="22">
        <f t="shared" si="0"/>
        <v>1</v>
      </c>
    </row>
    <row r="111" spans="1:5" ht="51" hidden="1" outlineLevel="1" x14ac:dyDescent="0.2">
      <c r="A111" s="2" t="s">
        <v>94</v>
      </c>
      <c r="B111" s="3" t="s">
        <v>95</v>
      </c>
      <c r="C111" s="6">
        <v>19543.78</v>
      </c>
      <c r="D111" s="6">
        <v>19543.78</v>
      </c>
      <c r="E111" s="5">
        <f t="shared" si="0"/>
        <v>1</v>
      </c>
    </row>
    <row r="112" spans="1:5" ht="26.25" customHeight="1" outlineLevel="1" x14ac:dyDescent="0.2">
      <c r="A112" s="17" t="s">
        <v>580</v>
      </c>
      <c r="B112" s="21" t="s">
        <v>579</v>
      </c>
      <c r="C112" s="30">
        <f>C113+C114+C115+C116+C117</f>
        <v>151227.44</v>
      </c>
      <c r="D112" s="30">
        <f>D113+D114+D115+D116+D117</f>
        <v>151227.44</v>
      </c>
      <c r="E112" s="22">
        <f t="shared" ref="E112:E135" si="2">D112/C112</f>
        <v>1</v>
      </c>
    </row>
    <row r="113" spans="1:5" ht="51" hidden="1" outlineLevel="1" x14ac:dyDescent="0.2">
      <c r="A113" s="2" t="s">
        <v>96</v>
      </c>
      <c r="B113" s="3" t="s">
        <v>11</v>
      </c>
      <c r="C113" s="6">
        <v>146827.13</v>
      </c>
      <c r="D113" s="6">
        <v>146827.13</v>
      </c>
      <c r="E113" s="5">
        <f t="shared" si="2"/>
        <v>1</v>
      </c>
    </row>
    <row r="114" spans="1:5" ht="51" hidden="1" outlineLevel="1" x14ac:dyDescent="0.2">
      <c r="A114" s="2" t="s">
        <v>97</v>
      </c>
      <c r="B114" s="3" t="s">
        <v>98</v>
      </c>
      <c r="C114" s="6">
        <v>1065.56</v>
      </c>
      <c r="D114" s="6">
        <v>1065.56</v>
      </c>
      <c r="E114" s="5">
        <f t="shared" si="2"/>
        <v>1</v>
      </c>
    </row>
    <row r="115" spans="1:5" ht="51" hidden="1" outlineLevel="1" x14ac:dyDescent="0.2">
      <c r="A115" s="2" t="s">
        <v>99</v>
      </c>
      <c r="B115" s="3" t="s">
        <v>100</v>
      </c>
      <c r="C115" s="6">
        <v>325.89</v>
      </c>
      <c r="D115" s="6">
        <v>325.89</v>
      </c>
      <c r="E115" s="5">
        <f t="shared" si="2"/>
        <v>1</v>
      </c>
    </row>
    <row r="116" spans="1:5" ht="25.5" hidden="1" outlineLevel="1" x14ac:dyDescent="0.2">
      <c r="A116" s="2" t="s">
        <v>101</v>
      </c>
      <c r="B116" s="3" t="s">
        <v>102</v>
      </c>
      <c r="C116" s="6">
        <v>2808.86</v>
      </c>
      <c r="D116" s="6">
        <v>2808.86</v>
      </c>
      <c r="E116" s="5">
        <f t="shared" si="2"/>
        <v>1</v>
      </c>
    </row>
    <row r="117" spans="1:5" ht="38.25" hidden="1" outlineLevel="1" x14ac:dyDescent="0.2">
      <c r="A117" s="2" t="s">
        <v>103</v>
      </c>
      <c r="B117" s="3" t="s">
        <v>104</v>
      </c>
      <c r="C117" s="6">
        <v>200</v>
      </c>
      <c r="D117" s="6">
        <v>200</v>
      </c>
      <c r="E117" s="5">
        <f t="shared" si="2"/>
        <v>1</v>
      </c>
    </row>
    <row r="118" spans="1:5" ht="36.75" customHeight="1" outlineLevel="1" x14ac:dyDescent="0.2">
      <c r="A118" s="17" t="s">
        <v>582</v>
      </c>
      <c r="B118" s="21" t="s">
        <v>581</v>
      </c>
      <c r="C118" s="30">
        <f>C119+C120</f>
        <v>46891</v>
      </c>
      <c r="D118" s="30">
        <f>D119+D120</f>
        <v>46550</v>
      </c>
      <c r="E118" s="22">
        <f t="shared" si="2"/>
        <v>0.99272781557228462</v>
      </c>
    </row>
    <row r="119" spans="1:5" ht="51" hidden="1" outlineLevel="1" x14ac:dyDescent="0.2">
      <c r="A119" s="2" t="s">
        <v>105</v>
      </c>
      <c r="B119" s="3" t="s">
        <v>11</v>
      </c>
      <c r="C119" s="6">
        <v>46550</v>
      </c>
      <c r="D119" s="6">
        <v>46550</v>
      </c>
      <c r="E119" s="5">
        <f t="shared" si="2"/>
        <v>1</v>
      </c>
    </row>
    <row r="120" spans="1:5" ht="38.25" hidden="1" outlineLevel="1" x14ac:dyDescent="0.2">
      <c r="A120" s="2" t="s">
        <v>106</v>
      </c>
      <c r="B120" s="3" t="s">
        <v>107</v>
      </c>
      <c r="C120" s="6">
        <v>341</v>
      </c>
      <c r="D120" s="6">
        <v>0</v>
      </c>
      <c r="E120" s="5">
        <f t="shared" si="2"/>
        <v>0</v>
      </c>
    </row>
    <row r="121" spans="1:5" ht="67.5" customHeight="1" outlineLevel="1" x14ac:dyDescent="0.2">
      <c r="A121" s="17" t="s">
        <v>583</v>
      </c>
      <c r="B121" s="21" t="s">
        <v>584</v>
      </c>
      <c r="C121" s="30">
        <f>C122</f>
        <v>1770</v>
      </c>
      <c r="D121" s="30">
        <f>D122</f>
        <v>1770</v>
      </c>
      <c r="E121" s="22">
        <f t="shared" si="2"/>
        <v>1</v>
      </c>
    </row>
    <row r="122" spans="1:5" ht="51" hidden="1" outlineLevel="1" x14ac:dyDescent="0.2">
      <c r="A122" s="2" t="s">
        <v>108</v>
      </c>
      <c r="B122" s="3" t="s">
        <v>11</v>
      </c>
      <c r="C122" s="6">
        <v>1770</v>
      </c>
      <c r="D122" s="6">
        <v>1770</v>
      </c>
      <c r="E122" s="5">
        <f t="shared" si="2"/>
        <v>1</v>
      </c>
    </row>
    <row r="123" spans="1:5" ht="27.75" customHeight="1" outlineLevel="1" x14ac:dyDescent="0.2">
      <c r="A123" s="1" t="s">
        <v>585</v>
      </c>
      <c r="B123" s="23" t="s">
        <v>587</v>
      </c>
      <c r="C123" s="24">
        <f>C124</f>
        <v>6161.4999999999991</v>
      </c>
      <c r="D123" s="24">
        <f>D124</f>
        <v>5160.6000000000004</v>
      </c>
      <c r="E123" s="25">
        <f t="shared" si="2"/>
        <v>0.83755578998620483</v>
      </c>
    </row>
    <row r="124" spans="1:5" ht="25.5" customHeight="1" outlineLevel="1" x14ac:dyDescent="0.2">
      <c r="A124" s="17" t="s">
        <v>586</v>
      </c>
      <c r="B124" s="21" t="s">
        <v>588</v>
      </c>
      <c r="C124" s="30">
        <f>C125+C126+C127+C128</f>
        <v>6161.4999999999991</v>
      </c>
      <c r="D124" s="30">
        <f>D125+D126+D127+D128</f>
        <v>5160.6000000000004</v>
      </c>
      <c r="E124" s="22">
        <f t="shared" si="2"/>
        <v>0.83755578998620483</v>
      </c>
    </row>
    <row r="125" spans="1:5" ht="51" hidden="1" outlineLevel="1" x14ac:dyDescent="0.2">
      <c r="A125" s="2" t="s">
        <v>109</v>
      </c>
      <c r="B125" s="3" t="s">
        <v>11</v>
      </c>
      <c r="C125" s="6">
        <v>4083.5999999999995</v>
      </c>
      <c r="D125" s="6">
        <v>4083.6</v>
      </c>
      <c r="E125" s="5">
        <f t="shared" si="2"/>
        <v>1.0000000000000002</v>
      </c>
    </row>
    <row r="126" spans="1:5" hidden="1" outlineLevel="1" x14ac:dyDescent="0.2">
      <c r="A126" s="2" t="s">
        <v>110</v>
      </c>
      <c r="B126" s="3" t="s">
        <v>111</v>
      </c>
      <c r="C126" s="6">
        <v>557.4</v>
      </c>
      <c r="D126" s="6">
        <v>0</v>
      </c>
      <c r="E126" s="5">
        <f t="shared" si="2"/>
        <v>0</v>
      </c>
    </row>
    <row r="127" spans="1:5" ht="51" hidden="1" outlineLevel="1" x14ac:dyDescent="0.2">
      <c r="A127" s="2" t="s">
        <v>112</v>
      </c>
      <c r="B127" s="3" t="s">
        <v>113</v>
      </c>
      <c r="C127" s="6">
        <v>403.5</v>
      </c>
      <c r="D127" s="6">
        <v>0</v>
      </c>
      <c r="E127" s="5">
        <f t="shared" si="2"/>
        <v>0</v>
      </c>
    </row>
    <row r="128" spans="1:5" ht="51" hidden="1" outlineLevel="1" x14ac:dyDescent="0.2">
      <c r="A128" s="2" t="s">
        <v>114</v>
      </c>
      <c r="B128" s="3" t="s">
        <v>115</v>
      </c>
      <c r="C128" s="6">
        <v>1117</v>
      </c>
      <c r="D128" s="6">
        <v>1077</v>
      </c>
      <c r="E128" s="5">
        <f t="shared" si="2"/>
        <v>0.964189794091316</v>
      </c>
    </row>
    <row r="129" spans="1:5" ht="30.75" customHeight="1" outlineLevel="1" x14ac:dyDescent="0.2">
      <c r="A129" s="1" t="s">
        <v>589</v>
      </c>
      <c r="B129" s="23" t="s">
        <v>591</v>
      </c>
      <c r="C129" s="24">
        <f>C130</f>
        <v>401.2</v>
      </c>
      <c r="D129" s="24">
        <f>D130</f>
        <v>339.71</v>
      </c>
      <c r="E129" s="25">
        <f t="shared" si="2"/>
        <v>0.84673479561316045</v>
      </c>
    </row>
    <row r="130" spans="1:5" ht="29.25" customHeight="1" outlineLevel="1" x14ac:dyDescent="0.2">
      <c r="A130" s="17" t="s">
        <v>590</v>
      </c>
      <c r="B130" s="21" t="s">
        <v>593</v>
      </c>
      <c r="C130" s="30">
        <f>C131</f>
        <v>401.2</v>
      </c>
      <c r="D130" s="30">
        <f>D131</f>
        <v>339.71</v>
      </c>
      <c r="E130" s="22">
        <f t="shared" si="2"/>
        <v>0.84673479561316045</v>
      </c>
    </row>
    <row r="131" spans="1:5" ht="51" hidden="1" outlineLevel="1" x14ac:dyDescent="0.2">
      <c r="A131" s="2" t="s">
        <v>116</v>
      </c>
      <c r="B131" s="3" t="s">
        <v>11</v>
      </c>
      <c r="C131" s="6">
        <v>401.2</v>
      </c>
      <c r="D131" s="6">
        <v>339.71</v>
      </c>
      <c r="E131" s="5">
        <f t="shared" si="2"/>
        <v>0.84673479561316045</v>
      </c>
    </row>
    <row r="132" spans="1:5" ht="28.5" customHeight="1" outlineLevel="1" x14ac:dyDescent="0.2">
      <c r="A132" s="1" t="s">
        <v>594</v>
      </c>
      <c r="B132" s="23" t="s">
        <v>596</v>
      </c>
      <c r="C132" s="24">
        <f>C133</f>
        <v>300</v>
      </c>
      <c r="D132" s="24">
        <f>D133</f>
        <v>300</v>
      </c>
      <c r="E132" s="25">
        <f t="shared" si="2"/>
        <v>1</v>
      </c>
    </row>
    <row r="133" spans="1:5" ht="47.25" customHeight="1" outlineLevel="1" x14ac:dyDescent="0.2">
      <c r="A133" s="17" t="s">
        <v>595</v>
      </c>
      <c r="B133" s="21" t="s">
        <v>597</v>
      </c>
      <c r="C133" s="30">
        <f>C134</f>
        <v>300</v>
      </c>
      <c r="D133" s="30">
        <f>D134</f>
        <v>300</v>
      </c>
      <c r="E133" s="22">
        <f t="shared" si="2"/>
        <v>1</v>
      </c>
    </row>
    <row r="134" spans="1:5" ht="25.5" hidden="1" outlineLevel="1" x14ac:dyDescent="0.2">
      <c r="A134" s="2" t="s">
        <v>117</v>
      </c>
      <c r="B134" s="3" t="s">
        <v>118</v>
      </c>
      <c r="C134" s="6">
        <v>300</v>
      </c>
      <c r="D134" s="6">
        <v>300</v>
      </c>
      <c r="E134" s="5">
        <f t="shared" si="2"/>
        <v>1</v>
      </c>
    </row>
    <row r="135" spans="1:5" ht="21" customHeight="1" outlineLevel="1" x14ac:dyDescent="0.2">
      <c r="A135" s="2"/>
      <c r="B135" s="23" t="s">
        <v>544</v>
      </c>
      <c r="C135" s="24">
        <f>C136+C137+C138</f>
        <v>9827</v>
      </c>
      <c r="D135" s="24">
        <f>D136+D137+D138</f>
        <v>9571.59</v>
      </c>
      <c r="E135" s="25">
        <f t="shared" si="2"/>
        <v>0.97400936196194166</v>
      </c>
    </row>
    <row r="136" spans="1:5" ht="38.25" outlineLevel="1" x14ac:dyDescent="0.2">
      <c r="A136" s="2" t="s">
        <v>14</v>
      </c>
      <c r="B136" s="3" t="s">
        <v>15</v>
      </c>
      <c r="C136" s="6">
        <v>2573.5</v>
      </c>
      <c r="D136" s="6">
        <v>2573.5</v>
      </c>
      <c r="E136" s="5">
        <f t="shared" ref="E136:E209" si="3">D136/C136</f>
        <v>1</v>
      </c>
    </row>
    <row r="137" spans="1:5" ht="38.25" outlineLevel="1" x14ac:dyDescent="0.2">
      <c r="A137" s="2" t="s">
        <v>16</v>
      </c>
      <c r="B137" s="3" t="s">
        <v>17</v>
      </c>
      <c r="C137" s="6">
        <v>6794.6</v>
      </c>
      <c r="D137" s="6">
        <v>6682.85</v>
      </c>
      <c r="E137" s="5">
        <f t="shared" si="3"/>
        <v>0.98355311570953408</v>
      </c>
    </row>
    <row r="138" spans="1:5" ht="38.25" outlineLevel="1" x14ac:dyDescent="0.2">
      <c r="A138" s="2" t="s">
        <v>18</v>
      </c>
      <c r="B138" s="3" t="s">
        <v>19</v>
      </c>
      <c r="C138" s="6">
        <v>458.9</v>
      </c>
      <c r="D138" s="6">
        <v>315.24</v>
      </c>
      <c r="E138" s="5">
        <f t="shared" si="3"/>
        <v>0.68694704728699063</v>
      </c>
    </row>
    <row r="139" spans="1:5" x14ac:dyDescent="0.2">
      <c r="A139" s="36" t="s">
        <v>119</v>
      </c>
      <c r="B139" s="37"/>
      <c r="C139" s="8">
        <f>C141+C210</f>
        <v>5897112.1600000001</v>
      </c>
      <c r="D139" s="8">
        <f>D141+D210</f>
        <v>5796967.5300000003</v>
      </c>
      <c r="E139" s="9">
        <f t="shared" si="3"/>
        <v>0.98301802182443143</v>
      </c>
    </row>
    <row r="140" spans="1:5" x14ac:dyDescent="0.2">
      <c r="A140" s="15"/>
      <c r="B140" s="16" t="s">
        <v>536</v>
      </c>
      <c r="C140" s="12"/>
      <c r="D140" s="12"/>
      <c r="E140" s="13"/>
    </row>
    <row r="141" spans="1:5" x14ac:dyDescent="0.2">
      <c r="A141" s="15"/>
      <c r="B141" s="16" t="s">
        <v>537</v>
      </c>
      <c r="C141" s="12">
        <f>C142+C192+C196+C199+C205</f>
        <v>5846404.29</v>
      </c>
      <c r="D141" s="12">
        <f>D142+D192+D196+D199+D205</f>
        <v>5747146.1600000001</v>
      </c>
      <c r="E141" s="13">
        <f t="shared" si="3"/>
        <v>0.98302236296422807</v>
      </c>
    </row>
    <row r="142" spans="1:5" ht="25.5" x14ac:dyDescent="0.2">
      <c r="A142" s="15" t="s">
        <v>598</v>
      </c>
      <c r="B142" s="16" t="s">
        <v>599</v>
      </c>
      <c r="C142" s="12">
        <f>C143+C156+C180+C183</f>
        <v>5797518.3799999999</v>
      </c>
      <c r="D142" s="12">
        <f>D143+D156+D180+D183</f>
        <v>5701156.8799999999</v>
      </c>
      <c r="E142" s="13">
        <f t="shared" si="3"/>
        <v>0.98337883665320958</v>
      </c>
    </row>
    <row r="143" spans="1:5" ht="38.25" collapsed="1" x14ac:dyDescent="0.2">
      <c r="A143" s="29" t="s">
        <v>600</v>
      </c>
      <c r="B143" s="18" t="s">
        <v>601</v>
      </c>
      <c r="C143" s="19">
        <f>C144+C145+C146+C147+C148+C149+C150+C151+C152+C153</f>
        <v>2154368.6300000004</v>
      </c>
      <c r="D143" s="19">
        <f>D144+D145+D146+D147+D148+D149+D150+D151+D152+D153</f>
        <v>2148305.3000000003</v>
      </c>
      <c r="E143" s="20">
        <f t="shared" si="3"/>
        <v>0.99718556522056301</v>
      </c>
    </row>
    <row r="144" spans="1:5" ht="51" hidden="1" outlineLevel="1" x14ac:dyDescent="0.2">
      <c r="A144" s="2" t="s">
        <v>120</v>
      </c>
      <c r="B144" s="3" t="s">
        <v>11</v>
      </c>
      <c r="C144" s="6">
        <v>538430.6</v>
      </c>
      <c r="D144" s="6">
        <v>538425.12</v>
      </c>
      <c r="E144" s="5">
        <f t="shared" si="3"/>
        <v>0.99998982227235977</v>
      </c>
    </row>
    <row r="145" spans="1:5" ht="51" hidden="1" outlineLevel="1" x14ac:dyDescent="0.2">
      <c r="A145" s="2" t="s">
        <v>121</v>
      </c>
      <c r="B145" s="3" t="s">
        <v>122</v>
      </c>
      <c r="C145" s="6">
        <v>168433.9</v>
      </c>
      <c r="D145" s="6">
        <v>168433.9</v>
      </c>
      <c r="E145" s="5">
        <f t="shared" si="3"/>
        <v>1</v>
      </c>
    </row>
    <row r="146" spans="1:5" ht="25.5" hidden="1" outlineLevel="1" x14ac:dyDescent="0.2">
      <c r="A146" s="2" t="s">
        <v>123</v>
      </c>
      <c r="B146" s="3" t="s">
        <v>124</v>
      </c>
      <c r="C146" s="6">
        <v>26459.08</v>
      </c>
      <c r="D146" s="6">
        <v>26459.08</v>
      </c>
      <c r="E146" s="5">
        <f t="shared" si="3"/>
        <v>1</v>
      </c>
    </row>
    <row r="147" spans="1:5" ht="25.5" hidden="1" outlineLevel="1" x14ac:dyDescent="0.2">
      <c r="A147" s="2" t="s">
        <v>125</v>
      </c>
      <c r="B147" s="3" t="s">
        <v>126</v>
      </c>
      <c r="C147" s="6">
        <v>3984.99</v>
      </c>
      <c r="D147" s="6">
        <v>3614.27</v>
      </c>
      <c r="E147" s="5">
        <f t="shared" si="3"/>
        <v>0.90697090833352156</v>
      </c>
    </row>
    <row r="148" spans="1:5" ht="38.25" hidden="1" outlineLevel="1" x14ac:dyDescent="0.2">
      <c r="A148" s="2" t="s">
        <v>127</v>
      </c>
      <c r="B148" s="3" t="s">
        <v>128</v>
      </c>
      <c r="C148" s="6">
        <v>22837.4</v>
      </c>
      <c r="D148" s="6">
        <v>22501.63</v>
      </c>
      <c r="E148" s="5">
        <f t="shared" si="3"/>
        <v>0.98529736309737537</v>
      </c>
    </row>
    <row r="149" spans="1:5" ht="76.5" hidden="1" outlineLevel="1" x14ac:dyDescent="0.2">
      <c r="A149" s="2" t="s">
        <v>129</v>
      </c>
      <c r="B149" s="3" t="s">
        <v>130</v>
      </c>
      <c r="C149" s="6">
        <v>59192.5</v>
      </c>
      <c r="D149" s="6">
        <v>54666.27</v>
      </c>
      <c r="E149" s="5">
        <f t="shared" si="3"/>
        <v>0.92353372471174555</v>
      </c>
    </row>
    <row r="150" spans="1:5" ht="63.75" hidden="1" outlineLevel="1" x14ac:dyDescent="0.2">
      <c r="A150" s="2" t="s">
        <v>131</v>
      </c>
      <c r="B150" s="3" t="s">
        <v>132</v>
      </c>
      <c r="C150" s="6">
        <v>1322006.03</v>
      </c>
      <c r="D150" s="6">
        <v>1322006.04</v>
      </c>
      <c r="E150" s="5">
        <f t="shared" si="3"/>
        <v>1.0000000075642621</v>
      </c>
    </row>
    <row r="151" spans="1:5" ht="38.25" hidden="1" outlineLevel="1" x14ac:dyDescent="0.2">
      <c r="A151" s="2" t="s">
        <v>133</v>
      </c>
      <c r="B151" s="3" t="s">
        <v>134</v>
      </c>
      <c r="C151" s="6">
        <v>10633.18</v>
      </c>
      <c r="D151" s="6">
        <v>9978.69</v>
      </c>
      <c r="E151" s="5">
        <f t="shared" si="3"/>
        <v>0.93844832872198158</v>
      </c>
    </row>
    <row r="152" spans="1:5" ht="38.25" hidden="1" outlineLevel="1" x14ac:dyDescent="0.2">
      <c r="A152" s="2" t="s">
        <v>135</v>
      </c>
      <c r="B152" s="3" t="s">
        <v>136</v>
      </c>
      <c r="C152" s="6">
        <v>432.41</v>
      </c>
      <c r="D152" s="6">
        <v>432.41</v>
      </c>
      <c r="E152" s="5">
        <f t="shared" si="3"/>
        <v>1</v>
      </c>
    </row>
    <row r="153" spans="1:5" ht="18.75" hidden="1" customHeight="1" outlineLevel="1" x14ac:dyDescent="0.2">
      <c r="A153" s="2" t="s">
        <v>137</v>
      </c>
      <c r="B153" s="3" t="s">
        <v>138</v>
      </c>
      <c r="C153" s="6">
        <v>1958.54</v>
      </c>
      <c r="D153" s="6">
        <v>1787.89</v>
      </c>
      <c r="E153" s="5">
        <f t="shared" si="3"/>
        <v>0.91286876959367702</v>
      </c>
    </row>
    <row r="154" spans="1:5" ht="18.75" customHeight="1" outlineLevel="1" x14ac:dyDescent="0.2">
      <c r="A154" s="2"/>
      <c r="B154" s="21" t="s">
        <v>718</v>
      </c>
      <c r="C154" s="6"/>
      <c r="D154" s="6"/>
      <c r="E154" s="5"/>
    </row>
    <row r="155" spans="1:5" ht="33.75" customHeight="1" outlineLevel="1" x14ac:dyDescent="0.2">
      <c r="A155" s="2" t="s">
        <v>123</v>
      </c>
      <c r="B155" s="3" t="s">
        <v>124</v>
      </c>
      <c r="C155" s="6">
        <v>26459.08</v>
      </c>
      <c r="D155" s="35">
        <v>26459.08</v>
      </c>
      <c r="E155" s="5">
        <f t="shared" si="3"/>
        <v>1</v>
      </c>
    </row>
    <row r="156" spans="1:5" ht="46.5" customHeight="1" outlineLevel="1" x14ac:dyDescent="0.2">
      <c r="A156" s="17" t="s">
        <v>602</v>
      </c>
      <c r="B156" s="21" t="s">
        <v>603</v>
      </c>
      <c r="C156" s="30">
        <f>C157+C158+C159+C160+C161+C162+C163+C164+C165+C166+C167+C168+C169+C170+C171+C172+C173+C174</f>
        <v>3100851.3899999997</v>
      </c>
      <c r="D156" s="30">
        <f>D157+D158+D159+D160+D161+D162+D163+D164+D165+D166+D167+D168+D169+D170+D171+D172+D173+D174</f>
        <v>3018007.2399999998</v>
      </c>
      <c r="E156" s="22">
        <f t="shared" si="3"/>
        <v>0.97328341813891317</v>
      </c>
    </row>
    <row r="157" spans="1:5" ht="51" hidden="1" outlineLevel="1" x14ac:dyDescent="0.2">
      <c r="A157" s="2" t="s">
        <v>139</v>
      </c>
      <c r="B157" s="3" t="s">
        <v>11</v>
      </c>
      <c r="C157" s="6">
        <v>556515.22</v>
      </c>
      <c r="D157" s="6">
        <v>556515.22</v>
      </c>
      <c r="E157" s="5">
        <f t="shared" si="3"/>
        <v>1</v>
      </c>
    </row>
    <row r="158" spans="1:5" ht="38.25" hidden="1" outlineLevel="1" x14ac:dyDescent="0.2">
      <c r="A158" s="2" t="s">
        <v>140</v>
      </c>
      <c r="B158" s="3" t="s">
        <v>141</v>
      </c>
      <c r="C158" s="6">
        <v>75986.42</v>
      </c>
      <c r="D158" s="6">
        <v>26587.77</v>
      </c>
      <c r="E158" s="5">
        <f t="shared" si="3"/>
        <v>0.34990160083867616</v>
      </c>
    </row>
    <row r="159" spans="1:5" hidden="1" outlineLevel="1" x14ac:dyDescent="0.2">
      <c r="A159" s="2" t="s">
        <v>142</v>
      </c>
      <c r="B159" s="3" t="s">
        <v>143</v>
      </c>
      <c r="C159" s="6">
        <v>3751.45</v>
      </c>
      <c r="D159" s="6">
        <v>0</v>
      </c>
      <c r="E159" s="5">
        <f t="shared" si="3"/>
        <v>0</v>
      </c>
    </row>
    <row r="160" spans="1:5" ht="51" hidden="1" outlineLevel="1" x14ac:dyDescent="0.2">
      <c r="A160" s="2" t="s">
        <v>144</v>
      </c>
      <c r="B160" s="3" t="s">
        <v>145</v>
      </c>
      <c r="C160" s="6">
        <v>5000</v>
      </c>
      <c r="D160" s="6">
        <v>0</v>
      </c>
      <c r="E160" s="5">
        <f t="shared" si="3"/>
        <v>0</v>
      </c>
    </row>
    <row r="161" spans="1:5" ht="25.5" hidden="1" outlineLevel="1" x14ac:dyDescent="0.2">
      <c r="A161" s="2" t="s">
        <v>146</v>
      </c>
      <c r="B161" s="3" t="s">
        <v>147</v>
      </c>
      <c r="C161" s="6">
        <v>35544.659999999996</v>
      </c>
      <c r="D161" s="6">
        <v>19925.78</v>
      </c>
      <c r="E161" s="5">
        <f t="shared" si="3"/>
        <v>0.56058434656570078</v>
      </c>
    </row>
    <row r="162" spans="1:5" ht="63.75" hidden="1" outlineLevel="1" x14ac:dyDescent="0.2">
      <c r="A162" s="2" t="s">
        <v>148</v>
      </c>
      <c r="B162" s="3" t="s">
        <v>149</v>
      </c>
      <c r="C162" s="6">
        <v>1924084.4</v>
      </c>
      <c r="D162" s="6">
        <v>1924009.57</v>
      </c>
      <c r="E162" s="5">
        <f t="shared" si="3"/>
        <v>0.99996110877464639</v>
      </c>
    </row>
    <row r="163" spans="1:5" ht="114.75" hidden="1" outlineLevel="1" x14ac:dyDescent="0.2">
      <c r="A163" s="2" t="s">
        <v>150</v>
      </c>
      <c r="B163" s="4" t="s">
        <v>151</v>
      </c>
      <c r="C163" s="6">
        <v>238237.8</v>
      </c>
      <c r="D163" s="6">
        <v>238237.8</v>
      </c>
      <c r="E163" s="5">
        <f t="shared" si="3"/>
        <v>1</v>
      </c>
    </row>
    <row r="164" spans="1:5" ht="25.5" hidden="1" outlineLevel="1" x14ac:dyDescent="0.2">
      <c r="A164" s="2" t="s">
        <v>152</v>
      </c>
      <c r="B164" s="3" t="s">
        <v>153</v>
      </c>
      <c r="C164" s="6">
        <v>11804.300000000001</v>
      </c>
      <c r="D164" s="6">
        <v>8950.27</v>
      </c>
      <c r="E164" s="5">
        <f t="shared" si="3"/>
        <v>0.75822115669713575</v>
      </c>
    </row>
    <row r="165" spans="1:5" ht="38.25" hidden="1" outlineLevel="1" x14ac:dyDescent="0.2">
      <c r="A165" s="2" t="s">
        <v>154</v>
      </c>
      <c r="B165" s="3" t="s">
        <v>155</v>
      </c>
      <c r="C165" s="6">
        <v>80700</v>
      </c>
      <c r="D165" s="6">
        <v>80700</v>
      </c>
      <c r="E165" s="5">
        <f t="shared" si="3"/>
        <v>1</v>
      </c>
    </row>
    <row r="166" spans="1:5" ht="38.25" hidden="1" outlineLevel="1" x14ac:dyDescent="0.2">
      <c r="A166" s="2" t="s">
        <v>156</v>
      </c>
      <c r="B166" s="3" t="s">
        <v>128</v>
      </c>
      <c r="C166" s="6">
        <v>88589.3</v>
      </c>
      <c r="D166" s="6">
        <v>88588.47</v>
      </c>
      <c r="E166" s="5">
        <f t="shared" si="3"/>
        <v>0.99999063092269602</v>
      </c>
    </row>
    <row r="167" spans="1:5" ht="76.5" hidden="1" outlineLevel="1" x14ac:dyDescent="0.2">
      <c r="A167" s="2" t="s">
        <v>157</v>
      </c>
      <c r="B167" s="3" t="s">
        <v>158</v>
      </c>
      <c r="C167" s="6">
        <v>661.2</v>
      </c>
      <c r="D167" s="6">
        <v>661.2</v>
      </c>
      <c r="E167" s="5">
        <f t="shared" si="3"/>
        <v>1</v>
      </c>
    </row>
    <row r="168" spans="1:5" ht="25.5" hidden="1" outlineLevel="1" x14ac:dyDescent="0.2">
      <c r="A168" s="2" t="s">
        <v>159</v>
      </c>
      <c r="B168" s="3" t="s">
        <v>160</v>
      </c>
      <c r="C168" s="6">
        <v>13750</v>
      </c>
      <c r="D168" s="6">
        <v>11640.38</v>
      </c>
      <c r="E168" s="5">
        <f t="shared" si="3"/>
        <v>0.84657309090909083</v>
      </c>
    </row>
    <row r="169" spans="1:5" ht="25.5" hidden="1" outlineLevel="1" x14ac:dyDescent="0.2">
      <c r="A169" s="2" t="s">
        <v>161</v>
      </c>
      <c r="B169" s="3" t="s">
        <v>162</v>
      </c>
      <c r="C169" s="6">
        <v>26400</v>
      </c>
      <c r="D169" s="6">
        <v>22364.17</v>
      </c>
      <c r="E169" s="5">
        <f t="shared" si="3"/>
        <v>0.84712765151515146</v>
      </c>
    </row>
    <row r="170" spans="1:5" ht="25.5" hidden="1" outlineLevel="1" x14ac:dyDescent="0.2">
      <c r="A170" s="2" t="s">
        <v>163</v>
      </c>
      <c r="B170" s="3" t="s">
        <v>164</v>
      </c>
      <c r="C170" s="6">
        <v>2284.92</v>
      </c>
      <c r="D170" s="6">
        <v>2284.9</v>
      </c>
      <c r="E170" s="5">
        <f t="shared" si="3"/>
        <v>0.99999124695831798</v>
      </c>
    </row>
    <row r="171" spans="1:5" ht="63.75" hidden="1" outlineLevel="1" x14ac:dyDescent="0.2">
      <c r="A171" s="2" t="s">
        <v>165</v>
      </c>
      <c r="B171" s="3" t="s">
        <v>166</v>
      </c>
      <c r="C171" s="6">
        <v>623.73</v>
      </c>
      <c r="D171" s="6">
        <v>623.73</v>
      </c>
      <c r="E171" s="5">
        <f t="shared" si="3"/>
        <v>1</v>
      </c>
    </row>
    <row r="172" spans="1:5" ht="51" hidden="1" outlineLevel="1" x14ac:dyDescent="0.2">
      <c r="A172" s="2" t="s">
        <v>167</v>
      </c>
      <c r="B172" s="3" t="s">
        <v>168</v>
      </c>
      <c r="C172" s="6">
        <v>945.96</v>
      </c>
      <c r="D172" s="6">
        <v>945.96</v>
      </c>
      <c r="E172" s="5">
        <f t="shared" si="3"/>
        <v>1</v>
      </c>
    </row>
    <row r="173" spans="1:5" ht="25.5" hidden="1" outlineLevel="1" x14ac:dyDescent="0.2">
      <c r="A173" s="2" t="s">
        <v>169</v>
      </c>
      <c r="B173" s="3" t="s">
        <v>170</v>
      </c>
      <c r="C173" s="6">
        <v>6252.45</v>
      </c>
      <c r="D173" s="6">
        <v>6252.44</v>
      </c>
      <c r="E173" s="5">
        <f t="shared" si="3"/>
        <v>0.99999840062695422</v>
      </c>
    </row>
    <row r="174" spans="1:5" ht="38.25" hidden="1" outlineLevel="1" x14ac:dyDescent="0.2">
      <c r="A174" s="2" t="s">
        <v>171</v>
      </c>
      <c r="B174" s="3" t="s">
        <v>172</v>
      </c>
      <c r="C174" s="6">
        <v>29719.58</v>
      </c>
      <c r="D174" s="6">
        <v>29719.58</v>
      </c>
      <c r="E174" s="5">
        <f t="shared" si="3"/>
        <v>1</v>
      </c>
    </row>
    <row r="175" spans="1:5" ht="21" customHeight="1" outlineLevel="1" x14ac:dyDescent="0.2">
      <c r="A175" s="2"/>
      <c r="B175" s="21" t="s">
        <v>718</v>
      </c>
      <c r="C175" s="6"/>
      <c r="D175" s="6"/>
      <c r="E175" s="5"/>
    </row>
    <row r="176" spans="1:5" ht="45.75" customHeight="1" outlineLevel="1" x14ac:dyDescent="0.2">
      <c r="A176" s="2" t="s">
        <v>140</v>
      </c>
      <c r="B176" s="3" t="s">
        <v>141</v>
      </c>
      <c r="C176" s="6">
        <v>75986.42</v>
      </c>
      <c r="D176" s="35">
        <v>26587.77</v>
      </c>
      <c r="E176" s="5">
        <f>D176/C176</f>
        <v>0.34990160083867616</v>
      </c>
    </row>
    <row r="177" spans="1:5" ht="24" customHeight="1" outlineLevel="1" x14ac:dyDescent="0.2">
      <c r="A177" s="2" t="s">
        <v>142</v>
      </c>
      <c r="B177" s="3" t="s">
        <v>143</v>
      </c>
      <c r="C177" s="6">
        <v>3751.45</v>
      </c>
      <c r="D177" s="35">
        <v>0</v>
      </c>
      <c r="E177" s="5">
        <f t="shared" si="3"/>
        <v>0</v>
      </c>
    </row>
    <row r="178" spans="1:5" ht="45" customHeight="1" outlineLevel="1" x14ac:dyDescent="0.2">
      <c r="A178" s="2" t="s">
        <v>144</v>
      </c>
      <c r="B178" s="3" t="s">
        <v>145</v>
      </c>
      <c r="C178" s="6">
        <v>5000</v>
      </c>
      <c r="D178" s="35">
        <v>0</v>
      </c>
      <c r="E178" s="5">
        <f t="shared" si="3"/>
        <v>0</v>
      </c>
    </row>
    <row r="179" spans="1:5" ht="36" customHeight="1" outlineLevel="1" x14ac:dyDescent="0.2">
      <c r="A179" s="2" t="s">
        <v>146</v>
      </c>
      <c r="B179" s="3" t="s">
        <v>147</v>
      </c>
      <c r="C179" s="6">
        <v>35544.659999999996</v>
      </c>
      <c r="D179" s="35">
        <v>19925.78</v>
      </c>
      <c r="E179" s="5">
        <f t="shared" si="3"/>
        <v>0.56058434656570078</v>
      </c>
    </row>
    <row r="180" spans="1:5" ht="45" customHeight="1" outlineLevel="1" x14ac:dyDescent="0.2">
      <c r="A180" s="17" t="s">
        <v>604</v>
      </c>
      <c r="B180" s="21" t="s">
        <v>605</v>
      </c>
      <c r="C180" s="30">
        <f>C181+C182</f>
        <v>294371.03999999998</v>
      </c>
      <c r="D180" s="30">
        <f>D181+D182</f>
        <v>294223.14</v>
      </c>
      <c r="E180" s="22">
        <f t="shared" si="3"/>
        <v>0.99949757285906937</v>
      </c>
    </row>
    <row r="181" spans="1:5" ht="51" hidden="1" outlineLevel="1" x14ac:dyDescent="0.2">
      <c r="A181" s="2" t="s">
        <v>173</v>
      </c>
      <c r="B181" s="3" t="s">
        <v>11</v>
      </c>
      <c r="C181" s="6">
        <v>290853.76999999996</v>
      </c>
      <c r="D181" s="6">
        <v>290735.24</v>
      </c>
      <c r="E181" s="5">
        <f t="shared" si="3"/>
        <v>0.99959247562787312</v>
      </c>
    </row>
    <row r="182" spans="1:5" ht="25.5" hidden="1" outlineLevel="1" x14ac:dyDescent="0.2">
      <c r="A182" s="2" t="s">
        <v>174</v>
      </c>
      <c r="B182" s="3" t="s">
        <v>102</v>
      </c>
      <c r="C182" s="6">
        <v>3517.2700000000004</v>
      </c>
      <c r="D182" s="6">
        <v>3487.9</v>
      </c>
      <c r="E182" s="5">
        <f t="shared" si="3"/>
        <v>0.99164977383027164</v>
      </c>
    </row>
    <row r="183" spans="1:5" ht="38.25" customHeight="1" outlineLevel="1" x14ac:dyDescent="0.2">
      <c r="A183" s="17" t="s">
        <v>606</v>
      </c>
      <c r="B183" s="21" t="s">
        <v>607</v>
      </c>
      <c r="C183" s="30">
        <f>C184+C185+C186+C187+C188+C189+C190+C191</f>
        <v>247927.32</v>
      </c>
      <c r="D183" s="30">
        <f>D184+D185+D186+D187+D188+D189+D190+D191</f>
        <v>240621.19999999998</v>
      </c>
      <c r="E183" s="22">
        <f t="shared" si="3"/>
        <v>0.97053120245078262</v>
      </c>
    </row>
    <row r="184" spans="1:5" ht="51" hidden="1" outlineLevel="1" x14ac:dyDescent="0.2">
      <c r="A184" s="2" t="s">
        <v>175</v>
      </c>
      <c r="B184" s="3" t="s">
        <v>11</v>
      </c>
      <c r="C184" s="6">
        <v>47336.349999999991</v>
      </c>
      <c r="D184" s="6">
        <v>46909.38</v>
      </c>
      <c r="E184" s="5">
        <f t="shared" si="3"/>
        <v>0.99098008190323095</v>
      </c>
    </row>
    <row r="185" spans="1:5" ht="38.25" hidden="1" outlineLevel="1" x14ac:dyDescent="0.2">
      <c r="A185" s="2" t="s">
        <v>176</v>
      </c>
      <c r="B185" s="3" t="s">
        <v>141</v>
      </c>
      <c r="C185" s="6">
        <v>76521.75</v>
      </c>
      <c r="D185" s="6">
        <v>70537.2</v>
      </c>
      <c r="E185" s="5">
        <f t="shared" si="3"/>
        <v>0.92179282360897385</v>
      </c>
    </row>
    <row r="186" spans="1:5" ht="38.25" hidden="1" outlineLevel="1" x14ac:dyDescent="0.2">
      <c r="A186" s="2" t="s">
        <v>177</v>
      </c>
      <c r="B186" s="3" t="s">
        <v>178</v>
      </c>
      <c r="C186" s="6">
        <v>110036.72</v>
      </c>
      <c r="D186" s="6">
        <v>110036.72</v>
      </c>
      <c r="E186" s="5">
        <f t="shared" si="3"/>
        <v>1</v>
      </c>
    </row>
    <row r="187" spans="1:5" hidden="1" outlineLevel="1" x14ac:dyDescent="0.2">
      <c r="A187" s="2" t="s">
        <v>179</v>
      </c>
      <c r="B187" s="3" t="s">
        <v>180</v>
      </c>
      <c r="C187" s="6">
        <v>3924.76</v>
      </c>
      <c r="D187" s="6">
        <v>3030.15</v>
      </c>
      <c r="E187" s="5">
        <f t="shared" si="3"/>
        <v>0.77205994761463115</v>
      </c>
    </row>
    <row r="188" spans="1:5" ht="25.5" hidden="1" outlineLevel="1" x14ac:dyDescent="0.2">
      <c r="A188" s="2" t="s">
        <v>181</v>
      </c>
      <c r="B188" s="3" t="s">
        <v>182</v>
      </c>
      <c r="C188" s="6">
        <v>4570</v>
      </c>
      <c r="D188" s="6">
        <v>4570</v>
      </c>
      <c r="E188" s="5">
        <f t="shared" si="3"/>
        <v>1</v>
      </c>
    </row>
    <row r="189" spans="1:5" ht="51" hidden="1" outlineLevel="1" x14ac:dyDescent="0.2">
      <c r="A189" s="2" t="s">
        <v>183</v>
      </c>
      <c r="B189" s="3" t="s">
        <v>184</v>
      </c>
      <c r="C189" s="6">
        <v>1500</v>
      </c>
      <c r="D189" s="6">
        <v>1500</v>
      </c>
      <c r="E189" s="5">
        <f t="shared" si="3"/>
        <v>1</v>
      </c>
    </row>
    <row r="190" spans="1:5" ht="51" hidden="1" outlineLevel="1" x14ac:dyDescent="0.2">
      <c r="A190" s="2" t="s">
        <v>185</v>
      </c>
      <c r="B190" s="3" t="s">
        <v>186</v>
      </c>
      <c r="C190" s="6">
        <v>3652</v>
      </c>
      <c r="D190" s="6">
        <v>3652</v>
      </c>
      <c r="E190" s="5">
        <f t="shared" si="3"/>
        <v>1</v>
      </c>
    </row>
    <row r="191" spans="1:5" ht="25.5" hidden="1" outlineLevel="1" x14ac:dyDescent="0.2">
      <c r="A191" s="2" t="s">
        <v>187</v>
      </c>
      <c r="B191" s="3" t="s">
        <v>102</v>
      </c>
      <c r="C191" s="6">
        <v>385.74</v>
      </c>
      <c r="D191" s="6">
        <v>385.75</v>
      </c>
      <c r="E191" s="5">
        <f t="shared" si="3"/>
        <v>1.0000259241976461</v>
      </c>
    </row>
    <row r="192" spans="1:5" ht="33" customHeight="1" outlineLevel="1" x14ac:dyDescent="0.2">
      <c r="A192" s="15" t="s">
        <v>562</v>
      </c>
      <c r="B192" s="16" t="s">
        <v>561</v>
      </c>
      <c r="C192" s="24">
        <f>C193</f>
        <v>5396.1399999999994</v>
      </c>
      <c r="D192" s="24">
        <f>D193</f>
        <v>3553.4700000000003</v>
      </c>
      <c r="E192" s="25">
        <f t="shared" si="3"/>
        <v>0.65852072036678078</v>
      </c>
    </row>
    <row r="193" spans="1:5" ht="30.75" customHeight="1" outlineLevel="1" x14ac:dyDescent="0.2">
      <c r="A193" s="29" t="s">
        <v>563</v>
      </c>
      <c r="B193" s="18" t="s">
        <v>564</v>
      </c>
      <c r="C193" s="30">
        <f>C194+C195</f>
        <v>5396.1399999999994</v>
      </c>
      <c r="D193" s="30">
        <f>D194+D195</f>
        <v>3553.4700000000003</v>
      </c>
      <c r="E193" s="22">
        <f t="shared" si="3"/>
        <v>0.65852072036678078</v>
      </c>
    </row>
    <row r="194" spans="1:5" ht="38.25" hidden="1" outlineLevel="1" x14ac:dyDescent="0.2">
      <c r="A194" s="2" t="s">
        <v>55</v>
      </c>
      <c r="B194" s="3" t="s">
        <v>56</v>
      </c>
      <c r="C194" s="6">
        <v>778.77</v>
      </c>
      <c r="D194" s="6">
        <v>762.7</v>
      </c>
      <c r="E194" s="5">
        <f t="shared" si="3"/>
        <v>0.97936489592562637</v>
      </c>
    </row>
    <row r="195" spans="1:5" ht="38.25" hidden="1" outlineLevel="1" x14ac:dyDescent="0.2">
      <c r="A195" s="2" t="s">
        <v>57</v>
      </c>
      <c r="B195" s="3" t="s">
        <v>58</v>
      </c>
      <c r="C195" s="6">
        <v>4617.37</v>
      </c>
      <c r="D195" s="6">
        <v>2790.77</v>
      </c>
      <c r="E195" s="5">
        <f t="shared" si="3"/>
        <v>0.60440683765866721</v>
      </c>
    </row>
    <row r="196" spans="1:5" ht="27.75" customHeight="1" outlineLevel="1" x14ac:dyDescent="0.2">
      <c r="A196" s="1" t="s">
        <v>608</v>
      </c>
      <c r="B196" s="23" t="s">
        <v>609</v>
      </c>
      <c r="C196" s="24">
        <f>C197</f>
        <v>4124.9799999999996</v>
      </c>
      <c r="D196" s="24">
        <f>D197</f>
        <v>3120.48</v>
      </c>
      <c r="E196" s="25">
        <f t="shared" si="3"/>
        <v>0.75648366779960152</v>
      </c>
    </row>
    <row r="197" spans="1:5" ht="39.75" customHeight="1" outlineLevel="1" x14ac:dyDescent="0.2">
      <c r="A197" s="17" t="s">
        <v>610</v>
      </c>
      <c r="B197" s="21" t="s">
        <v>611</v>
      </c>
      <c r="C197" s="30">
        <f>C198</f>
        <v>4124.9799999999996</v>
      </c>
      <c r="D197" s="30">
        <f>D198</f>
        <v>3120.48</v>
      </c>
      <c r="E197" s="22">
        <f t="shared" si="3"/>
        <v>0.75648366779960152</v>
      </c>
    </row>
    <row r="198" spans="1:5" ht="51" hidden="1" outlineLevel="1" x14ac:dyDescent="0.2">
      <c r="A198" s="2" t="s">
        <v>188</v>
      </c>
      <c r="B198" s="3" t="s">
        <v>11</v>
      </c>
      <c r="C198" s="6">
        <v>4124.9799999999996</v>
      </c>
      <c r="D198" s="6">
        <v>3120.48</v>
      </c>
      <c r="E198" s="5">
        <f t="shared" si="3"/>
        <v>0.75648366779960152</v>
      </c>
    </row>
    <row r="199" spans="1:5" ht="21.75" customHeight="1" outlineLevel="1" x14ac:dyDescent="0.2">
      <c r="A199" s="1" t="s">
        <v>589</v>
      </c>
      <c r="B199" s="23" t="s">
        <v>591</v>
      </c>
      <c r="C199" s="24">
        <f>C200+C203</f>
        <v>37715.56</v>
      </c>
      <c r="D199" s="24">
        <f>D200+D203</f>
        <v>37684.5</v>
      </c>
      <c r="E199" s="25">
        <f t="shared" si="3"/>
        <v>0.99917646721936526</v>
      </c>
    </row>
    <row r="200" spans="1:5" ht="24.75" customHeight="1" outlineLevel="1" x14ac:dyDescent="0.2">
      <c r="A200" s="17" t="s">
        <v>612</v>
      </c>
      <c r="B200" s="21" t="s">
        <v>613</v>
      </c>
      <c r="C200" s="30">
        <f>C201+C202</f>
        <v>1715.56</v>
      </c>
      <c r="D200" s="30">
        <f>D201+D202</f>
        <v>1715.55</v>
      </c>
      <c r="E200" s="22">
        <f t="shared" si="3"/>
        <v>0.99999417099955701</v>
      </c>
    </row>
    <row r="201" spans="1:5" ht="51" hidden="1" outlineLevel="1" x14ac:dyDescent="0.2">
      <c r="A201" s="2" t="s">
        <v>189</v>
      </c>
      <c r="B201" s="3" t="s">
        <v>11</v>
      </c>
      <c r="C201" s="6">
        <v>1373.56</v>
      </c>
      <c r="D201" s="6">
        <v>1373.55</v>
      </c>
      <c r="E201" s="5">
        <f t="shared" si="3"/>
        <v>0.99999271964821346</v>
      </c>
    </row>
    <row r="202" spans="1:5" ht="25.5" hidden="1" outlineLevel="1" x14ac:dyDescent="0.2">
      <c r="A202" s="2" t="s">
        <v>190</v>
      </c>
      <c r="B202" s="3" t="s">
        <v>191</v>
      </c>
      <c r="C202" s="6">
        <v>342</v>
      </c>
      <c r="D202" s="6">
        <v>342</v>
      </c>
      <c r="E202" s="5">
        <f t="shared" si="3"/>
        <v>1</v>
      </c>
    </row>
    <row r="203" spans="1:5" ht="39.75" customHeight="1" outlineLevel="1" x14ac:dyDescent="0.2">
      <c r="A203" s="17" t="s">
        <v>590</v>
      </c>
      <c r="B203" s="21" t="s">
        <v>592</v>
      </c>
      <c r="C203" s="30">
        <f>C204</f>
        <v>36000</v>
      </c>
      <c r="D203" s="30">
        <f>D204</f>
        <v>35968.949999999997</v>
      </c>
      <c r="E203" s="22">
        <f t="shared" si="3"/>
        <v>0.9991374999999999</v>
      </c>
    </row>
    <row r="204" spans="1:5" ht="51" hidden="1" outlineLevel="1" x14ac:dyDescent="0.2">
      <c r="A204" s="2" t="s">
        <v>116</v>
      </c>
      <c r="B204" s="3" t="s">
        <v>11</v>
      </c>
      <c r="C204" s="6">
        <v>36000</v>
      </c>
      <c r="D204" s="6">
        <v>35968.949999999997</v>
      </c>
      <c r="E204" s="5">
        <f t="shared" si="3"/>
        <v>0.9991374999999999</v>
      </c>
    </row>
    <row r="205" spans="1:5" ht="31.5" customHeight="1" outlineLevel="1" x14ac:dyDescent="0.2">
      <c r="A205" s="1" t="s">
        <v>594</v>
      </c>
      <c r="B205" s="23" t="s">
        <v>596</v>
      </c>
      <c r="C205" s="24">
        <f>C206+C208</f>
        <v>1649.23</v>
      </c>
      <c r="D205" s="24">
        <f>D206+D208</f>
        <v>1630.83</v>
      </c>
      <c r="E205" s="25">
        <f t="shared" si="3"/>
        <v>0.9888432783783947</v>
      </c>
    </row>
    <row r="206" spans="1:5" ht="49.5" customHeight="1" outlineLevel="1" x14ac:dyDescent="0.2">
      <c r="A206" s="17" t="s">
        <v>595</v>
      </c>
      <c r="B206" s="21" t="s">
        <v>614</v>
      </c>
      <c r="C206" s="30">
        <f>C207</f>
        <v>631.83000000000004</v>
      </c>
      <c r="D206" s="30">
        <f>D207</f>
        <v>615.83000000000004</v>
      </c>
      <c r="E206" s="22">
        <f t="shared" si="3"/>
        <v>0.9746767326654322</v>
      </c>
    </row>
    <row r="207" spans="1:5" ht="25.5" hidden="1" outlineLevel="1" x14ac:dyDescent="0.2">
      <c r="A207" s="2" t="s">
        <v>117</v>
      </c>
      <c r="B207" s="3" t="s">
        <v>118</v>
      </c>
      <c r="C207" s="6">
        <v>631.83000000000004</v>
      </c>
      <c r="D207" s="6">
        <v>615.83000000000004</v>
      </c>
      <c r="E207" s="5">
        <f t="shared" si="3"/>
        <v>0.9746767326654322</v>
      </c>
    </row>
    <row r="208" spans="1:5" ht="30.75" customHeight="1" outlineLevel="1" x14ac:dyDescent="0.2">
      <c r="A208" s="17" t="s">
        <v>615</v>
      </c>
      <c r="B208" s="21" t="s">
        <v>616</v>
      </c>
      <c r="C208" s="30">
        <f>C209</f>
        <v>1017.4</v>
      </c>
      <c r="D208" s="30">
        <f>D209</f>
        <v>1015</v>
      </c>
      <c r="E208" s="22">
        <f t="shared" si="3"/>
        <v>0.99764104580302737</v>
      </c>
    </row>
    <row r="209" spans="1:5" ht="25.5" hidden="1" outlineLevel="1" x14ac:dyDescent="0.2">
      <c r="A209" s="2" t="s">
        <v>192</v>
      </c>
      <c r="B209" s="3" t="s">
        <v>193</v>
      </c>
      <c r="C209" s="6">
        <v>1017.4</v>
      </c>
      <c r="D209" s="6">
        <v>1015</v>
      </c>
      <c r="E209" s="5">
        <f t="shared" si="3"/>
        <v>0.99764104580302737</v>
      </c>
    </row>
    <row r="210" spans="1:5" ht="23.25" customHeight="1" outlineLevel="1" x14ac:dyDescent="0.2">
      <c r="A210" s="2"/>
      <c r="B210" s="23" t="s">
        <v>544</v>
      </c>
      <c r="C210" s="24">
        <f>C211+C212+C213+C214+C215</f>
        <v>50707.87</v>
      </c>
      <c r="D210" s="24">
        <f>D211+D212+D213+D214+D215</f>
        <v>49821.369999999995</v>
      </c>
      <c r="E210" s="25">
        <f t="shared" ref="E210:E215" si="4">D210/C210</f>
        <v>0.9825175066513343</v>
      </c>
    </row>
    <row r="211" spans="1:5" ht="51" outlineLevel="1" x14ac:dyDescent="0.2">
      <c r="A211" s="2" t="s">
        <v>194</v>
      </c>
      <c r="B211" s="3" t="s">
        <v>195</v>
      </c>
      <c r="C211" s="6">
        <v>1313</v>
      </c>
      <c r="D211" s="6">
        <v>1313</v>
      </c>
      <c r="E211" s="5">
        <f t="shared" si="4"/>
        <v>1</v>
      </c>
    </row>
    <row r="212" spans="1:5" ht="38.25" outlineLevel="1" x14ac:dyDescent="0.2">
      <c r="A212" s="2" t="s">
        <v>14</v>
      </c>
      <c r="B212" s="3" t="s">
        <v>15</v>
      </c>
      <c r="C212" s="6">
        <v>13590.72</v>
      </c>
      <c r="D212" s="6">
        <v>13590.72</v>
      </c>
      <c r="E212" s="5">
        <f t="shared" si="4"/>
        <v>1</v>
      </c>
    </row>
    <row r="213" spans="1:5" ht="38.25" outlineLevel="1" x14ac:dyDescent="0.2">
      <c r="A213" s="2" t="s">
        <v>16</v>
      </c>
      <c r="B213" s="3" t="s">
        <v>17</v>
      </c>
      <c r="C213" s="6">
        <v>31662.400000000001</v>
      </c>
      <c r="D213" s="6">
        <v>31657.7</v>
      </c>
      <c r="E213" s="5">
        <f t="shared" si="4"/>
        <v>0.99985155894688971</v>
      </c>
    </row>
    <row r="214" spans="1:5" ht="38.25" outlineLevel="1" x14ac:dyDescent="0.2">
      <c r="A214" s="2" t="s">
        <v>18</v>
      </c>
      <c r="B214" s="3" t="s">
        <v>19</v>
      </c>
      <c r="C214" s="6">
        <v>3541.75</v>
      </c>
      <c r="D214" s="6">
        <v>2659.95</v>
      </c>
      <c r="E214" s="5">
        <f t="shared" si="4"/>
        <v>0.75102703465800802</v>
      </c>
    </row>
    <row r="215" spans="1:5" ht="25.5" outlineLevel="1" x14ac:dyDescent="0.2">
      <c r="A215" s="2" t="s">
        <v>20</v>
      </c>
      <c r="B215" s="3" t="s">
        <v>21</v>
      </c>
      <c r="C215" s="6">
        <v>600</v>
      </c>
      <c r="D215" s="6">
        <v>600</v>
      </c>
      <c r="E215" s="5">
        <f t="shared" si="4"/>
        <v>1</v>
      </c>
    </row>
    <row r="216" spans="1:5" x14ac:dyDescent="0.2">
      <c r="A216" s="36" t="s">
        <v>196</v>
      </c>
      <c r="B216" s="37"/>
      <c r="C216" s="8">
        <f>C218+C268</f>
        <v>170760.44</v>
      </c>
      <c r="D216" s="8">
        <f>D218+D268</f>
        <v>168277.56999999998</v>
      </c>
      <c r="E216" s="9">
        <f t="shared" ref="E216:E336" si="5">D216/C216</f>
        <v>0.98545992268466853</v>
      </c>
    </row>
    <row r="217" spans="1:5" x14ac:dyDescent="0.2">
      <c r="A217" s="15"/>
      <c r="B217" s="16" t="s">
        <v>536</v>
      </c>
      <c r="C217" s="12"/>
      <c r="D217" s="12"/>
      <c r="E217" s="13"/>
    </row>
    <row r="218" spans="1:5" x14ac:dyDescent="0.2">
      <c r="A218" s="15"/>
      <c r="B218" s="16" t="s">
        <v>537</v>
      </c>
      <c r="C218" s="12">
        <f>C219+C222+C226+C229+C239+C244+C250+C256+C259+C262+C265</f>
        <v>156817.75</v>
      </c>
      <c r="D218" s="12">
        <f>D219+D222+D226+D229+D239+D244+D250+D256+D259+D262+D265</f>
        <v>155177.10999999999</v>
      </c>
      <c r="E218" s="13">
        <f t="shared" si="5"/>
        <v>0.98953791901745802</v>
      </c>
    </row>
    <row r="219" spans="1:5" ht="21" customHeight="1" x14ac:dyDescent="0.2">
      <c r="A219" s="15" t="s">
        <v>569</v>
      </c>
      <c r="B219" s="16" t="s">
        <v>571</v>
      </c>
      <c r="C219" s="12">
        <f>C220</f>
        <v>257.15999999999997</v>
      </c>
      <c r="D219" s="12">
        <f>D220</f>
        <v>257.14</v>
      </c>
      <c r="E219" s="13">
        <f t="shared" si="5"/>
        <v>0.99992222740706183</v>
      </c>
    </row>
    <row r="220" spans="1:5" ht="25.5" collapsed="1" x14ac:dyDescent="0.2">
      <c r="A220" s="29" t="s">
        <v>570</v>
      </c>
      <c r="B220" s="18" t="s">
        <v>617</v>
      </c>
      <c r="C220" s="19">
        <f>C221</f>
        <v>257.15999999999997</v>
      </c>
      <c r="D220" s="19">
        <f>D221</f>
        <v>257.14</v>
      </c>
      <c r="E220" s="20">
        <f t="shared" si="5"/>
        <v>0.99992222740706183</v>
      </c>
    </row>
    <row r="221" spans="1:5" ht="21" hidden="1" customHeight="1" outlineLevel="1" x14ac:dyDescent="0.2">
      <c r="A221" s="2" t="s">
        <v>88</v>
      </c>
      <c r="B221" s="3" t="s">
        <v>89</v>
      </c>
      <c r="C221" s="6">
        <v>257.15999999999997</v>
      </c>
      <c r="D221" s="6">
        <v>257.14</v>
      </c>
      <c r="E221" s="5">
        <f t="shared" si="5"/>
        <v>0.99992222740706183</v>
      </c>
    </row>
    <row r="222" spans="1:5" ht="21" customHeight="1" outlineLevel="1" x14ac:dyDescent="0.2">
      <c r="A222" s="1" t="s">
        <v>585</v>
      </c>
      <c r="B222" s="23" t="s">
        <v>587</v>
      </c>
      <c r="C222" s="24">
        <f>C223</f>
        <v>318.83</v>
      </c>
      <c r="D222" s="24">
        <f>D223</f>
        <v>316.14999999999998</v>
      </c>
      <c r="E222" s="25">
        <f t="shared" si="5"/>
        <v>0.99159426653702598</v>
      </c>
    </row>
    <row r="223" spans="1:5" ht="30" customHeight="1" outlineLevel="1" x14ac:dyDescent="0.2">
      <c r="A223" s="17" t="s">
        <v>586</v>
      </c>
      <c r="B223" s="21" t="s">
        <v>588</v>
      </c>
      <c r="C223" s="30">
        <f>C224+C225</f>
        <v>318.83</v>
      </c>
      <c r="D223" s="30">
        <f>D224+D225</f>
        <v>316.14999999999998</v>
      </c>
      <c r="E223" s="22">
        <f t="shared" si="5"/>
        <v>0.99159426653702598</v>
      </c>
    </row>
    <row r="224" spans="1:5" ht="19.5" hidden="1" customHeight="1" outlineLevel="1" x14ac:dyDescent="0.2">
      <c r="A224" s="2" t="s">
        <v>110</v>
      </c>
      <c r="B224" s="3" t="s">
        <v>111</v>
      </c>
      <c r="C224" s="6">
        <v>24</v>
      </c>
      <c r="D224" s="6">
        <v>24</v>
      </c>
      <c r="E224" s="5">
        <f t="shared" si="5"/>
        <v>1</v>
      </c>
    </row>
    <row r="225" spans="1:5" ht="63.75" hidden="1" outlineLevel="1" x14ac:dyDescent="0.2">
      <c r="A225" s="2" t="s">
        <v>197</v>
      </c>
      <c r="B225" s="3" t="s">
        <v>198</v>
      </c>
      <c r="C225" s="6">
        <v>294.83</v>
      </c>
      <c r="D225" s="6">
        <v>292.14999999999998</v>
      </c>
      <c r="E225" s="5">
        <f t="shared" si="5"/>
        <v>0.99091001594138994</v>
      </c>
    </row>
    <row r="226" spans="1:5" ht="35.25" customHeight="1" outlineLevel="1" x14ac:dyDescent="0.2">
      <c r="A226" s="1" t="s">
        <v>608</v>
      </c>
      <c r="B226" s="23" t="s">
        <v>609</v>
      </c>
      <c r="C226" s="24">
        <f>C227</f>
        <v>352.34</v>
      </c>
      <c r="D226" s="24">
        <f>D227</f>
        <v>352.35</v>
      </c>
      <c r="E226" s="25">
        <f t="shared" si="5"/>
        <v>1.0000283816767896</v>
      </c>
    </row>
    <row r="227" spans="1:5" ht="42.75" customHeight="1" outlineLevel="1" x14ac:dyDescent="0.2">
      <c r="A227" s="17" t="s">
        <v>610</v>
      </c>
      <c r="B227" s="21" t="s">
        <v>611</v>
      </c>
      <c r="C227" s="30">
        <f>C228</f>
        <v>352.34</v>
      </c>
      <c r="D227" s="30">
        <f>D228</f>
        <v>352.35</v>
      </c>
      <c r="E227" s="22">
        <f t="shared" si="5"/>
        <v>1.0000283816767896</v>
      </c>
    </row>
    <row r="228" spans="1:5" ht="24" hidden="1" customHeight="1" outlineLevel="1" x14ac:dyDescent="0.2">
      <c r="A228" s="2" t="s">
        <v>199</v>
      </c>
      <c r="B228" s="3" t="s">
        <v>200</v>
      </c>
      <c r="C228" s="6">
        <v>352.34</v>
      </c>
      <c r="D228" s="6">
        <v>352.35</v>
      </c>
      <c r="E228" s="5">
        <f t="shared" si="5"/>
        <v>1.0000283816767896</v>
      </c>
    </row>
    <row r="229" spans="1:5" ht="26.25" customHeight="1" outlineLevel="1" x14ac:dyDescent="0.2">
      <c r="A229" s="1" t="s">
        <v>618</v>
      </c>
      <c r="B229" s="23" t="s">
        <v>619</v>
      </c>
      <c r="C229" s="24">
        <f>C230+C232+C236</f>
        <v>1864.71</v>
      </c>
      <c r="D229" s="24">
        <f>D230+D232+D236</f>
        <v>1862.85</v>
      </c>
      <c r="E229" s="25">
        <f t="shared" si="5"/>
        <v>0.99900252586193017</v>
      </c>
    </row>
    <row r="230" spans="1:5" ht="53.25" customHeight="1" outlineLevel="1" x14ac:dyDescent="0.2">
      <c r="A230" s="17" t="s">
        <v>621</v>
      </c>
      <c r="B230" s="21" t="s">
        <v>620</v>
      </c>
      <c r="C230" s="30">
        <f>C231</f>
        <v>15</v>
      </c>
      <c r="D230" s="30">
        <f>D231</f>
        <v>15</v>
      </c>
      <c r="E230" s="22">
        <f t="shared" si="5"/>
        <v>1</v>
      </c>
    </row>
    <row r="231" spans="1:5" ht="38.25" hidden="1" outlineLevel="1" x14ac:dyDescent="0.2">
      <c r="A231" s="2" t="s">
        <v>201</v>
      </c>
      <c r="B231" s="3" t="s">
        <v>202</v>
      </c>
      <c r="C231" s="6">
        <v>15</v>
      </c>
      <c r="D231" s="6">
        <v>15</v>
      </c>
      <c r="E231" s="5">
        <f t="shared" si="5"/>
        <v>1</v>
      </c>
    </row>
    <row r="232" spans="1:5" ht="45" customHeight="1" outlineLevel="1" x14ac:dyDescent="0.2">
      <c r="A232" s="17" t="s">
        <v>622</v>
      </c>
      <c r="B232" s="21" t="s">
        <v>623</v>
      </c>
      <c r="C232" s="30">
        <f>C233+C234+C235</f>
        <v>733.43999999999994</v>
      </c>
      <c r="D232" s="30">
        <f>D233+D234+D235</f>
        <v>733.43999999999994</v>
      </c>
      <c r="E232" s="22">
        <f t="shared" si="5"/>
        <v>1</v>
      </c>
    </row>
    <row r="233" spans="1:5" ht="38.25" hidden="1" outlineLevel="1" x14ac:dyDescent="0.2">
      <c r="A233" s="2" t="s">
        <v>203</v>
      </c>
      <c r="B233" s="3" t="s">
        <v>204</v>
      </c>
      <c r="C233" s="6">
        <v>34</v>
      </c>
      <c r="D233" s="6">
        <v>34</v>
      </c>
      <c r="E233" s="5">
        <f t="shared" si="5"/>
        <v>1</v>
      </c>
    </row>
    <row r="234" spans="1:5" ht="25.5" hidden="1" outlineLevel="1" x14ac:dyDescent="0.2">
      <c r="A234" s="2" t="s">
        <v>205</v>
      </c>
      <c r="B234" s="3" t="s">
        <v>206</v>
      </c>
      <c r="C234" s="6">
        <v>565.55999999999995</v>
      </c>
      <c r="D234" s="6">
        <v>565.55999999999995</v>
      </c>
      <c r="E234" s="5">
        <f t="shared" si="5"/>
        <v>1</v>
      </c>
    </row>
    <row r="235" spans="1:5" ht="38.25" hidden="1" outlineLevel="1" x14ac:dyDescent="0.2">
      <c r="A235" s="2" t="s">
        <v>207</v>
      </c>
      <c r="B235" s="3" t="s">
        <v>208</v>
      </c>
      <c r="C235" s="6">
        <v>133.88</v>
      </c>
      <c r="D235" s="6">
        <v>133.88</v>
      </c>
      <c r="E235" s="5">
        <f t="shared" si="5"/>
        <v>1</v>
      </c>
    </row>
    <row r="236" spans="1:5" ht="45.75" customHeight="1" outlineLevel="1" x14ac:dyDescent="0.2">
      <c r="A236" s="17" t="s">
        <v>624</v>
      </c>
      <c r="B236" s="21" t="s">
        <v>625</v>
      </c>
      <c r="C236" s="30">
        <f>C237+C238</f>
        <v>1116.2700000000002</v>
      </c>
      <c r="D236" s="30">
        <f>D237+D238</f>
        <v>1114.4100000000001</v>
      </c>
      <c r="E236" s="22">
        <f t="shared" si="5"/>
        <v>0.99833373646160861</v>
      </c>
    </row>
    <row r="237" spans="1:5" ht="27" hidden="1" customHeight="1" outlineLevel="1" x14ac:dyDescent="0.2">
      <c r="A237" s="2" t="s">
        <v>209</v>
      </c>
      <c r="B237" s="3" t="s">
        <v>210</v>
      </c>
      <c r="C237" s="6">
        <v>1024.6100000000001</v>
      </c>
      <c r="D237" s="6">
        <v>1022.76</v>
      </c>
      <c r="E237" s="5">
        <f t="shared" si="5"/>
        <v>0.99819443495573912</v>
      </c>
    </row>
    <row r="238" spans="1:5" ht="29.25" hidden="1" customHeight="1" outlineLevel="1" x14ac:dyDescent="0.2">
      <c r="A238" s="2" t="s">
        <v>211</v>
      </c>
      <c r="B238" s="3" t="s">
        <v>212</v>
      </c>
      <c r="C238" s="6">
        <v>91.66</v>
      </c>
      <c r="D238" s="6">
        <v>91.65</v>
      </c>
      <c r="E238" s="5">
        <f t="shared" si="5"/>
        <v>0.99989090115644785</v>
      </c>
    </row>
    <row r="239" spans="1:5" ht="30.75" customHeight="1" outlineLevel="1" x14ac:dyDescent="0.2">
      <c r="A239" s="1" t="s">
        <v>626</v>
      </c>
      <c r="B239" s="23" t="s">
        <v>627</v>
      </c>
      <c r="C239" s="24">
        <f>C240+C242</f>
        <v>466.97999999999996</v>
      </c>
      <c r="D239" s="24">
        <f>D240+D242</f>
        <v>426.19</v>
      </c>
      <c r="E239" s="25">
        <f t="shared" si="5"/>
        <v>0.91265150541779094</v>
      </c>
    </row>
    <row r="240" spans="1:5" ht="36" customHeight="1" outlineLevel="1" x14ac:dyDescent="0.2">
      <c r="A240" s="17" t="s">
        <v>628</v>
      </c>
      <c r="B240" s="21" t="s">
        <v>629</v>
      </c>
      <c r="C240" s="30">
        <f>C241</f>
        <v>436.53</v>
      </c>
      <c r="D240" s="30">
        <f>D241</f>
        <v>402.19</v>
      </c>
      <c r="E240" s="22">
        <f t="shared" si="5"/>
        <v>0.92133415801892204</v>
      </c>
    </row>
    <row r="241" spans="1:5" ht="38.25" hidden="1" outlineLevel="1" x14ac:dyDescent="0.2">
      <c r="A241" s="2" t="s">
        <v>213</v>
      </c>
      <c r="B241" s="3" t="s">
        <v>214</v>
      </c>
      <c r="C241" s="6">
        <v>436.53</v>
      </c>
      <c r="D241" s="6">
        <v>402.19</v>
      </c>
      <c r="E241" s="5">
        <f t="shared" si="5"/>
        <v>0.92133415801892204</v>
      </c>
    </row>
    <row r="242" spans="1:5" ht="35.25" customHeight="1" outlineLevel="1" x14ac:dyDescent="0.2">
      <c r="A242" s="17" t="s">
        <v>631</v>
      </c>
      <c r="B242" s="21" t="s">
        <v>630</v>
      </c>
      <c r="C242" s="30">
        <f>C243</f>
        <v>30.45</v>
      </c>
      <c r="D242" s="30">
        <f>D243</f>
        <v>24</v>
      </c>
      <c r="E242" s="22">
        <f t="shared" si="5"/>
        <v>0.78817733990147787</v>
      </c>
    </row>
    <row r="243" spans="1:5" ht="25.5" hidden="1" outlineLevel="1" x14ac:dyDescent="0.2">
      <c r="A243" s="2" t="s">
        <v>215</v>
      </c>
      <c r="B243" s="3" t="s">
        <v>216</v>
      </c>
      <c r="C243" s="6">
        <v>30.45</v>
      </c>
      <c r="D243" s="6">
        <v>24</v>
      </c>
      <c r="E243" s="5">
        <f t="shared" si="5"/>
        <v>0.78817733990147787</v>
      </c>
    </row>
    <row r="244" spans="1:5" ht="27.75" customHeight="1" outlineLevel="1" x14ac:dyDescent="0.2">
      <c r="A244" s="1" t="s">
        <v>632</v>
      </c>
      <c r="B244" s="23" t="s">
        <v>633</v>
      </c>
      <c r="C244" s="24">
        <f>C245+C248</f>
        <v>139551.67000000001</v>
      </c>
      <c r="D244" s="24">
        <f>D245+D248</f>
        <v>139416.21</v>
      </c>
      <c r="E244" s="25">
        <f t="shared" si="5"/>
        <v>0.99902932010774204</v>
      </c>
    </row>
    <row r="245" spans="1:5" ht="30" customHeight="1" outlineLevel="1" x14ac:dyDescent="0.2">
      <c r="A245" s="17" t="s">
        <v>634</v>
      </c>
      <c r="B245" s="21" t="s">
        <v>635</v>
      </c>
      <c r="C245" s="30">
        <f>C246+C247</f>
        <v>134523.32</v>
      </c>
      <c r="D245" s="30">
        <f>D246+D247</f>
        <v>134523.31</v>
      </c>
      <c r="E245" s="22">
        <f t="shared" si="5"/>
        <v>0.9999999256634462</v>
      </c>
    </row>
    <row r="246" spans="1:5" hidden="1" outlineLevel="1" x14ac:dyDescent="0.2">
      <c r="A246" s="2" t="s">
        <v>217</v>
      </c>
      <c r="B246" s="3" t="s">
        <v>218</v>
      </c>
      <c r="C246" s="6">
        <v>133523.32</v>
      </c>
      <c r="D246" s="6">
        <v>133523.31</v>
      </c>
      <c r="E246" s="5">
        <f t="shared" si="5"/>
        <v>0.99999992510671543</v>
      </c>
    </row>
    <row r="247" spans="1:5" hidden="1" outlineLevel="1" x14ac:dyDescent="0.2">
      <c r="A247" s="2" t="s">
        <v>219</v>
      </c>
      <c r="B247" s="3" t="s">
        <v>220</v>
      </c>
      <c r="C247" s="6">
        <v>1000</v>
      </c>
      <c r="D247" s="6">
        <v>1000</v>
      </c>
      <c r="E247" s="5">
        <f t="shared" si="5"/>
        <v>1</v>
      </c>
    </row>
    <row r="248" spans="1:5" ht="34.5" customHeight="1" outlineLevel="1" x14ac:dyDescent="0.2">
      <c r="A248" s="17" t="s">
        <v>636</v>
      </c>
      <c r="B248" s="21" t="s">
        <v>637</v>
      </c>
      <c r="C248" s="30">
        <f>C249</f>
        <v>5028.3499999999995</v>
      </c>
      <c r="D248" s="30">
        <f>D249</f>
        <v>4892.8999999999996</v>
      </c>
      <c r="E248" s="22">
        <f t="shared" si="5"/>
        <v>0.97306273429653867</v>
      </c>
    </row>
    <row r="249" spans="1:5" ht="51" hidden="1" outlineLevel="1" x14ac:dyDescent="0.2">
      <c r="A249" s="2" t="s">
        <v>221</v>
      </c>
      <c r="B249" s="3" t="s">
        <v>11</v>
      </c>
      <c r="C249" s="6">
        <v>5028.3499999999995</v>
      </c>
      <c r="D249" s="6">
        <v>4892.8999999999996</v>
      </c>
      <c r="E249" s="5">
        <f t="shared" si="5"/>
        <v>0.97306273429653867</v>
      </c>
    </row>
    <row r="250" spans="1:5" ht="51" outlineLevel="1" x14ac:dyDescent="0.2">
      <c r="A250" s="1" t="s">
        <v>638</v>
      </c>
      <c r="B250" s="23" t="s">
        <v>639</v>
      </c>
      <c r="C250" s="24">
        <f>C251</f>
        <v>10929.31</v>
      </c>
      <c r="D250" s="24">
        <f>D251</f>
        <v>9469.4699999999993</v>
      </c>
      <c r="E250" s="25">
        <f t="shared" si="5"/>
        <v>0.86642889624322117</v>
      </c>
    </row>
    <row r="251" spans="1:5" ht="30" customHeight="1" outlineLevel="1" x14ac:dyDescent="0.2">
      <c r="A251" s="17" t="s">
        <v>640</v>
      </c>
      <c r="B251" s="21" t="s">
        <v>641</v>
      </c>
      <c r="C251" s="30">
        <f>C252+C253+C254+C255</f>
        <v>10929.31</v>
      </c>
      <c r="D251" s="30">
        <f>D252+D253+D254+D255</f>
        <v>9469.4699999999993</v>
      </c>
      <c r="E251" s="22">
        <f t="shared" si="5"/>
        <v>0.86642889624322117</v>
      </c>
    </row>
    <row r="252" spans="1:5" ht="19.5" hidden="1" customHeight="1" outlineLevel="1" x14ac:dyDescent="0.2">
      <c r="A252" s="2" t="s">
        <v>222</v>
      </c>
      <c r="B252" s="3" t="s">
        <v>223</v>
      </c>
      <c r="C252" s="6">
        <v>9946.02</v>
      </c>
      <c r="D252" s="6">
        <v>8954.75</v>
      </c>
      <c r="E252" s="5">
        <f t="shared" si="5"/>
        <v>0.9003350083752093</v>
      </c>
    </row>
    <row r="253" spans="1:5" hidden="1" outlineLevel="1" x14ac:dyDescent="0.2">
      <c r="A253" s="2" t="s">
        <v>224</v>
      </c>
      <c r="B253" s="3" t="s">
        <v>225</v>
      </c>
      <c r="C253" s="6">
        <v>716.91000000000008</v>
      </c>
      <c r="D253" s="6">
        <v>272.20999999999998</v>
      </c>
      <c r="E253" s="5">
        <f t="shared" si="5"/>
        <v>0.37969898592570889</v>
      </c>
    </row>
    <row r="254" spans="1:5" hidden="1" outlineLevel="1" x14ac:dyDescent="0.2">
      <c r="A254" s="2" t="s">
        <v>226</v>
      </c>
      <c r="B254" s="3" t="s">
        <v>227</v>
      </c>
      <c r="C254" s="6">
        <v>255.8</v>
      </c>
      <c r="D254" s="6">
        <v>231.94</v>
      </c>
      <c r="E254" s="5">
        <f t="shared" si="5"/>
        <v>0.90672400312744328</v>
      </c>
    </row>
    <row r="255" spans="1:5" ht="25.5" hidden="1" outlineLevel="1" x14ac:dyDescent="0.2">
      <c r="A255" s="2" t="s">
        <v>228</v>
      </c>
      <c r="B255" s="3" t="s">
        <v>229</v>
      </c>
      <c r="C255" s="6">
        <v>10.58</v>
      </c>
      <c r="D255" s="6">
        <v>10.57</v>
      </c>
      <c r="E255" s="5">
        <f t="shared" si="5"/>
        <v>0.99905482041587901</v>
      </c>
    </row>
    <row r="256" spans="1:5" ht="45" customHeight="1" outlineLevel="1" x14ac:dyDescent="0.2">
      <c r="A256" s="1" t="s">
        <v>642</v>
      </c>
      <c r="B256" s="23" t="s">
        <v>643</v>
      </c>
      <c r="C256" s="24">
        <f>C257</f>
        <v>2626.44</v>
      </c>
      <c r="D256" s="24">
        <f>D257</f>
        <v>2626.44</v>
      </c>
      <c r="E256" s="25">
        <f t="shared" si="5"/>
        <v>1</v>
      </c>
    </row>
    <row r="257" spans="1:5" ht="33.75" customHeight="1" outlineLevel="1" x14ac:dyDescent="0.2">
      <c r="A257" s="17" t="s">
        <v>644</v>
      </c>
      <c r="B257" s="21" t="s">
        <v>645</v>
      </c>
      <c r="C257" s="30">
        <f>C258</f>
        <v>2626.44</v>
      </c>
      <c r="D257" s="30">
        <f>D258</f>
        <v>2626.44</v>
      </c>
      <c r="E257" s="22">
        <f t="shared" si="5"/>
        <v>1</v>
      </c>
    </row>
    <row r="258" spans="1:5" ht="51" hidden="1" outlineLevel="1" x14ac:dyDescent="0.2">
      <c r="A258" s="2" t="s">
        <v>230</v>
      </c>
      <c r="B258" s="3" t="s">
        <v>231</v>
      </c>
      <c r="C258" s="6">
        <v>2626.44</v>
      </c>
      <c r="D258" s="6">
        <v>2626.44</v>
      </c>
      <c r="E258" s="5">
        <f t="shared" si="5"/>
        <v>1</v>
      </c>
    </row>
    <row r="259" spans="1:5" ht="33" customHeight="1" outlineLevel="1" x14ac:dyDescent="0.2">
      <c r="A259" s="1" t="s">
        <v>594</v>
      </c>
      <c r="B259" s="23" t="s">
        <v>646</v>
      </c>
      <c r="C259" s="24">
        <f>C260</f>
        <v>34</v>
      </c>
      <c r="D259" s="24">
        <f>D260</f>
        <v>34</v>
      </c>
      <c r="E259" s="25">
        <f t="shared" si="5"/>
        <v>1</v>
      </c>
    </row>
    <row r="260" spans="1:5" ht="46.5" customHeight="1" outlineLevel="1" x14ac:dyDescent="0.2">
      <c r="A260" s="17" t="s">
        <v>595</v>
      </c>
      <c r="B260" s="21" t="s">
        <v>614</v>
      </c>
      <c r="C260" s="30">
        <f>C261</f>
        <v>34</v>
      </c>
      <c r="D260" s="30">
        <f>D261</f>
        <v>34</v>
      </c>
      <c r="E260" s="22">
        <f t="shared" si="5"/>
        <v>1</v>
      </c>
    </row>
    <row r="261" spans="1:5" ht="25.5" hidden="1" outlineLevel="1" x14ac:dyDescent="0.2">
      <c r="A261" s="2" t="s">
        <v>117</v>
      </c>
      <c r="B261" s="3" t="s">
        <v>118</v>
      </c>
      <c r="C261" s="6">
        <v>34</v>
      </c>
      <c r="D261" s="6">
        <v>34</v>
      </c>
      <c r="E261" s="5">
        <f t="shared" si="5"/>
        <v>1</v>
      </c>
    </row>
    <row r="262" spans="1:5" ht="42.75" customHeight="1" outlineLevel="1" x14ac:dyDescent="0.2">
      <c r="A262" s="1" t="s">
        <v>566</v>
      </c>
      <c r="B262" s="23" t="s">
        <v>565</v>
      </c>
      <c r="C262" s="24">
        <f>C263</f>
        <v>48.870000000000005</v>
      </c>
      <c r="D262" s="24">
        <f>D263</f>
        <v>48.87</v>
      </c>
      <c r="E262" s="25">
        <f t="shared" si="5"/>
        <v>0.99999999999999989</v>
      </c>
    </row>
    <row r="263" spans="1:5" ht="34.5" customHeight="1" outlineLevel="1" x14ac:dyDescent="0.2">
      <c r="A263" s="17" t="s">
        <v>647</v>
      </c>
      <c r="B263" s="21" t="s">
        <v>648</v>
      </c>
      <c r="C263" s="30">
        <f>C264</f>
        <v>48.870000000000005</v>
      </c>
      <c r="D263" s="30">
        <f>D264</f>
        <v>48.87</v>
      </c>
      <c r="E263" s="22">
        <f t="shared" si="5"/>
        <v>0.99999999999999989</v>
      </c>
    </row>
    <row r="264" spans="1:5" ht="25.5" hidden="1" outlineLevel="1" x14ac:dyDescent="0.2">
      <c r="A264" s="2" t="s">
        <v>232</v>
      </c>
      <c r="B264" s="3" t="s">
        <v>233</v>
      </c>
      <c r="C264" s="6">
        <v>48.870000000000005</v>
      </c>
      <c r="D264" s="6">
        <v>48.87</v>
      </c>
      <c r="E264" s="5">
        <f t="shared" si="5"/>
        <v>0.99999999999999989</v>
      </c>
    </row>
    <row r="265" spans="1:5" ht="29.25" customHeight="1" outlineLevel="1" x14ac:dyDescent="0.2">
      <c r="A265" s="1" t="s">
        <v>553</v>
      </c>
      <c r="B265" s="23" t="s">
        <v>649</v>
      </c>
      <c r="C265" s="24">
        <f>C266</f>
        <v>367.44</v>
      </c>
      <c r="D265" s="24">
        <f>D266</f>
        <v>367.44</v>
      </c>
      <c r="E265" s="25">
        <f t="shared" si="5"/>
        <v>1</v>
      </c>
    </row>
    <row r="266" spans="1:5" ht="38.25" customHeight="1" outlineLevel="1" x14ac:dyDescent="0.2">
      <c r="A266" s="17" t="s">
        <v>555</v>
      </c>
      <c r="B266" s="21" t="s">
        <v>556</v>
      </c>
      <c r="C266" s="30">
        <f>C267</f>
        <v>367.44</v>
      </c>
      <c r="D266" s="30">
        <f>D267</f>
        <v>367.44</v>
      </c>
      <c r="E266" s="22">
        <f t="shared" si="5"/>
        <v>1</v>
      </c>
    </row>
    <row r="267" spans="1:5" ht="25.5" hidden="1" outlineLevel="1" x14ac:dyDescent="0.2">
      <c r="A267" s="2" t="s">
        <v>44</v>
      </c>
      <c r="B267" s="3" t="s">
        <v>45</v>
      </c>
      <c r="C267" s="6">
        <v>367.44</v>
      </c>
      <c r="D267" s="6">
        <v>367.44</v>
      </c>
      <c r="E267" s="5">
        <f t="shared" si="5"/>
        <v>1</v>
      </c>
    </row>
    <row r="268" spans="1:5" ht="18.75" customHeight="1" outlineLevel="1" x14ac:dyDescent="0.2">
      <c r="A268" s="2"/>
      <c r="B268" s="23" t="s">
        <v>544</v>
      </c>
      <c r="C268" s="24">
        <f>C269+C270+C271+C272+C273</f>
        <v>13942.689999999999</v>
      </c>
      <c r="D268" s="24">
        <f>D269+D270+D271+D272+D273</f>
        <v>13100.46</v>
      </c>
      <c r="E268" s="25">
        <f t="shared" si="5"/>
        <v>0.93959343569999765</v>
      </c>
    </row>
    <row r="269" spans="1:5" ht="38.25" outlineLevel="1" x14ac:dyDescent="0.2">
      <c r="A269" s="2" t="s">
        <v>14</v>
      </c>
      <c r="B269" s="3" t="s">
        <v>15</v>
      </c>
      <c r="C269" s="6">
        <v>1113.1199999999999</v>
      </c>
      <c r="D269" s="6">
        <v>313.12</v>
      </c>
      <c r="E269" s="5">
        <f t="shared" si="5"/>
        <v>0.28129941066551678</v>
      </c>
    </row>
    <row r="270" spans="1:5" ht="38.25" outlineLevel="1" x14ac:dyDescent="0.2">
      <c r="A270" s="2" t="s">
        <v>234</v>
      </c>
      <c r="B270" s="3" t="s">
        <v>235</v>
      </c>
      <c r="C270" s="6">
        <v>39</v>
      </c>
      <c r="D270" s="6">
        <v>39</v>
      </c>
      <c r="E270" s="5">
        <f t="shared" si="5"/>
        <v>1</v>
      </c>
    </row>
    <row r="271" spans="1:5" ht="25.5" outlineLevel="1" x14ac:dyDescent="0.2">
      <c r="A271" s="2" t="s">
        <v>236</v>
      </c>
      <c r="B271" s="3" t="s">
        <v>237</v>
      </c>
      <c r="C271" s="6">
        <v>490.57999999999993</v>
      </c>
      <c r="D271" s="6">
        <v>452.72</v>
      </c>
      <c r="E271" s="5">
        <f t="shared" si="5"/>
        <v>0.92282604264340184</v>
      </c>
    </row>
    <row r="272" spans="1:5" ht="38.25" outlineLevel="1" x14ac:dyDescent="0.2">
      <c r="A272" s="2" t="s">
        <v>238</v>
      </c>
      <c r="B272" s="3" t="s">
        <v>239</v>
      </c>
      <c r="C272" s="6">
        <v>10935.08</v>
      </c>
      <c r="D272" s="6">
        <v>10931.46</v>
      </c>
      <c r="E272" s="5">
        <f t="shared" si="5"/>
        <v>0.99966895532542965</v>
      </c>
    </row>
    <row r="273" spans="1:5" ht="38.25" outlineLevel="1" x14ac:dyDescent="0.2">
      <c r="A273" s="2" t="s">
        <v>240</v>
      </c>
      <c r="B273" s="3" t="s">
        <v>241</v>
      </c>
      <c r="C273" s="6">
        <v>1364.91</v>
      </c>
      <c r="D273" s="6">
        <v>1364.16</v>
      </c>
      <c r="E273" s="5">
        <f t="shared" si="5"/>
        <v>0.99945051322065193</v>
      </c>
    </row>
    <row r="274" spans="1:5" ht="21" customHeight="1" x14ac:dyDescent="0.2">
      <c r="A274" s="36" t="s">
        <v>242</v>
      </c>
      <c r="B274" s="37"/>
      <c r="C274" s="8">
        <f>C276+C323</f>
        <v>223182.74</v>
      </c>
      <c r="D274" s="8">
        <f>D276+D323</f>
        <v>219942.37999999998</v>
      </c>
      <c r="E274" s="9">
        <f t="shared" si="5"/>
        <v>0.98548113532435344</v>
      </c>
    </row>
    <row r="275" spans="1:5" ht="15.75" customHeight="1" x14ac:dyDescent="0.2">
      <c r="A275" s="15"/>
      <c r="B275" s="16" t="s">
        <v>536</v>
      </c>
      <c r="C275" s="12"/>
      <c r="D275" s="12"/>
      <c r="E275" s="13"/>
    </row>
    <row r="276" spans="1:5" ht="14.25" customHeight="1" x14ac:dyDescent="0.2">
      <c r="A276" s="15"/>
      <c r="B276" s="16" t="s">
        <v>537</v>
      </c>
      <c r="C276" s="12">
        <f>C277+C280+C284+C287+C297+C300+C305+C311+C314+C317+C320</f>
        <v>196095.02</v>
      </c>
      <c r="D276" s="12">
        <f>D277+D280+D284+D287+D297+D300+D305+D311+D314+D317+D320</f>
        <v>193802.83</v>
      </c>
      <c r="E276" s="13">
        <f t="shared" si="5"/>
        <v>0.9883108199280124</v>
      </c>
    </row>
    <row r="277" spans="1:5" ht="21" customHeight="1" x14ac:dyDescent="0.2">
      <c r="A277" s="15" t="s">
        <v>569</v>
      </c>
      <c r="B277" s="16" t="s">
        <v>571</v>
      </c>
      <c r="C277" s="12">
        <f>C278</f>
        <v>478</v>
      </c>
      <c r="D277" s="12">
        <f>D278</f>
        <v>476.01</v>
      </c>
      <c r="E277" s="13">
        <f t="shared" si="5"/>
        <v>0.99583682008368202</v>
      </c>
    </row>
    <row r="278" spans="1:5" ht="32.25" customHeight="1" collapsed="1" x14ac:dyDescent="0.2">
      <c r="A278" s="29" t="s">
        <v>570</v>
      </c>
      <c r="B278" s="18" t="s">
        <v>617</v>
      </c>
      <c r="C278" s="19">
        <f>C279</f>
        <v>478</v>
      </c>
      <c r="D278" s="19">
        <f>D279</f>
        <v>476.01</v>
      </c>
      <c r="E278" s="20">
        <f t="shared" si="5"/>
        <v>0.99583682008368202</v>
      </c>
    </row>
    <row r="279" spans="1:5" ht="19.5" hidden="1" customHeight="1" outlineLevel="1" x14ac:dyDescent="0.2">
      <c r="A279" s="2" t="s">
        <v>88</v>
      </c>
      <c r="B279" s="3" t="s">
        <v>89</v>
      </c>
      <c r="C279" s="6">
        <v>478</v>
      </c>
      <c r="D279" s="6">
        <v>476.01</v>
      </c>
      <c r="E279" s="5">
        <f t="shared" si="5"/>
        <v>0.99583682008368202</v>
      </c>
    </row>
    <row r="280" spans="1:5" ht="22.5" customHeight="1" outlineLevel="1" x14ac:dyDescent="0.2">
      <c r="A280" s="1" t="s">
        <v>585</v>
      </c>
      <c r="B280" s="23" t="s">
        <v>587</v>
      </c>
      <c r="C280" s="24">
        <f>C281</f>
        <v>2212</v>
      </c>
      <c r="D280" s="24">
        <f>D281</f>
        <v>2212</v>
      </c>
      <c r="E280" s="25">
        <f t="shared" si="5"/>
        <v>1</v>
      </c>
    </row>
    <row r="281" spans="1:5" ht="25.5" outlineLevel="1" x14ac:dyDescent="0.2">
      <c r="A281" s="17" t="s">
        <v>586</v>
      </c>
      <c r="B281" s="21" t="s">
        <v>588</v>
      </c>
      <c r="C281" s="30">
        <f>C282+C283</f>
        <v>2212</v>
      </c>
      <c r="D281" s="30">
        <f>D282+D283</f>
        <v>2212</v>
      </c>
      <c r="E281" s="22">
        <f t="shared" si="5"/>
        <v>1</v>
      </c>
    </row>
    <row r="282" spans="1:5" ht="18.75" hidden="1" customHeight="1" outlineLevel="1" x14ac:dyDescent="0.2">
      <c r="A282" s="2" t="s">
        <v>110</v>
      </c>
      <c r="B282" s="3" t="s">
        <v>111</v>
      </c>
      <c r="C282" s="6">
        <v>74.5</v>
      </c>
      <c r="D282" s="6">
        <v>74.5</v>
      </c>
      <c r="E282" s="5">
        <f t="shared" si="5"/>
        <v>1</v>
      </c>
    </row>
    <row r="283" spans="1:5" ht="63.75" hidden="1" outlineLevel="1" x14ac:dyDescent="0.2">
      <c r="A283" s="2" t="s">
        <v>197</v>
      </c>
      <c r="B283" s="3" t="s">
        <v>198</v>
      </c>
      <c r="C283" s="6">
        <v>2137.5</v>
      </c>
      <c r="D283" s="6">
        <v>2137.5</v>
      </c>
      <c r="E283" s="5">
        <f t="shared" si="5"/>
        <v>1</v>
      </c>
    </row>
    <row r="284" spans="1:5" ht="30" customHeight="1" outlineLevel="1" x14ac:dyDescent="0.2">
      <c r="A284" s="1" t="s">
        <v>608</v>
      </c>
      <c r="B284" s="23" t="s">
        <v>609</v>
      </c>
      <c r="C284" s="24">
        <f>C285</f>
        <v>1439.4</v>
      </c>
      <c r="D284" s="24">
        <f>D285</f>
        <v>1415.42</v>
      </c>
      <c r="E284" s="25">
        <f t="shared" si="5"/>
        <v>0.98334028067250245</v>
      </c>
    </row>
    <row r="285" spans="1:5" ht="42" customHeight="1" outlineLevel="1" x14ac:dyDescent="0.2">
      <c r="A285" s="17" t="s">
        <v>610</v>
      </c>
      <c r="B285" s="21" t="s">
        <v>611</v>
      </c>
      <c r="C285" s="30">
        <f>C286</f>
        <v>1439.4</v>
      </c>
      <c r="D285" s="30">
        <f>D286</f>
        <v>1415.42</v>
      </c>
      <c r="E285" s="22">
        <f t="shared" si="5"/>
        <v>0.98334028067250245</v>
      </c>
    </row>
    <row r="286" spans="1:5" ht="20.25" hidden="1" customHeight="1" outlineLevel="1" x14ac:dyDescent="0.2">
      <c r="A286" s="2" t="s">
        <v>199</v>
      </c>
      <c r="B286" s="3" t="s">
        <v>200</v>
      </c>
      <c r="C286" s="6">
        <v>1439.4</v>
      </c>
      <c r="D286" s="6">
        <v>1415.42</v>
      </c>
      <c r="E286" s="5">
        <f t="shared" si="5"/>
        <v>0.98334028067250245</v>
      </c>
    </row>
    <row r="287" spans="1:5" s="32" customFormat="1" ht="20.25" customHeight="1" outlineLevel="1" x14ac:dyDescent="0.2">
      <c r="A287" s="1" t="s">
        <v>618</v>
      </c>
      <c r="B287" s="23" t="s">
        <v>619</v>
      </c>
      <c r="C287" s="24">
        <f>C288+C290+C294</f>
        <v>3916.08</v>
      </c>
      <c r="D287" s="24">
        <f>D288+D290+D294</f>
        <v>3882.7</v>
      </c>
      <c r="E287" s="25">
        <f t="shared" si="5"/>
        <v>0.99147617004759858</v>
      </c>
    </row>
    <row r="288" spans="1:5" ht="56.25" customHeight="1" outlineLevel="1" x14ac:dyDescent="0.2">
      <c r="A288" s="17" t="s">
        <v>621</v>
      </c>
      <c r="B288" s="21" t="s">
        <v>620</v>
      </c>
      <c r="C288" s="30">
        <f>C289</f>
        <v>15</v>
      </c>
      <c r="D288" s="30">
        <f>D289</f>
        <v>15</v>
      </c>
      <c r="E288" s="22">
        <f t="shared" si="5"/>
        <v>1</v>
      </c>
    </row>
    <row r="289" spans="1:5" ht="38.25" hidden="1" outlineLevel="1" x14ac:dyDescent="0.2">
      <c r="A289" s="2" t="s">
        <v>201</v>
      </c>
      <c r="B289" s="3" t="s">
        <v>202</v>
      </c>
      <c r="C289" s="6">
        <v>15</v>
      </c>
      <c r="D289" s="6">
        <v>15</v>
      </c>
      <c r="E289" s="5">
        <f t="shared" si="5"/>
        <v>1</v>
      </c>
    </row>
    <row r="290" spans="1:5" s="31" customFormat="1" ht="45" customHeight="1" outlineLevel="1" x14ac:dyDescent="0.2">
      <c r="A290" s="17" t="s">
        <v>622</v>
      </c>
      <c r="B290" s="21" t="s">
        <v>623</v>
      </c>
      <c r="C290" s="30">
        <f>C291+C292+C293</f>
        <v>2135.7199999999998</v>
      </c>
      <c r="D290" s="30">
        <f>D291+D292+D293</f>
        <v>2135.7199999999998</v>
      </c>
      <c r="E290" s="22">
        <f t="shared" si="5"/>
        <v>1</v>
      </c>
    </row>
    <row r="291" spans="1:5" ht="38.25" hidden="1" outlineLevel="1" x14ac:dyDescent="0.2">
      <c r="A291" s="2" t="s">
        <v>203</v>
      </c>
      <c r="B291" s="3" t="s">
        <v>204</v>
      </c>
      <c r="C291" s="6">
        <v>50.1</v>
      </c>
      <c r="D291" s="6">
        <v>50.1</v>
      </c>
      <c r="E291" s="5">
        <f t="shared" si="5"/>
        <v>1</v>
      </c>
    </row>
    <row r="292" spans="1:5" ht="25.5" hidden="1" outlineLevel="1" x14ac:dyDescent="0.2">
      <c r="A292" s="2" t="s">
        <v>205</v>
      </c>
      <c r="B292" s="3" t="s">
        <v>206</v>
      </c>
      <c r="C292" s="6">
        <v>1786.11</v>
      </c>
      <c r="D292" s="6">
        <v>1786.11</v>
      </c>
      <c r="E292" s="5">
        <f t="shared" si="5"/>
        <v>1</v>
      </c>
    </row>
    <row r="293" spans="1:5" ht="38.25" hidden="1" outlineLevel="1" x14ac:dyDescent="0.2">
      <c r="A293" s="2" t="s">
        <v>207</v>
      </c>
      <c r="B293" s="3" t="s">
        <v>208</v>
      </c>
      <c r="C293" s="6">
        <v>299.51</v>
      </c>
      <c r="D293" s="6">
        <v>299.51</v>
      </c>
      <c r="E293" s="5">
        <f t="shared" si="5"/>
        <v>1</v>
      </c>
    </row>
    <row r="294" spans="1:5" s="31" customFormat="1" ht="43.5" customHeight="1" outlineLevel="1" x14ac:dyDescent="0.2">
      <c r="A294" s="17" t="s">
        <v>624</v>
      </c>
      <c r="B294" s="21" t="s">
        <v>625</v>
      </c>
      <c r="C294" s="30">
        <f>C295+C296</f>
        <v>1765.3600000000001</v>
      </c>
      <c r="D294" s="30">
        <f>D295+D296</f>
        <v>1731.98</v>
      </c>
      <c r="E294" s="22">
        <f t="shared" si="5"/>
        <v>0.98109167535233599</v>
      </c>
    </row>
    <row r="295" spans="1:5" ht="25.5" hidden="1" outlineLevel="1" x14ac:dyDescent="0.2">
      <c r="A295" s="2" t="s">
        <v>209</v>
      </c>
      <c r="B295" s="3" t="s">
        <v>210</v>
      </c>
      <c r="C295" s="6">
        <v>1730.3500000000001</v>
      </c>
      <c r="D295" s="6">
        <v>1706.79</v>
      </c>
      <c r="E295" s="5">
        <f t="shared" si="5"/>
        <v>0.98638425752015479</v>
      </c>
    </row>
    <row r="296" spans="1:5" ht="25.5" hidden="1" outlineLevel="1" x14ac:dyDescent="0.2">
      <c r="A296" s="2" t="s">
        <v>211</v>
      </c>
      <c r="B296" s="3" t="s">
        <v>212</v>
      </c>
      <c r="C296" s="6">
        <v>35.01</v>
      </c>
      <c r="D296" s="6">
        <v>25.19</v>
      </c>
      <c r="E296" s="5">
        <f t="shared" si="5"/>
        <v>0.71950871179662956</v>
      </c>
    </row>
    <row r="297" spans="1:5" ht="33" customHeight="1" outlineLevel="1" x14ac:dyDescent="0.2">
      <c r="A297" s="1" t="s">
        <v>626</v>
      </c>
      <c r="B297" s="23" t="s">
        <v>627</v>
      </c>
      <c r="C297" s="24">
        <f>C298</f>
        <v>99.15</v>
      </c>
      <c r="D297" s="24">
        <f>D298</f>
        <v>99.15</v>
      </c>
      <c r="E297" s="25">
        <f t="shared" si="5"/>
        <v>1</v>
      </c>
    </row>
    <row r="298" spans="1:5" s="31" customFormat="1" ht="36" customHeight="1" outlineLevel="1" x14ac:dyDescent="0.2">
      <c r="A298" s="17" t="s">
        <v>631</v>
      </c>
      <c r="B298" s="21" t="s">
        <v>630</v>
      </c>
      <c r="C298" s="30">
        <f>C299</f>
        <v>99.15</v>
      </c>
      <c r="D298" s="30">
        <f>D299</f>
        <v>99.15</v>
      </c>
      <c r="E298" s="22">
        <f t="shared" si="5"/>
        <v>1</v>
      </c>
    </row>
    <row r="299" spans="1:5" ht="25.5" hidden="1" outlineLevel="1" x14ac:dyDescent="0.2">
      <c r="A299" s="2" t="s">
        <v>215</v>
      </c>
      <c r="B299" s="3" t="s">
        <v>216</v>
      </c>
      <c r="C299" s="6">
        <v>99.15</v>
      </c>
      <c r="D299" s="6">
        <v>99.15</v>
      </c>
      <c r="E299" s="5">
        <f t="shared" si="5"/>
        <v>1</v>
      </c>
    </row>
    <row r="300" spans="1:5" ht="33.75" customHeight="1" outlineLevel="1" x14ac:dyDescent="0.2">
      <c r="A300" s="1" t="s">
        <v>632</v>
      </c>
      <c r="B300" s="23" t="s">
        <v>633</v>
      </c>
      <c r="C300" s="24">
        <f>C301+C303</f>
        <v>171110.66</v>
      </c>
      <c r="D300" s="24">
        <f>D301+D303</f>
        <v>171078.51</v>
      </c>
      <c r="E300" s="25">
        <f t="shared" si="5"/>
        <v>0.99981210989426383</v>
      </c>
    </row>
    <row r="301" spans="1:5" ht="30.75" customHeight="1" outlineLevel="1" x14ac:dyDescent="0.2">
      <c r="A301" s="17" t="s">
        <v>634</v>
      </c>
      <c r="B301" s="21" t="s">
        <v>635</v>
      </c>
      <c r="C301" s="30">
        <f>C302</f>
        <v>164643.76</v>
      </c>
      <c r="D301" s="30">
        <f>D302</f>
        <v>164643.76</v>
      </c>
      <c r="E301" s="22">
        <f t="shared" si="5"/>
        <v>1</v>
      </c>
    </row>
    <row r="302" spans="1:5" ht="27" hidden="1" customHeight="1" outlineLevel="1" x14ac:dyDescent="0.2">
      <c r="A302" s="2" t="s">
        <v>217</v>
      </c>
      <c r="B302" s="3" t="s">
        <v>218</v>
      </c>
      <c r="C302" s="6">
        <v>164643.76</v>
      </c>
      <c r="D302" s="6">
        <v>164643.76</v>
      </c>
      <c r="E302" s="5">
        <f t="shared" si="5"/>
        <v>1</v>
      </c>
    </row>
    <row r="303" spans="1:5" ht="28.5" customHeight="1" outlineLevel="1" x14ac:dyDescent="0.2">
      <c r="A303" s="17" t="s">
        <v>636</v>
      </c>
      <c r="B303" s="21" t="s">
        <v>637</v>
      </c>
      <c r="C303" s="30">
        <f>C304</f>
        <v>6466.9000000000005</v>
      </c>
      <c r="D303" s="30">
        <f>D304</f>
        <v>6434.75</v>
      </c>
      <c r="E303" s="22">
        <f t="shared" si="5"/>
        <v>0.99502852989840562</v>
      </c>
    </row>
    <row r="304" spans="1:5" ht="51" hidden="1" outlineLevel="1" x14ac:dyDescent="0.2">
      <c r="A304" s="2" t="s">
        <v>221</v>
      </c>
      <c r="B304" s="3" t="s">
        <v>11</v>
      </c>
      <c r="C304" s="6">
        <v>6466.9000000000005</v>
      </c>
      <c r="D304" s="6">
        <v>6434.75</v>
      </c>
      <c r="E304" s="5">
        <f t="shared" si="5"/>
        <v>0.99502852989840562</v>
      </c>
    </row>
    <row r="305" spans="1:5" ht="54" customHeight="1" outlineLevel="1" x14ac:dyDescent="0.2">
      <c r="A305" s="1" t="s">
        <v>638</v>
      </c>
      <c r="B305" s="23" t="s">
        <v>639</v>
      </c>
      <c r="C305" s="24">
        <f>C306</f>
        <v>8587.02</v>
      </c>
      <c r="D305" s="24">
        <f>D306</f>
        <v>8480.86</v>
      </c>
      <c r="E305" s="25">
        <f t="shared" si="5"/>
        <v>0.98763715468229962</v>
      </c>
    </row>
    <row r="306" spans="1:5" ht="37.5" customHeight="1" outlineLevel="1" x14ac:dyDescent="0.2">
      <c r="A306" s="17" t="s">
        <v>640</v>
      </c>
      <c r="B306" s="21" t="s">
        <v>641</v>
      </c>
      <c r="C306" s="30">
        <f>C307+C308+C309+C310</f>
        <v>8587.02</v>
      </c>
      <c r="D306" s="30">
        <f>D307+D308+D309+D310</f>
        <v>8480.86</v>
      </c>
      <c r="E306" s="22">
        <f t="shared" si="5"/>
        <v>0.98763715468229962</v>
      </c>
    </row>
    <row r="307" spans="1:5" hidden="1" outlineLevel="1" x14ac:dyDescent="0.2">
      <c r="A307" s="2" t="s">
        <v>222</v>
      </c>
      <c r="B307" s="3" t="s">
        <v>223</v>
      </c>
      <c r="C307" s="6">
        <v>6740.1</v>
      </c>
      <c r="D307" s="6">
        <v>6688.65</v>
      </c>
      <c r="E307" s="5">
        <f t="shared" si="5"/>
        <v>0.9923665820981884</v>
      </c>
    </row>
    <row r="308" spans="1:5" hidden="1" outlineLevel="1" x14ac:dyDescent="0.2">
      <c r="A308" s="2" t="s">
        <v>224</v>
      </c>
      <c r="B308" s="3" t="s">
        <v>225</v>
      </c>
      <c r="C308" s="6">
        <v>336.29999999999995</v>
      </c>
      <c r="D308" s="6">
        <v>281.58999999999997</v>
      </c>
      <c r="E308" s="5">
        <f t="shared" si="5"/>
        <v>0.83731787094855792</v>
      </c>
    </row>
    <row r="309" spans="1:5" hidden="1" outlineLevel="1" x14ac:dyDescent="0.2">
      <c r="A309" s="2" t="s">
        <v>226</v>
      </c>
      <c r="B309" s="3" t="s">
        <v>227</v>
      </c>
      <c r="C309" s="6">
        <v>1158.1200000000001</v>
      </c>
      <c r="D309" s="6">
        <v>1158.1199999999999</v>
      </c>
      <c r="E309" s="5">
        <f t="shared" si="5"/>
        <v>0.99999999999999978</v>
      </c>
    </row>
    <row r="310" spans="1:5" ht="25.5" hidden="1" outlineLevel="1" x14ac:dyDescent="0.2">
      <c r="A310" s="2" t="s">
        <v>228</v>
      </c>
      <c r="B310" s="3" t="s">
        <v>229</v>
      </c>
      <c r="C310" s="6">
        <v>352.5</v>
      </c>
      <c r="D310" s="6">
        <v>352.5</v>
      </c>
      <c r="E310" s="5">
        <f t="shared" si="5"/>
        <v>1</v>
      </c>
    </row>
    <row r="311" spans="1:5" ht="44.25" customHeight="1" outlineLevel="1" x14ac:dyDescent="0.2">
      <c r="A311" s="1" t="s">
        <v>642</v>
      </c>
      <c r="B311" s="23" t="s">
        <v>643</v>
      </c>
      <c r="C311" s="24">
        <f>C312</f>
        <v>3713.27</v>
      </c>
      <c r="D311" s="24">
        <f>D312</f>
        <v>3713.27</v>
      </c>
      <c r="E311" s="25">
        <f t="shared" si="5"/>
        <v>1</v>
      </c>
    </row>
    <row r="312" spans="1:5" ht="41.25" customHeight="1" outlineLevel="1" x14ac:dyDescent="0.2">
      <c r="A312" s="17" t="s">
        <v>644</v>
      </c>
      <c r="B312" s="21" t="s">
        <v>645</v>
      </c>
      <c r="C312" s="30">
        <f>C313</f>
        <v>3713.27</v>
      </c>
      <c r="D312" s="30">
        <f>D313</f>
        <v>3713.27</v>
      </c>
      <c r="E312" s="22">
        <f t="shared" si="5"/>
        <v>1</v>
      </c>
    </row>
    <row r="313" spans="1:5" ht="51" hidden="1" outlineLevel="1" x14ac:dyDescent="0.2">
      <c r="A313" s="2" t="s">
        <v>230</v>
      </c>
      <c r="B313" s="3" t="s">
        <v>231</v>
      </c>
      <c r="C313" s="6">
        <v>3713.27</v>
      </c>
      <c r="D313" s="6">
        <v>3713.27</v>
      </c>
      <c r="E313" s="5">
        <f t="shared" si="5"/>
        <v>1</v>
      </c>
    </row>
    <row r="314" spans="1:5" ht="46.5" customHeight="1" outlineLevel="1" x14ac:dyDescent="0.2">
      <c r="A314" s="1" t="s">
        <v>566</v>
      </c>
      <c r="B314" s="23" t="s">
        <v>565</v>
      </c>
      <c r="C314" s="24">
        <f>C315</f>
        <v>44</v>
      </c>
      <c r="D314" s="24">
        <f>D315</f>
        <v>44</v>
      </c>
      <c r="E314" s="25">
        <f t="shared" si="5"/>
        <v>1</v>
      </c>
    </row>
    <row r="315" spans="1:5" ht="40.5" customHeight="1" outlineLevel="1" x14ac:dyDescent="0.2">
      <c r="A315" s="17" t="s">
        <v>647</v>
      </c>
      <c r="B315" s="21" t="s">
        <v>648</v>
      </c>
      <c r="C315" s="30">
        <f>C316</f>
        <v>44</v>
      </c>
      <c r="D315" s="30">
        <f>D316</f>
        <v>44</v>
      </c>
      <c r="E315" s="22">
        <f t="shared" si="5"/>
        <v>1</v>
      </c>
    </row>
    <row r="316" spans="1:5" ht="25.5" hidden="1" outlineLevel="1" x14ac:dyDescent="0.2">
      <c r="A316" s="2" t="s">
        <v>232</v>
      </c>
      <c r="B316" s="3" t="s">
        <v>233</v>
      </c>
      <c r="C316" s="6">
        <v>44</v>
      </c>
      <c r="D316" s="6">
        <v>44</v>
      </c>
      <c r="E316" s="5">
        <f t="shared" si="5"/>
        <v>1</v>
      </c>
    </row>
    <row r="317" spans="1:5" s="32" customFormat="1" ht="27" customHeight="1" outlineLevel="1" x14ac:dyDescent="0.2">
      <c r="A317" s="1" t="s">
        <v>650</v>
      </c>
      <c r="B317" s="23" t="s">
        <v>652</v>
      </c>
      <c r="C317" s="24">
        <f>C318</f>
        <v>4020.5</v>
      </c>
      <c r="D317" s="24">
        <f>D318</f>
        <v>1999.58</v>
      </c>
      <c r="E317" s="25">
        <f t="shared" si="5"/>
        <v>0.49734610123119011</v>
      </c>
    </row>
    <row r="318" spans="1:5" s="31" customFormat="1" ht="35.25" customHeight="1" outlineLevel="1" x14ac:dyDescent="0.2">
      <c r="A318" s="17" t="s">
        <v>651</v>
      </c>
      <c r="B318" s="21" t="s">
        <v>653</v>
      </c>
      <c r="C318" s="30">
        <f>C319</f>
        <v>4020.5</v>
      </c>
      <c r="D318" s="30">
        <f>D319</f>
        <v>1999.58</v>
      </c>
      <c r="E318" s="22">
        <f t="shared" si="5"/>
        <v>0.49734610123119011</v>
      </c>
    </row>
    <row r="319" spans="1:5" ht="25.5" hidden="1" outlineLevel="1" x14ac:dyDescent="0.2">
      <c r="A319" s="2" t="s">
        <v>243</v>
      </c>
      <c r="B319" s="3" t="s">
        <v>244</v>
      </c>
      <c r="C319" s="6">
        <v>4020.5</v>
      </c>
      <c r="D319" s="6">
        <v>1999.58</v>
      </c>
      <c r="E319" s="5">
        <f t="shared" si="5"/>
        <v>0.49734610123119011</v>
      </c>
    </row>
    <row r="320" spans="1:5" ht="27.75" customHeight="1" outlineLevel="1" x14ac:dyDescent="0.2">
      <c r="A320" s="1" t="s">
        <v>553</v>
      </c>
      <c r="B320" s="23" t="s">
        <v>649</v>
      </c>
      <c r="C320" s="24">
        <f>C321</f>
        <v>474.94</v>
      </c>
      <c r="D320" s="24">
        <f>D321</f>
        <v>401.33</v>
      </c>
      <c r="E320" s="25">
        <f t="shared" si="5"/>
        <v>0.84501200151598088</v>
      </c>
    </row>
    <row r="321" spans="1:5" ht="32.25" customHeight="1" outlineLevel="1" x14ac:dyDescent="0.2">
      <c r="A321" s="17" t="s">
        <v>555</v>
      </c>
      <c r="B321" s="21" t="s">
        <v>556</v>
      </c>
      <c r="C321" s="30">
        <f>C322</f>
        <v>474.94</v>
      </c>
      <c r="D321" s="30">
        <f>D322</f>
        <v>401.33</v>
      </c>
      <c r="E321" s="22">
        <f t="shared" si="5"/>
        <v>0.84501200151598088</v>
      </c>
    </row>
    <row r="322" spans="1:5" ht="25.5" hidden="1" outlineLevel="1" x14ac:dyDescent="0.2">
      <c r="A322" s="2" t="s">
        <v>44</v>
      </c>
      <c r="B322" s="3" t="s">
        <v>45</v>
      </c>
      <c r="C322" s="6">
        <v>474.94</v>
      </c>
      <c r="D322" s="6">
        <v>401.33</v>
      </c>
      <c r="E322" s="5">
        <f t="shared" si="5"/>
        <v>0.84501200151598088</v>
      </c>
    </row>
    <row r="323" spans="1:5" s="32" customFormat="1" ht="21.75" customHeight="1" outlineLevel="1" x14ac:dyDescent="0.2">
      <c r="A323" s="1"/>
      <c r="B323" s="23" t="s">
        <v>544</v>
      </c>
      <c r="C323" s="24">
        <f>C324+C325+C326+C327+C328+C329</f>
        <v>27087.72</v>
      </c>
      <c r="D323" s="24">
        <f>D324+D325+D326+D327+D328+D329</f>
        <v>26139.55</v>
      </c>
      <c r="E323" s="25">
        <f t="shared" si="5"/>
        <v>0.9649963156736705</v>
      </c>
    </row>
    <row r="324" spans="1:5" ht="38.25" outlineLevel="1" x14ac:dyDescent="0.2">
      <c r="A324" s="2" t="s">
        <v>14</v>
      </c>
      <c r="B324" s="3" t="s">
        <v>15</v>
      </c>
      <c r="C324" s="6">
        <v>3347.24</v>
      </c>
      <c r="D324" s="6">
        <v>2497.52</v>
      </c>
      <c r="E324" s="5">
        <f t="shared" si="5"/>
        <v>0.74614309102424692</v>
      </c>
    </row>
    <row r="325" spans="1:5" ht="38.25" outlineLevel="1" x14ac:dyDescent="0.2">
      <c r="A325" s="2" t="s">
        <v>234</v>
      </c>
      <c r="B325" s="3" t="s">
        <v>235</v>
      </c>
      <c r="C325" s="6">
        <v>380.3</v>
      </c>
      <c r="D325" s="6">
        <v>380.3</v>
      </c>
      <c r="E325" s="5">
        <f t="shared" si="5"/>
        <v>1</v>
      </c>
    </row>
    <row r="326" spans="1:5" ht="25.5" outlineLevel="1" x14ac:dyDescent="0.2">
      <c r="A326" s="2" t="s">
        <v>236</v>
      </c>
      <c r="B326" s="3" t="s">
        <v>237</v>
      </c>
      <c r="C326" s="6">
        <v>1329.2</v>
      </c>
      <c r="D326" s="6">
        <v>1310.0899999999999</v>
      </c>
      <c r="E326" s="5">
        <f t="shared" si="5"/>
        <v>0.98562293108636767</v>
      </c>
    </row>
    <row r="327" spans="1:5" ht="38.25" outlineLevel="1" x14ac:dyDescent="0.2">
      <c r="A327" s="2" t="s">
        <v>238</v>
      </c>
      <c r="B327" s="3" t="s">
        <v>239</v>
      </c>
      <c r="C327" s="6">
        <v>14829.59</v>
      </c>
      <c r="D327" s="6">
        <v>14807.37</v>
      </c>
      <c r="E327" s="5">
        <f t="shared" si="5"/>
        <v>0.99850164434755118</v>
      </c>
    </row>
    <row r="328" spans="1:5" ht="38.25" outlineLevel="1" x14ac:dyDescent="0.2">
      <c r="A328" s="2" t="s">
        <v>240</v>
      </c>
      <c r="B328" s="3" t="s">
        <v>241</v>
      </c>
      <c r="C328" s="6">
        <v>3783.7799999999997</v>
      </c>
      <c r="D328" s="6">
        <v>3726.66</v>
      </c>
      <c r="E328" s="5">
        <f t="shared" si="5"/>
        <v>0.9849039849039849</v>
      </c>
    </row>
    <row r="329" spans="1:5" ht="25.5" outlineLevel="1" x14ac:dyDescent="0.2">
      <c r="A329" s="2" t="s">
        <v>20</v>
      </c>
      <c r="B329" s="3" t="s">
        <v>21</v>
      </c>
      <c r="C329" s="6">
        <v>3417.61</v>
      </c>
      <c r="D329" s="6">
        <v>3417.61</v>
      </c>
      <c r="E329" s="5">
        <f t="shared" si="5"/>
        <v>1</v>
      </c>
    </row>
    <row r="330" spans="1:5" x14ac:dyDescent="0.2">
      <c r="A330" s="36" t="s">
        <v>245</v>
      </c>
      <c r="B330" s="37"/>
      <c r="C330" s="8">
        <f>C332+C383</f>
        <v>199484.2</v>
      </c>
      <c r="D330" s="8">
        <f>D332+D383</f>
        <v>192984.58000000002</v>
      </c>
      <c r="E330" s="9">
        <f t="shared" si="5"/>
        <v>0.96741787068850571</v>
      </c>
    </row>
    <row r="331" spans="1:5" x14ac:dyDescent="0.2">
      <c r="A331" s="15"/>
      <c r="B331" s="16" t="s">
        <v>536</v>
      </c>
      <c r="C331" s="12"/>
      <c r="D331" s="12"/>
      <c r="E331" s="13"/>
    </row>
    <row r="332" spans="1:5" x14ac:dyDescent="0.2">
      <c r="A332" s="15"/>
      <c r="B332" s="16" t="s">
        <v>537</v>
      </c>
      <c r="C332" s="12">
        <f>C333+C336+C340+C345+C355+C358+C363+C368+C371+C374+C377+C380</f>
        <v>181207.17</v>
      </c>
      <c r="D332" s="12">
        <f>D333+D336+D340+D345+D355+D358+D363+D368+D371+D374+D377+D380</f>
        <v>176220.64</v>
      </c>
      <c r="E332" s="13">
        <f t="shared" si="5"/>
        <v>0.97248160765382519</v>
      </c>
    </row>
    <row r="333" spans="1:5" ht="19.5" customHeight="1" x14ac:dyDescent="0.2">
      <c r="A333" s="15" t="s">
        <v>569</v>
      </c>
      <c r="B333" s="16" t="s">
        <v>571</v>
      </c>
      <c r="C333" s="12">
        <f>C334</f>
        <v>1026.6499999999999</v>
      </c>
      <c r="D333" s="12">
        <f>D334</f>
        <v>1026.67</v>
      </c>
      <c r="E333" s="13">
        <f t="shared" si="5"/>
        <v>1.0000194808357281</v>
      </c>
    </row>
    <row r="334" spans="1:5" s="31" customFormat="1" ht="25.5" collapsed="1" x14ac:dyDescent="0.2">
      <c r="A334" s="29" t="s">
        <v>570</v>
      </c>
      <c r="B334" s="18" t="s">
        <v>617</v>
      </c>
      <c r="C334" s="19">
        <f>C335</f>
        <v>1026.6499999999999</v>
      </c>
      <c r="D334" s="19">
        <f>D335</f>
        <v>1026.67</v>
      </c>
      <c r="E334" s="20">
        <f t="shared" si="5"/>
        <v>1.0000194808357281</v>
      </c>
    </row>
    <row r="335" spans="1:5" ht="20.25" hidden="1" customHeight="1" outlineLevel="1" x14ac:dyDescent="0.2">
      <c r="A335" s="2" t="s">
        <v>88</v>
      </c>
      <c r="B335" s="3" t="s">
        <v>89</v>
      </c>
      <c r="C335" s="6">
        <v>1026.6499999999999</v>
      </c>
      <c r="D335" s="6">
        <v>1026.67</v>
      </c>
      <c r="E335" s="5">
        <f t="shared" si="5"/>
        <v>1.0000194808357281</v>
      </c>
    </row>
    <row r="336" spans="1:5" s="32" customFormat="1" ht="24.75" customHeight="1" outlineLevel="1" x14ac:dyDescent="0.2">
      <c r="A336" s="1" t="s">
        <v>585</v>
      </c>
      <c r="B336" s="23" t="s">
        <v>587</v>
      </c>
      <c r="C336" s="24">
        <f>C337</f>
        <v>1973.62</v>
      </c>
      <c r="D336" s="24">
        <f>D337</f>
        <v>1973.62</v>
      </c>
      <c r="E336" s="25">
        <f t="shared" si="5"/>
        <v>1</v>
      </c>
    </row>
    <row r="337" spans="1:5" s="31" customFormat="1" ht="27" customHeight="1" outlineLevel="1" x14ac:dyDescent="0.2">
      <c r="A337" s="17" t="s">
        <v>586</v>
      </c>
      <c r="B337" s="21" t="s">
        <v>588</v>
      </c>
      <c r="C337" s="30">
        <f>C338+C339</f>
        <v>1973.62</v>
      </c>
      <c r="D337" s="30">
        <f>D338+D339</f>
        <v>1973.62</v>
      </c>
      <c r="E337" s="22">
        <f t="shared" ref="E337:E387" si="6">D337/C337</f>
        <v>1</v>
      </c>
    </row>
    <row r="338" spans="1:5" ht="27" hidden="1" customHeight="1" outlineLevel="1" x14ac:dyDescent="0.2">
      <c r="A338" s="2" t="s">
        <v>110</v>
      </c>
      <c r="B338" s="3" t="s">
        <v>111</v>
      </c>
      <c r="C338" s="6">
        <v>76</v>
      </c>
      <c r="D338" s="6">
        <v>76</v>
      </c>
      <c r="E338" s="5">
        <f t="shared" si="6"/>
        <v>1</v>
      </c>
    </row>
    <row r="339" spans="1:5" ht="63.75" hidden="1" outlineLevel="1" x14ac:dyDescent="0.2">
      <c r="A339" s="2" t="s">
        <v>197</v>
      </c>
      <c r="B339" s="3" t="s">
        <v>198</v>
      </c>
      <c r="C339" s="6">
        <v>1897.62</v>
      </c>
      <c r="D339" s="6">
        <v>1897.62</v>
      </c>
      <c r="E339" s="5">
        <f t="shared" si="6"/>
        <v>1</v>
      </c>
    </row>
    <row r="340" spans="1:5" s="32" customFormat="1" ht="30" customHeight="1" outlineLevel="1" x14ac:dyDescent="0.2">
      <c r="A340" s="1" t="s">
        <v>608</v>
      </c>
      <c r="B340" s="23" t="s">
        <v>609</v>
      </c>
      <c r="C340" s="24">
        <f>C341+C343</f>
        <v>1747.52</v>
      </c>
      <c r="D340" s="24">
        <f>D341+D343</f>
        <v>1043.8</v>
      </c>
      <c r="E340" s="25">
        <f t="shared" si="6"/>
        <v>0.59730360739791244</v>
      </c>
    </row>
    <row r="341" spans="1:5" s="31" customFormat="1" ht="22.5" customHeight="1" outlineLevel="1" x14ac:dyDescent="0.2">
      <c r="A341" s="17" t="s">
        <v>655</v>
      </c>
      <c r="B341" s="21" t="s">
        <v>654</v>
      </c>
      <c r="C341" s="30">
        <f>C342</f>
        <v>100</v>
      </c>
      <c r="D341" s="30">
        <f>D342</f>
        <v>0</v>
      </c>
      <c r="E341" s="22">
        <f t="shared" si="6"/>
        <v>0</v>
      </c>
    </row>
    <row r="342" spans="1:5" ht="25.5" hidden="1" outlineLevel="1" x14ac:dyDescent="0.2">
      <c r="A342" s="2" t="s">
        <v>246</v>
      </c>
      <c r="B342" s="3" t="s">
        <v>247</v>
      </c>
      <c r="C342" s="6">
        <v>100</v>
      </c>
      <c r="D342" s="6">
        <v>0</v>
      </c>
      <c r="E342" s="5">
        <f t="shared" si="6"/>
        <v>0</v>
      </c>
    </row>
    <row r="343" spans="1:5" s="31" customFormat="1" ht="41.25" customHeight="1" outlineLevel="1" x14ac:dyDescent="0.2">
      <c r="A343" s="17" t="s">
        <v>610</v>
      </c>
      <c r="B343" s="21" t="s">
        <v>611</v>
      </c>
      <c r="C343" s="30">
        <f>C344</f>
        <v>1647.52</v>
      </c>
      <c r="D343" s="30">
        <f>D344</f>
        <v>1043.8</v>
      </c>
      <c r="E343" s="22">
        <f t="shared" si="6"/>
        <v>0.63355831795668638</v>
      </c>
    </row>
    <row r="344" spans="1:5" ht="21" hidden="1" customHeight="1" outlineLevel="1" x14ac:dyDescent="0.2">
      <c r="A344" s="2" t="s">
        <v>199</v>
      </c>
      <c r="B344" s="3" t="s">
        <v>200</v>
      </c>
      <c r="C344" s="6">
        <v>1647.52</v>
      </c>
      <c r="D344" s="6">
        <v>1043.8</v>
      </c>
      <c r="E344" s="5">
        <f t="shared" si="6"/>
        <v>0.63355831795668638</v>
      </c>
    </row>
    <row r="345" spans="1:5" s="32" customFormat="1" outlineLevel="1" x14ac:dyDescent="0.2">
      <c r="A345" s="1" t="s">
        <v>618</v>
      </c>
      <c r="B345" s="23" t="s">
        <v>619</v>
      </c>
      <c r="C345" s="24">
        <f>C346+C348+C352</f>
        <v>8127.369999999999</v>
      </c>
      <c r="D345" s="24">
        <f>D346+D348+D352</f>
        <v>5559.6900000000005</v>
      </c>
      <c r="E345" s="25">
        <f t="shared" si="6"/>
        <v>0.68407000050446842</v>
      </c>
    </row>
    <row r="346" spans="1:5" s="31" customFormat="1" ht="51" outlineLevel="1" x14ac:dyDescent="0.2">
      <c r="A346" s="17" t="s">
        <v>621</v>
      </c>
      <c r="B346" s="21" t="s">
        <v>620</v>
      </c>
      <c r="C346" s="30">
        <f>C347</f>
        <v>15</v>
      </c>
      <c r="D346" s="30">
        <f>D347</f>
        <v>0</v>
      </c>
      <c r="E346" s="22">
        <f t="shared" si="6"/>
        <v>0</v>
      </c>
    </row>
    <row r="347" spans="1:5" ht="38.25" hidden="1" outlineLevel="1" x14ac:dyDescent="0.2">
      <c r="A347" s="2" t="s">
        <v>201</v>
      </c>
      <c r="B347" s="3" t="s">
        <v>202</v>
      </c>
      <c r="C347" s="6">
        <v>15</v>
      </c>
      <c r="D347" s="6">
        <v>0</v>
      </c>
      <c r="E347" s="5">
        <f t="shared" si="6"/>
        <v>0</v>
      </c>
    </row>
    <row r="348" spans="1:5" s="31" customFormat="1" ht="40.5" customHeight="1" outlineLevel="1" x14ac:dyDescent="0.2">
      <c r="A348" s="17" t="s">
        <v>622</v>
      </c>
      <c r="B348" s="21" t="s">
        <v>623</v>
      </c>
      <c r="C348" s="30">
        <f>C349+C350+C351</f>
        <v>2558.2999999999993</v>
      </c>
      <c r="D348" s="30">
        <f>D349+D350+D351</f>
        <v>2238.0300000000002</v>
      </c>
      <c r="E348" s="22">
        <f t="shared" si="6"/>
        <v>0.87481139819411358</v>
      </c>
    </row>
    <row r="349" spans="1:5" ht="38.25" hidden="1" outlineLevel="1" x14ac:dyDescent="0.2">
      <c r="A349" s="2" t="s">
        <v>203</v>
      </c>
      <c r="B349" s="3" t="s">
        <v>204</v>
      </c>
      <c r="C349" s="6">
        <v>75.2</v>
      </c>
      <c r="D349" s="6">
        <v>0</v>
      </c>
      <c r="E349" s="5">
        <f t="shared" si="6"/>
        <v>0</v>
      </c>
    </row>
    <row r="350" spans="1:5" ht="25.5" hidden="1" outlineLevel="1" x14ac:dyDescent="0.2">
      <c r="A350" s="2" t="s">
        <v>205</v>
      </c>
      <c r="B350" s="3" t="s">
        <v>206</v>
      </c>
      <c r="C350" s="6">
        <v>2222.2999999999997</v>
      </c>
      <c r="D350" s="6">
        <v>1977.23</v>
      </c>
      <c r="E350" s="5">
        <f t="shared" si="6"/>
        <v>0.88972235971740998</v>
      </c>
    </row>
    <row r="351" spans="1:5" ht="38.25" hidden="1" outlineLevel="1" x14ac:dyDescent="0.2">
      <c r="A351" s="2" t="s">
        <v>207</v>
      </c>
      <c r="B351" s="3" t="s">
        <v>208</v>
      </c>
      <c r="C351" s="6">
        <v>260.79999999999995</v>
      </c>
      <c r="D351" s="6">
        <v>260.8</v>
      </c>
      <c r="E351" s="5">
        <f t="shared" si="6"/>
        <v>1.0000000000000002</v>
      </c>
    </row>
    <row r="352" spans="1:5" s="31" customFormat="1" ht="42.75" customHeight="1" outlineLevel="1" x14ac:dyDescent="0.2">
      <c r="A352" s="17" t="s">
        <v>624</v>
      </c>
      <c r="B352" s="21" t="s">
        <v>625</v>
      </c>
      <c r="C352" s="30">
        <f>C353+C354</f>
        <v>5554.07</v>
      </c>
      <c r="D352" s="30">
        <f>D353+D354</f>
        <v>3321.66</v>
      </c>
      <c r="E352" s="22">
        <f t="shared" si="6"/>
        <v>0.59805872090196921</v>
      </c>
    </row>
    <row r="353" spans="1:5" ht="25.5" hidden="1" outlineLevel="1" x14ac:dyDescent="0.2">
      <c r="A353" s="2" t="s">
        <v>209</v>
      </c>
      <c r="B353" s="3" t="s">
        <v>210</v>
      </c>
      <c r="C353" s="6">
        <v>5220.7699999999995</v>
      </c>
      <c r="D353" s="6">
        <v>3321.66</v>
      </c>
      <c r="E353" s="5">
        <f t="shared" si="6"/>
        <v>0.63623948191550295</v>
      </c>
    </row>
    <row r="354" spans="1:5" ht="25.5" hidden="1" outlineLevel="1" x14ac:dyDescent="0.2">
      <c r="A354" s="2" t="s">
        <v>211</v>
      </c>
      <c r="B354" s="3" t="s">
        <v>212</v>
      </c>
      <c r="C354" s="6">
        <v>333.3</v>
      </c>
      <c r="D354" s="6">
        <v>0</v>
      </c>
      <c r="E354" s="5">
        <f t="shared" si="6"/>
        <v>0</v>
      </c>
    </row>
    <row r="355" spans="1:5" s="32" customFormat="1" ht="30.75" customHeight="1" outlineLevel="1" x14ac:dyDescent="0.2">
      <c r="A355" s="1" t="s">
        <v>626</v>
      </c>
      <c r="B355" s="23" t="s">
        <v>627</v>
      </c>
      <c r="C355" s="24">
        <f>C356</f>
        <v>241</v>
      </c>
      <c r="D355" s="24">
        <f>D356</f>
        <v>241</v>
      </c>
      <c r="E355" s="25">
        <f t="shared" si="6"/>
        <v>1</v>
      </c>
    </row>
    <row r="356" spans="1:5" s="31" customFormat="1" ht="36" customHeight="1" outlineLevel="1" x14ac:dyDescent="0.2">
      <c r="A356" s="17" t="s">
        <v>628</v>
      </c>
      <c r="B356" s="21" t="s">
        <v>629</v>
      </c>
      <c r="C356" s="30">
        <f>C357</f>
        <v>241</v>
      </c>
      <c r="D356" s="30">
        <f>D357</f>
        <v>241</v>
      </c>
      <c r="E356" s="22">
        <f t="shared" si="6"/>
        <v>1</v>
      </c>
    </row>
    <row r="357" spans="1:5" ht="38.25" hidden="1" outlineLevel="1" x14ac:dyDescent="0.2">
      <c r="A357" s="2" t="s">
        <v>213</v>
      </c>
      <c r="B357" s="3" t="s">
        <v>214</v>
      </c>
      <c r="C357" s="6">
        <v>241</v>
      </c>
      <c r="D357" s="6">
        <v>241</v>
      </c>
      <c r="E357" s="5">
        <f t="shared" si="6"/>
        <v>1</v>
      </c>
    </row>
    <row r="358" spans="1:5" s="32" customFormat="1" ht="33" customHeight="1" outlineLevel="1" x14ac:dyDescent="0.2">
      <c r="A358" s="1" t="s">
        <v>632</v>
      </c>
      <c r="B358" s="23" t="s">
        <v>633</v>
      </c>
      <c r="C358" s="24">
        <f>C359+C361</f>
        <v>147220.60999999999</v>
      </c>
      <c r="D358" s="24">
        <f>D359+D361</f>
        <v>146696.04999999999</v>
      </c>
      <c r="E358" s="25">
        <f t="shared" si="6"/>
        <v>0.99643691192422046</v>
      </c>
    </row>
    <row r="359" spans="1:5" s="31" customFormat="1" ht="36" customHeight="1" outlineLevel="1" x14ac:dyDescent="0.2">
      <c r="A359" s="17" t="s">
        <v>634</v>
      </c>
      <c r="B359" s="21" t="s">
        <v>635</v>
      </c>
      <c r="C359" s="30">
        <f>C360</f>
        <v>140824.81</v>
      </c>
      <c r="D359" s="30">
        <f>D360</f>
        <v>140764.81</v>
      </c>
      <c r="E359" s="22">
        <f t="shared" si="6"/>
        <v>0.99957393871150968</v>
      </c>
    </row>
    <row r="360" spans="1:5" hidden="1" outlineLevel="1" x14ac:dyDescent="0.2">
      <c r="A360" s="2" t="s">
        <v>217</v>
      </c>
      <c r="B360" s="3" t="s">
        <v>218</v>
      </c>
      <c r="C360" s="6">
        <v>140824.81</v>
      </c>
      <c r="D360" s="6">
        <v>140764.81</v>
      </c>
      <c r="E360" s="5">
        <f t="shared" si="6"/>
        <v>0.99957393871150968</v>
      </c>
    </row>
    <row r="361" spans="1:5" s="31" customFormat="1" ht="32.25" customHeight="1" outlineLevel="1" x14ac:dyDescent="0.2">
      <c r="A361" s="17" t="s">
        <v>636</v>
      </c>
      <c r="B361" s="21" t="s">
        <v>637</v>
      </c>
      <c r="C361" s="30">
        <f>C362</f>
        <v>6395.8</v>
      </c>
      <c r="D361" s="30">
        <f>D362</f>
        <v>5931.24</v>
      </c>
      <c r="E361" s="22">
        <f t="shared" si="6"/>
        <v>0.92736483317176888</v>
      </c>
    </row>
    <row r="362" spans="1:5" ht="51" hidden="1" outlineLevel="1" x14ac:dyDescent="0.2">
      <c r="A362" s="2" t="s">
        <v>221</v>
      </c>
      <c r="B362" s="3" t="s">
        <v>11</v>
      </c>
      <c r="C362" s="6">
        <v>6395.8</v>
      </c>
      <c r="D362" s="6">
        <v>5931.24</v>
      </c>
      <c r="E362" s="5">
        <f t="shared" si="6"/>
        <v>0.92736483317176888</v>
      </c>
    </row>
    <row r="363" spans="1:5" s="32" customFormat="1" ht="51" outlineLevel="1" x14ac:dyDescent="0.2">
      <c r="A363" s="1" t="s">
        <v>638</v>
      </c>
      <c r="B363" s="23" t="s">
        <v>639</v>
      </c>
      <c r="C363" s="24">
        <f>C364</f>
        <v>15375.65</v>
      </c>
      <c r="D363" s="24">
        <f>D364</f>
        <v>14333.46</v>
      </c>
      <c r="E363" s="25">
        <f t="shared" si="6"/>
        <v>0.9322181501269865</v>
      </c>
    </row>
    <row r="364" spans="1:5" s="31" customFormat="1" ht="34.5" customHeight="1" outlineLevel="1" x14ac:dyDescent="0.2">
      <c r="A364" s="17" t="s">
        <v>640</v>
      </c>
      <c r="B364" s="21" t="s">
        <v>641</v>
      </c>
      <c r="C364" s="30">
        <f>C365+C366+C367</f>
        <v>15375.65</v>
      </c>
      <c r="D364" s="30">
        <f>D365+D366+D367</f>
        <v>14333.46</v>
      </c>
      <c r="E364" s="22">
        <f t="shared" si="6"/>
        <v>0.9322181501269865</v>
      </c>
    </row>
    <row r="365" spans="1:5" hidden="1" outlineLevel="1" x14ac:dyDescent="0.2">
      <c r="A365" s="2" t="s">
        <v>222</v>
      </c>
      <c r="B365" s="3" t="s">
        <v>223</v>
      </c>
      <c r="C365" s="6">
        <v>7932.05</v>
      </c>
      <c r="D365" s="6">
        <v>7891.91</v>
      </c>
      <c r="E365" s="5">
        <f t="shared" si="6"/>
        <v>0.99493951752699483</v>
      </c>
    </row>
    <row r="366" spans="1:5" hidden="1" outlineLevel="1" x14ac:dyDescent="0.2">
      <c r="A366" s="2" t="s">
        <v>224</v>
      </c>
      <c r="B366" s="3" t="s">
        <v>225</v>
      </c>
      <c r="C366" s="6">
        <v>3635</v>
      </c>
      <c r="D366" s="6">
        <v>3635</v>
      </c>
      <c r="E366" s="5">
        <f t="shared" si="6"/>
        <v>1</v>
      </c>
    </row>
    <row r="367" spans="1:5" hidden="1" outlineLevel="1" x14ac:dyDescent="0.2">
      <c r="A367" s="2" t="s">
        <v>226</v>
      </c>
      <c r="B367" s="3" t="s">
        <v>227</v>
      </c>
      <c r="C367" s="6">
        <v>3808.6</v>
      </c>
      <c r="D367" s="6">
        <v>2806.55</v>
      </c>
      <c r="E367" s="5">
        <f t="shared" si="6"/>
        <v>0.73689807278264985</v>
      </c>
    </row>
    <row r="368" spans="1:5" s="32" customFormat="1" ht="48" customHeight="1" outlineLevel="1" x14ac:dyDescent="0.2">
      <c r="A368" s="1" t="s">
        <v>642</v>
      </c>
      <c r="B368" s="23" t="s">
        <v>643</v>
      </c>
      <c r="C368" s="24">
        <f>C369</f>
        <v>2533.98</v>
      </c>
      <c r="D368" s="24">
        <f>D369</f>
        <v>2531.35</v>
      </c>
      <c r="E368" s="25">
        <f t="shared" si="6"/>
        <v>0.99896210704109734</v>
      </c>
    </row>
    <row r="369" spans="1:5" s="31" customFormat="1" ht="36.75" customHeight="1" outlineLevel="1" x14ac:dyDescent="0.2">
      <c r="A369" s="17" t="s">
        <v>644</v>
      </c>
      <c r="B369" s="21" t="s">
        <v>645</v>
      </c>
      <c r="C369" s="30">
        <f>C370</f>
        <v>2533.98</v>
      </c>
      <c r="D369" s="30">
        <f>D370</f>
        <v>2531.35</v>
      </c>
      <c r="E369" s="22">
        <f t="shared" si="6"/>
        <v>0.99896210704109734</v>
      </c>
    </row>
    <row r="370" spans="1:5" ht="51" hidden="1" outlineLevel="1" x14ac:dyDescent="0.2">
      <c r="A370" s="2" t="s">
        <v>230</v>
      </c>
      <c r="B370" s="3" t="s">
        <v>231</v>
      </c>
      <c r="C370" s="6">
        <v>2533.98</v>
      </c>
      <c r="D370" s="6">
        <v>2531.35</v>
      </c>
      <c r="E370" s="5">
        <f t="shared" si="6"/>
        <v>0.99896210704109734</v>
      </c>
    </row>
    <row r="371" spans="1:5" s="32" customFormat="1" ht="26.25" customHeight="1" outlineLevel="1" x14ac:dyDescent="0.2">
      <c r="A371" s="1" t="s">
        <v>594</v>
      </c>
      <c r="B371" s="23" t="s">
        <v>596</v>
      </c>
      <c r="C371" s="24">
        <f>C372</f>
        <v>60</v>
      </c>
      <c r="D371" s="24">
        <f>D372</f>
        <v>0</v>
      </c>
      <c r="E371" s="25">
        <f t="shared" si="6"/>
        <v>0</v>
      </c>
    </row>
    <row r="372" spans="1:5" s="31" customFormat="1" ht="37.5" customHeight="1" outlineLevel="1" x14ac:dyDescent="0.2">
      <c r="A372" s="17" t="s">
        <v>595</v>
      </c>
      <c r="B372" s="21" t="s">
        <v>614</v>
      </c>
      <c r="C372" s="30">
        <f>C373</f>
        <v>60</v>
      </c>
      <c r="D372" s="30">
        <f>D373</f>
        <v>0</v>
      </c>
      <c r="E372" s="22">
        <f t="shared" si="6"/>
        <v>0</v>
      </c>
    </row>
    <row r="373" spans="1:5" ht="25.5" hidden="1" outlineLevel="1" x14ac:dyDescent="0.2">
      <c r="A373" s="2" t="s">
        <v>117</v>
      </c>
      <c r="B373" s="3" t="s">
        <v>118</v>
      </c>
      <c r="C373" s="6">
        <v>60</v>
      </c>
      <c r="D373" s="6">
        <v>0</v>
      </c>
      <c r="E373" s="5">
        <f t="shared" si="6"/>
        <v>0</v>
      </c>
    </row>
    <row r="374" spans="1:5" s="32" customFormat="1" ht="46.5" customHeight="1" outlineLevel="1" x14ac:dyDescent="0.2">
      <c r="A374" s="1" t="s">
        <v>566</v>
      </c>
      <c r="B374" s="23" t="s">
        <v>565</v>
      </c>
      <c r="C374" s="24">
        <f>C375</f>
        <v>197.57</v>
      </c>
      <c r="D374" s="24">
        <f>D375</f>
        <v>152.35</v>
      </c>
      <c r="E374" s="25">
        <f t="shared" si="6"/>
        <v>0.77111909702890113</v>
      </c>
    </row>
    <row r="375" spans="1:5" s="31" customFormat="1" ht="32.25" customHeight="1" outlineLevel="1" x14ac:dyDescent="0.2">
      <c r="A375" s="17" t="s">
        <v>647</v>
      </c>
      <c r="B375" s="21" t="s">
        <v>648</v>
      </c>
      <c r="C375" s="30">
        <f>C376</f>
        <v>197.57</v>
      </c>
      <c r="D375" s="30">
        <f>D376</f>
        <v>152.35</v>
      </c>
      <c r="E375" s="22">
        <f t="shared" si="6"/>
        <v>0.77111909702890113</v>
      </c>
    </row>
    <row r="376" spans="1:5" ht="25.5" hidden="1" outlineLevel="1" x14ac:dyDescent="0.2">
      <c r="A376" s="2" t="s">
        <v>232</v>
      </c>
      <c r="B376" s="3" t="s">
        <v>233</v>
      </c>
      <c r="C376" s="6">
        <v>197.57</v>
      </c>
      <c r="D376" s="6">
        <v>152.35</v>
      </c>
      <c r="E376" s="5">
        <f t="shared" si="6"/>
        <v>0.77111909702890113</v>
      </c>
    </row>
    <row r="377" spans="1:5" s="32" customFormat="1" ht="33" customHeight="1" outlineLevel="1" x14ac:dyDescent="0.2">
      <c r="A377" s="1" t="s">
        <v>650</v>
      </c>
      <c r="B377" s="23" t="s">
        <v>652</v>
      </c>
      <c r="C377" s="24">
        <f>C378</f>
        <v>1883.2</v>
      </c>
      <c r="D377" s="24">
        <f>D378</f>
        <v>1854.95</v>
      </c>
      <c r="E377" s="25">
        <f t="shared" si="6"/>
        <v>0.98499893797790994</v>
      </c>
    </row>
    <row r="378" spans="1:5" s="31" customFormat="1" ht="37.5" customHeight="1" outlineLevel="1" x14ac:dyDescent="0.2">
      <c r="A378" s="17" t="s">
        <v>651</v>
      </c>
      <c r="B378" s="21" t="s">
        <v>653</v>
      </c>
      <c r="C378" s="30">
        <f>C379</f>
        <v>1883.2</v>
      </c>
      <c r="D378" s="30">
        <f>D379</f>
        <v>1854.95</v>
      </c>
      <c r="E378" s="22">
        <f t="shared" si="6"/>
        <v>0.98499893797790994</v>
      </c>
    </row>
    <row r="379" spans="1:5" ht="25.5" hidden="1" outlineLevel="1" x14ac:dyDescent="0.2">
      <c r="A379" s="2" t="s">
        <v>243</v>
      </c>
      <c r="B379" s="3" t="s">
        <v>244</v>
      </c>
      <c r="C379" s="6">
        <v>1883.2</v>
      </c>
      <c r="D379" s="6">
        <v>1854.95</v>
      </c>
      <c r="E379" s="5">
        <f t="shared" si="6"/>
        <v>0.98499893797790994</v>
      </c>
    </row>
    <row r="380" spans="1:5" s="32" customFormat="1" ht="33" customHeight="1" outlineLevel="1" x14ac:dyDescent="0.2">
      <c r="A380" s="1" t="s">
        <v>553</v>
      </c>
      <c r="B380" s="23" t="s">
        <v>649</v>
      </c>
      <c r="C380" s="24">
        <f>C381</f>
        <v>820</v>
      </c>
      <c r="D380" s="24">
        <f>D381</f>
        <v>807.7</v>
      </c>
      <c r="E380" s="25">
        <f t="shared" si="6"/>
        <v>0.9850000000000001</v>
      </c>
    </row>
    <row r="381" spans="1:5" s="31" customFormat="1" ht="36.75" customHeight="1" outlineLevel="1" x14ac:dyDescent="0.2">
      <c r="A381" s="17" t="s">
        <v>555</v>
      </c>
      <c r="B381" s="21" t="s">
        <v>556</v>
      </c>
      <c r="C381" s="30">
        <f>C382</f>
        <v>820</v>
      </c>
      <c r="D381" s="30">
        <f>D382</f>
        <v>807.7</v>
      </c>
      <c r="E381" s="22">
        <f t="shared" si="6"/>
        <v>0.9850000000000001</v>
      </c>
    </row>
    <row r="382" spans="1:5" ht="25.5" hidden="1" outlineLevel="1" x14ac:dyDescent="0.2">
      <c r="A382" s="2" t="s">
        <v>44</v>
      </c>
      <c r="B382" s="3" t="s">
        <v>45</v>
      </c>
      <c r="C382" s="6">
        <v>820</v>
      </c>
      <c r="D382" s="6">
        <v>807.7</v>
      </c>
      <c r="E382" s="5">
        <f t="shared" si="6"/>
        <v>0.9850000000000001</v>
      </c>
    </row>
    <row r="383" spans="1:5" s="32" customFormat="1" outlineLevel="1" x14ac:dyDescent="0.2">
      <c r="A383" s="1"/>
      <c r="B383" s="23" t="s">
        <v>544</v>
      </c>
      <c r="C383" s="24">
        <f>C384+C385+C386+C387</f>
        <v>18277.03</v>
      </c>
      <c r="D383" s="24">
        <f>D384+D385+D386+D387</f>
        <v>16763.939999999999</v>
      </c>
      <c r="E383" s="25">
        <f t="shared" si="6"/>
        <v>0.91721357354012112</v>
      </c>
    </row>
    <row r="384" spans="1:5" ht="38.25" outlineLevel="1" x14ac:dyDescent="0.2">
      <c r="A384" s="2" t="s">
        <v>14</v>
      </c>
      <c r="B384" s="3" t="s">
        <v>15</v>
      </c>
      <c r="C384" s="6">
        <v>2049.87</v>
      </c>
      <c r="D384" s="6">
        <v>1643.65</v>
      </c>
      <c r="E384" s="5">
        <f t="shared" si="6"/>
        <v>0.80183133564567521</v>
      </c>
    </row>
    <row r="385" spans="1:5" ht="25.5" outlineLevel="1" x14ac:dyDescent="0.2">
      <c r="A385" s="2" t="s">
        <v>236</v>
      </c>
      <c r="B385" s="3" t="s">
        <v>237</v>
      </c>
      <c r="C385" s="6">
        <v>1296.81</v>
      </c>
      <c r="D385" s="6">
        <v>940.34</v>
      </c>
      <c r="E385" s="5">
        <f t="shared" si="6"/>
        <v>0.72511778903617341</v>
      </c>
    </row>
    <row r="386" spans="1:5" ht="38.25" outlineLevel="1" x14ac:dyDescent="0.2">
      <c r="A386" s="2" t="s">
        <v>238</v>
      </c>
      <c r="B386" s="3" t="s">
        <v>239</v>
      </c>
      <c r="C386" s="6">
        <v>12810.57</v>
      </c>
      <c r="D386" s="6">
        <v>12568.5</v>
      </c>
      <c r="E386" s="5">
        <f t="shared" si="6"/>
        <v>0.98110388530721115</v>
      </c>
    </row>
    <row r="387" spans="1:5" ht="38.25" outlineLevel="1" x14ac:dyDescent="0.2">
      <c r="A387" s="2" t="s">
        <v>240</v>
      </c>
      <c r="B387" s="3" t="s">
        <v>241</v>
      </c>
      <c r="C387" s="6">
        <v>2119.7799999999997</v>
      </c>
      <c r="D387" s="6">
        <v>1611.45</v>
      </c>
      <c r="E387" s="5">
        <f t="shared" si="6"/>
        <v>0.76019681287680807</v>
      </c>
    </row>
    <row r="388" spans="1:5" ht="20.25" customHeight="1" x14ac:dyDescent="0.2">
      <c r="A388" s="36" t="s">
        <v>248</v>
      </c>
      <c r="B388" s="37"/>
      <c r="C388" s="8">
        <f>C390+C436</f>
        <v>159478.09999999998</v>
      </c>
      <c r="D388" s="8">
        <f>D390+D436</f>
        <v>157889.32999999999</v>
      </c>
      <c r="E388" s="9">
        <f t="shared" ref="E388:E472" si="7">D388/C388</f>
        <v>0.99003769169559963</v>
      </c>
    </row>
    <row r="389" spans="1:5" ht="20.25" customHeight="1" x14ac:dyDescent="0.2">
      <c r="A389" s="15"/>
      <c r="B389" s="16" t="s">
        <v>536</v>
      </c>
      <c r="C389" s="12"/>
      <c r="D389" s="12"/>
      <c r="E389" s="13"/>
    </row>
    <row r="390" spans="1:5" ht="20.25" customHeight="1" x14ac:dyDescent="0.2">
      <c r="A390" s="15"/>
      <c r="B390" s="16" t="s">
        <v>537</v>
      </c>
      <c r="C390" s="12">
        <f>C391+C394+C398+C401+C411+C414+C419+C424+C427+C430+C433</f>
        <v>144968.29999999999</v>
      </c>
      <c r="D390" s="12">
        <f>D391+D394+D398+D401+D411+D414+D419+D424+D427+D430+D433</f>
        <v>143493.4</v>
      </c>
      <c r="E390" s="13">
        <f t="shared" si="7"/>
        <v>0.98982605162645909</v>
      </c>
    </row>
    <row r="391" spans="1:5" ht="20.25" customHeight="1" x14ac:dyDescent="0.2">
      <c r="A391" s="15" t="s">
        <v>569</v>
      </c>
      <c r="B391" s="16" t="s">
        <v>571</v>
      </c>
      <c r="C391" s="12">
        <f>C392</f>
        <v>701.19999999999993</v>
      </c>
      <c r="D391" s="12">
        <f>D392</f>
        <v>695.31</v>
      </c>
      <c r="E391" s="13">
        <f t="shared" si="7"/>
        <v>0.99160011409013127</v>
      </c>
    </row>
    <row r="392" spans="1:5" ht="33.75" customHeight="1" collapsed="1" x14ac:dyDescent="0.2">
      <c r="A392" s="29" t="s">
        <v>570</v>
      </c>
      <c r="B392" s="18" t="s">
        <v>617</v>
      </c>
      <c r="C392" s="19">
        <f>C393</f>
        <v>701.19999999999993</v>
      </c>
      <c r="D392" s="19">
        <f>D393</f>
        <v>695.31</v>
      </c>
      <c r="E392" s="20">
        <f t="shared" si="7"/>
        <v>0.99160011409013127</v>
      </c>
    </row>
    <row r="393" spans="1:5" ht="21.75" hidden="1" customHeight="1" outlineLevel="1" x14ac:dyDescent="0.2">
      <c r="A393" s="2" t="s">
        <v>88</v>
      </c>
      <c r="B393" s="3" t="s">
        <v>89</v>
      </c>
      <c r="C393" s="6">
        <v>701.19999999999993</v>
      </c>
      <c r="D393" s="6">
        <v>695.31</v>
      </c>
      <c r="E393" s="5">
        <f t="shared" si="7"/>
        <v>0.99160011409013127</v>
      </c>
    </row>
    <row r="394" spans="1:5" s="32" customFormat="1" ht="21.75" customHeight="1" outlineLevel="1" x14ac:dyDescent="0.2">
      <c r="A394" s="1" t="s">
        <v>585</v>
      </c>
      <c r="B394" s="23" t="s">
        <v>587</v>
      </c>
      <c r="C394" s="24">
        <f>C395</f>
        <v>823.66000000000008</v>
      </c>
      <c r="D394" s="24">
        <f>D395</f>
        <v>823.66000000000008</v>
      </c>
      <c r="E394" s="25">
        <f t="shared" si="7"/>
        <v>1</v>
      </c>
    </row>
    <row r="395" spans="1:5" s="31" customFormat="1" ht="30.75" customHeight="1" outlineLevel="1" x14ac:dyDescent="0.2">
      <c r="A395" s="17" t="s">
        <v>586</v>
      </c>
      <c r="B395" s="21" t="s">
        <v>588</v>
      </c>
      <c r="C395" s="30">
        <f>C396+C397</f>
        <v>823.66000000000008</v>
      </c>
      <c r="D395" s="30">
        <f>D396+D397</f>
        <v>823.66000000000008</v>
      </c>
      <c r="E395" s="22">
        <f t="shared" si="7"/>
        <v>1</v>
      </c>
    </row>
    <row r="396" spans="1:5" ht="21.75" hidden="1" customHeight="1" outlineLevel="1" x14ac:dyDescent="0.2">
      <c r="A396" s="2" t="s">
        <v>110</v>
      </c>
      <c r="B396" s="3" t="s">
        <v>111</v>
      </c>
      <c r="C396" s="6">
        <v>68.81</v>
      </c>
      <c r="D396" s="6">
        <v>68.81</v>
      </c>
      <c r="E396" s="5">
        <f t="shared" si="7"/>
        <v>1</v>
      </c>
    </row>
    <row r="397" spans="1:5" ht="63.75" hidden="1" outlineLevel="1" x14ac:dyDescent="0.2">
      <c r="A397" s="2" t="s">
        <v>197</v>
      </c>
      <c r="B397" s="3" t="s">
        <v>198</v>
      </c>
      <c r="C397" s="6">
        <v>754.85</v>
      </c>
      <c r="D397" s="6">
        <v>754.85</v>
      </c>
      <c r="E397" s="5">
        <f t="shared" si="7"/>
        <v>1</v>
      </c>
    </row>
    <row r="398" spans="1:5" s="32" customFormat="1" ht="27.75" customHeight="1" outlineLevel="1" x14ac:dyDescent="0.2">
      <c r="A398" s="1" t="s">
        <v>608</v>
      </c>
      <c r="B398" s="23" t="s">
        <v>609</v>
      </c>
      <c r="C398" s="24">
        <f>C399</f>
        <v>1417.0800000000002</v>
      </c>
      <c r="D398" s="24">
        <f>D399</f>
        <v>1412.49</v>
      </c>
      <c r="E398" s="25">
        <f t="shared" si="7"/>
        <v>0.99676094504191703</v>
      </c>
    </row>
    <row r="399" spans="1:5" s="31" customFormat="1" ht="42.75" customHeight="1" outlineLevel="1" x14ac:dyDescent="0.2">
      <c r="A399" s="17" t="s">
        <v>610</v>
      </c>
      <c r="B399" s="21" t="s">
        <v>611</v>
      </c>
      <c r="C399" s="30">
        <f>C400</f>
        <v>1417.0800000000002</v>
      </c>
      <c r="D399" s="30">
        <f>D400</f>
        <v>1412.49</v>
      </c>
      <c r="E399" s="22">
        <f t="shared" si="7"/>
        <v>0.99676094504191703</v>
      </c>
    </row>
    <row r="400" spans="1:5" ht="18.75" hidden="1" customHeight="1" outlineLevel="1" x14ac:dyDescent="0.2">
      <c r="A400" s="2" t="s">
        <v>199</v>
      </c>
      <c r="B400" s="3" t="s">
        <v>200</v>
      </c>
      <c r="C400" s="6">
        <v>1417.0800000000002</v>
      </c>
      <c r="D400" s="6">
        <v>1412.49</v>
      </c>
      <c r="E400" s="5">
        <f t="shared" si="7"/>
        <v>0.99676094504191703</v>
      </c>
    </row>
    <row r="401" spans="1:5" s="32" customFormat="1" ht="20.25" customHeight="1" outlineLevel="1" x14ac:dyDescent="0.2">
      <c r="A401" s="1" t="s">
        <v>618</v>
      </c>
      <c r="B401" s="23" t="s">
        <v>619</v>
      </c>
      <c r="C401" s="24">
        <f>C402+C404+C408</f>
        <v>3683.17</v>
      </c>
      <c r="D401" s="24">
        <f>D402+D404+D408</f>
        <v>3656.87</v>
      </c>
      <c r="E401" s="25">
        <f t="shared" si="7"/>
        <v>0.99285941186532245</v>
      </c>
    </row>
    <row r="402" spans="1:5" s="31" customFormat="1" ht="54" customHeight="1" outlineLevel="1" x14ac:dyDescent="0.2">
      <c r="A402" s="17" t="s">
        <v>621</v>
      </c>
      <c r="B402" s="21" t="s">
        <v>620</v>
      </c>
      <c r="C402" s="30">
        <f>C403</f>
        <v>15</v>
      </c>
      <c r="D402" s="30">
        <f>D403</f>
        <v>15</v>
      </c>
      <c r="E402" s="22">
        <f t="shared" si="7"/>
        <v>1</v>
      </c>
    </row>
    <row r="403" spans="1:5" ht="38.25" hidden="1" outlineLevel="1" x14ac:dyDescent="0.2">
      <c r="A403" s="2" t="s">
        <v>201</v>
      </c>
      <c r="B403" s="3" t="s">
        <v>202</v>
      </c>
      <c r="C403" s="6">
        <v>15</v>
      </c>
      <c r="D403" s="6">
        <v>15</v>
      </c>
      <c r="E403" s="5">
        <f t="shared" si="7"/>
        <v>1</v>
      </c>
    </row>
    <row r="404" spans="1:5" s="31" customFormat="1" ht="41.25" customHeight="1" outlineLevel="1" x14ac:dyDescent="0.2">
      <c r="A404" s="17" t="s">
        <v>622</v>
      </c>
      <c r="B404" s="21" t="s">
        <v>623</v>
      </c>
      <c r="C404" s="30">
        <f>C405+C406+C407</f>
        <v>2670.7</v>
      </c>
      <c r="D404" s="30">
        <f>D405+D406+D407</f>
        <v>2670.7</v>
      </c>
      <c r="E404" s="22">
        <f t="shared" si="7"/>
        <v>1</v>
      </c>
    </row>
    <row r="405" spans="1:5" ht="38.25" hidden="1" outlineLevel="1" x14ac:dyDescent="0.2">
      <c r="A405" s="2" t="s">
        <v>203</v>
      </c>
      <c r="B405" s="3" t="s">
        <v>204</v>
      </c>
      <c r="C405" s="6">
        <v>79.599999999999994</v>
      </c>
      <c r="D405" s="6">
        <v>79.599999999999994</v>
      </c>
      <c r="E405" s="5">
        <f t="shared" si="7"/>
        <v>1</v>
      </c>
    </row>
    <row r="406" spans="1:5" ht="25.5" hidden="1" outlineLevel="1" x14ac:dyDescent="0.2">
      <c r="A406" s="2" t="s">
        <v>205</v>
      </c>
      <c r="B406" s="3" t="s">
        <v>206</v>
      </c>
      <c r="C406" s="6">
        <v>2367.5</v>
      </c>
      <c r="D406" s="6">
        <v>2367.5</v>
      </c>
      <c r="E406" s="5">
        <f t="shared" si="7"/>
        <v>1</v>
      </c>
    </row>
    <row r="407" spans="1:5" ht="38.25" hidden="1" outlineLevel="1" x14ac:dyDescent="0.2">
      <c r="A407" s="2" t="s">
        <v>207</v>
      </c>
      <c r="B407" s="3" t="s">
        <v>208</v>
      </c>
      <c r="C407" s="6">
        <v>223.6</v>
      </c>
      <c r="D407" s="6">
        <v>223.6</v>
      </c>
      <c r="E407" s="5">
        <f t="shared" si="7"/>
        <v>1</v>
      </c>
    </row>
    <row r="408" spans="1:5" s="31" customFormat="1" ht="45" customHeight="1" outlineLevel="1" x14ac:dyDescent="0.2">
      <c r="A408" s="17" t="s">
        <v>624</v>
      </c>
      <c r="B408" s="21" t="s">
        <v>625</v>
      </c>
      <c r="C408" s="30">
        <f>C409+C410</f>
        <v>997.47</v>
      </c>
      <c r="D408" s="30">
        <f>D409+D410</f>
        <v>971.17000000000007</v>
      </c>
      <c r="E408" s="22">
        <f t="shared" si="7"/>
        <v>0.97363329222934025</v>
      </c>
    </row>
    <row r="409" spans="1:5" ht="25.5" hidden="1" outlineLevel="1" x14ac:dyDescent="0.2">
      <c r="A409" s="2" t="s">
        <v>209</v>
      </c>
      <c r="B409" s="3" t="s">
        <v>210</v>
      </c>
      <c r="C409" s="6">
        <v>903.53000000000009</v>
      </c>
      <c r="D409" s="6">
        <v>877.23</v>
      </c>
      <c r="E409" s="5">
        <f t="shared" si="7"/>
        <v>0.97089194603388917</v>
      </c>
    </row>
    <row r="410" spans="1:5" ht="25.5" hidden="1" outlineLevel="1" x14ac:dyDescent="0.2">
      <c r="A410" s="2" t="s">
        <v>211</v>
      </c>
      <c r="B410" s="3" t="s">
        <v>212</v>
      </c>
      <c r="C410" s="6">
        <v>93.94</v>
      </c>
      <c r="D410" s="6">
        <v>93.94</v>
      </c>
      <c r="E410" s="5">
        <f t="shared" si="7"/>
        <v>1</v>
      </c>
    </row>
    <row r="411" spans="1:5" s="32" customFormat="1" ht="27.75" customHeight="1" outlineLevel="1" x14ac:dyDescent="0.2">
      <c r="A411" s="1" t="s">
        <v>626</v>
      </c>
      <c r="B411" s="23" t="s">
        <v>627</v>
      </c>
      <c r="C411" s="24">
        <f>C412</f>
        <v>166.79</v>
      </c>
      <c r="D411" s="24">
        <f>D412</f>
        <v>166.79</v>
      </c>
      <c r="E411" s="25">
        <f t="shared" si="7"/>
        <v>1</v>
      </c>
    </row>
    <row r="412" spans="1:5" s="31" customFormat="1" ht="33.75" customHeight="1" outlineLevel="1" x14ac:dyDescent="0.2">
      <c r="A412" s="17" t="s">
        <v>631</v>
      </c>
      <c r="B412" s="21" t="s">
        <v>656</v>
      </c>
      <c r="C412" s="30">
        <f>C413</f>
        <v>166.79</v>
      </c>
      <c r="D412" s="30">
        <f>D413</f>
        <v>166.79</v>
      </c>
      <c r="E412" s="22">
        <f t="shared" si="7"/>
        <v>1</v>
      </c>
    </row>
    <row r="413" spans="1:5" ht="29.25" hidden="1" customHeight="1" outlineLevel="1" x14ac:dyDescent="0.2">
      <c r="A413" s="2" t="s">
        <v>215</v>
      </c>
      <c r="B413" s="3" t="s">
        <v>216</v>
      </c>
      <c r="C413" s="6">
        <v>166.79</v>
      </c>
      <c r="D413" s="6">
        <v>166.79</v>
      </c>
      <c r="E413" s="5">
        <f t="shared" si="7"/>
        <v>1</v>
      </c>
    </row>
    <row r="414" spans="1:5" s="32" customFormat="1" ht="27" customHeight="1" outlineLevel="1" x14ac:dyDescent="0.2">
      <c r="A414" s="1" t="s">
        <v>632</v>
      </c>
      <c r="B414" s="23" t="s">
        <v>633</v>
      </c>
      <c r="C414" s="24">
        <f>C415+C417</f>
        <v>124383.73</v>
      </c>
      <c r="D414" s="24">
        <f>D415+D417</f>
        <v>124382.61</v>
      </c>
      <c r="E414" s="25">
        <f t="shared" si="7"/>
        <v>0.99999099560690141</v>
      </c>
    </row>
    <row r="415" spans="1:5" s="31" customFormat="1" ht="36.75" customHeight="1" outlineLevel="1" x14ac:dyDescent="0.2">
      <c r="A415" s="17" t="s">
        <v>634</v>
      </c>
      <c r="B415" s="21" t="s">
        <v>635</v>
      </c>
      <c r="C415" s="30">
        <f>C416</f>
        <v>119659.4</v>
      </c>
      <c r="D415" s="30">
        <f>D416</f>
        <v>119659.41</v>
      </c>
      <c r="E415" s="22">
        <f t="shared" si="7"/>
        <v>1.0000000835705345</v>
      </c>
    </row>
    <row r="416" spans="1:5" ht="19.5" hidden="1" customHeight="1" outlineLevel="1" x14ac:dyDescent="0.2">
      <c r="A416" s="2" t="s">
        <v>217</v>
      </c>
      <c r="B416" s="3" t="s">
        <v>218</v>
      </c>
      <c r="C416" s="6">
        <v>119659.4</v>
      </c>
      <c r="D416" s="6">
        <v>119659.41</v>
      </c>
      <c r="E416" s="5">
        <f t="shared" si="7"/>
        <v>1.0000000835705345</v>
      </c>
    </row>
    <row r="417" spans="1:5" s="31" customFormat="1" ht="37.5" customHeight="1" outlineLevel="1" x14ac:dyDescent="0.2">
      <c r="A417" s="17" t="s">
        <v>636</v>
      </c>
      <c r="B417" s="21" t="s">
        <v>637</v>
      </c>
      <c r="C417" s="30">
        <f>C418</f>
        <v>4724.33</v>
      </c>
      <c r="D417" s="30">
        <f>D418</f>
        <v>4723.2</v>
      </c>
      <c r="E417" s="22">
        <f t="shared" si="7"/>
        <v>0.99976081264433259</v>
      </c>
    </row>
    <row r="418" spans="1:5" ht="51" hidden="1" outlineLevel="1" x14ac:dyDescent="0.2">
      <c r="A418" s="2" t="s">
        <v>221</v>
      </c>
      <c r="B418" s="3" t="s">
        <v>11</v>
      </c>
      <c r="C418" s="6">
        <v>4724.33</v>
      </c>
      <c r="D418" s="6">
        <v>4723.2</v>
      </c>
      <c r="E418" s="5">
        <f t="shared" si="7"/>
        <v>0.99976081264433259</v>
      </c>
    </row>
    <row r="419" spans="1:5" s="32" customFormat="1" ht="49.5" customHeight="1" outlineLevel="1" x14ac:dyDescent="0.2">
      <c r="A419" s="1" t="s">
        <v>638</v>
      </c>
      <c r="B419" s="23" t="s">
        <v>639</v>
      </c>
      <c r="C419" s="24">
        <f>C420</f>
        <v>9762.6500000000015</v>
      </c>
      <c r="D419" s="24">
        <f>D420</f>
        <v>8345</v>
      </c>
      <c r="E419" s="25">
        <f t="shared" si="7"/>
        <v>0.85478840273901024</v>
      </c>
    </row>
    <row r="420" spans="1:5" s="31" customFormat="1" ht="33" customHeight="1" outlineLevel="1" x14ac:dyDescent="0.2">
      <c r="A420" s="17" t="s">
        <v>640</v>
      </c>
      <c r="B420" s="21" t="s">
        <v>641</v>
      </c>
      <c r="C420" s="30">
        <f>C421+C422+C423</f>
        <v>9762.6500000000015</v>
      </c>
      <c r="D420" s="30">
        <f>D421+D422+D423</f>
        <v>8345</v>
      </c>
      <c r="E420" s="22">
        <f t="shared" si="7"/>
        <v>0.85478840273901024</v>
      </c>
    </row>
    <row r="421" spans="1:5" hidden="1" outlineLevel="1" x14ac:dyDescent="0.2">
      <c r="A421" s="2" t="s">
        <v>222</v>
      </c>
      <c r="B421" s="3" t="s">
        <v>223</v>
      </c>
      <c r="C421" s="6">
        <v>8051.5</v>
      </c>
      <c r="D421" s="6">
        <v>6635.22</v>
      </c>
      <c r="E421" s="5">
        <f t="shared" si="7"/>
        <v>0.82409737316028076</v>
      </c>
    </row>
    <row r="422" spans="1:5" hidden="1" outlineLevel="1" x14ac:dyDescent="0.2">
      <c r="A422" s="2" t="s">
        <v>224</v>
      </c>
      <c r="B422" s="3" t="s">
        <v>225</v>
      </c>
      <c r="C422" s="6">
        <v>1002.36</v>
      </c>
      <c r="D422" s="6">
        <v>1002.36</v>
      </c>
      <c r="E422" s="5">
        <f t="shared" si="7"/>
        <v>1</v>
      </c>
    </row>
    <row r="423" spans="1:5" hidden="1" outlineLevel="1" x14ac:dyDescent="0.2">
      <c r="A423" s="2" t="s">
        <v>226</v>
      </c>
      <c r="B423" s="3" t="s">
        <v>227</v>
      </c>
      <c r="C423" s="6">
        <v>708.79</v>
      </c>
      <c r="D423" s="6">
        <v>707.42</v>
      </c>
      <c r="E423" s="5">
        <f t="shared" si="7"/>
        <v>0.99806712848657575</v>
      </c>
    </row>
    <row r="424" spans="1:5" s="32" customFormat="1" ht="45.75" customHeight="1" outlineLevel="1" x14ac:dyDescent="0.2">
      <c r="A424" s="1" t="s">
        <v>642</v>
      </c>
      <c r="B424" s="23" t="s">
        <v>643</v>
      </c>
      <c r="C424" s="24">
        <f>C425</f>
        <v>1664.77</v>
      </c>
      <c r="D424" s="24">
        <f>D425</f>
        <v>1645.62</v>
      </c>
      <c r="E424" s="25">
        <f t="shared" si="7"/>
        <v>0.98849690948299163</v>
      </c>
    </row>
    <row r="425" spans="1:5" s="31" customFormat="1" ht="40.5" customHeight="1" outlineLevel="1" x14ac:dyDescent="0.2">
      <c r="A425" s="17" t="s">
        <v>644</v>
      </c>
      <c r="B425" s="21" t="s">
        <v>645</v>
      </c>
      <c r="C425" s="30">
        <f>C426</f>
        <v>1664.77</v>
      </c>
      <c r="D425" s="30">
        <f>D426</f>
        <v>1645.62</v>
      </c>
      <c r="E425" s="22">
        <f t="shared" si="7"/>
        <v>0.98849690948299163</v>
      </c>
    </row>
    <row r="426" spans="1:5" ht="51" hidden="1" outlineLevel="1" x14ac:dyDescent="0.2">
      <c r="A426" s="2" t="s">
        <v>230</v>
      </c>
      <c r="B426" s="3" t="s">
        <v>231</v>
      </c>
      <c r="C426" s="6">
        <v>1664.77</v>
      </c>
      <c r="D426" s="6">
        <v>1645.62</v>
      </c>
      <c r="E426" s="5">
        <f t="shared" si="7"/>
        <v>0.98849690948299163</v>
      </c>
    </row>
    <row r="427" spans="1:5" s="32" customFormat="1" ht="40.5" customHeight="1" outlineLevel="1" x14ac:dyDescent="0.2">
      <c r="A427" s="1" t="s">
        <v>566</v>
      </c>
      <c r="B427" s="23" t="s">
        <v>565</v>
      </c>
      <c r="C427" s="24">
        <f>C428</f>
        <v>95.45</v>
      </c>
      <c r="D427" s="24">
        <f>D428</f>
        <v>95.25</v>
      </c>
      <c r="E427" s="25">
        <f t="shared" si="7"/>
        <v>0.99790466212676787</v>
      </c>
    </row>
    <row r="428" spans="1:5" s="31" customFormat="1" ht="36" customHeight="1" outlineLevel="1" x14ac:dyDescent="0.2">
      <c r="A428" s="17" t="s">
        <v>647</v>
      </c>
      <c r="B428" s="21" t="s">
        <v>648</v>
      </c>
      <c r="C428" s="30">
        <f>C429</f>
        <v>95.45</v>
      </c>
      <c r="D428" s="30">
        <f>D429</f>
        <v>95.25</v>
      </c>
      <c r="E428" s="22">
        <f t="shared" si="7"/>
        <v>0.99790466212676787</v>
      </c>
    </row>
    <row r="429" spans="1:5" ht="25.5" hidden="1" outlineLevel="1" x14ac:dyDescent="0.2">
      <c r="A429" s="2" t="s">
        <v>232</v>
      </c>
      <c r="B429" s="3" t="s">
        <v>233</v>
      </c>
      <c r="C429" s="6">
        <v>95.45</v>
      </c>
      <c r="D429" s="6">
        <v>95.25</v>
      </c>
      <c r="E429" s="5">
        <f t="shared" si="7"/>
        <v>0.99790466212676787</v>
      </c>
    </row>
    <row r="430" spans="1:5" s="32" customFormat="1" ht="28.5" customHeight="1" outlineLevel="1" x14ac:dyDescent="0.2">
      <c r="A430" s="1" t="s">
        <v>650</v>
      </c>
      <c r="B430" s="23" t="s">
        <v>652</v>
      </c>
      <c r="C430" s="24">
        <f>C431</f>
        <v>1500</v>
      </c>
      <c r="D430" s="24">
        <f>D431</f>
        <v>1500</v>
      </c>
      <c r="E430" s="25">
        <f t="shared" si="7"/>
        <v>1</v>
      </c>
    </row>
    <row r="431" spans="1:5" s="31" customFormat="1" ht="37.5" customHeight="1" outlineLevel="1" x14ac:dyDescent="0.2">
      <c r="A431" s="17" t="s">
        <v>651</v>
      </c>
      <c r="B431" s="21" t="s">
        <v>653</v>
      </c>
      <c r="C431" s="30">
        <f>C432</f>
        <v>1500</v>
      </c>
      <c r="D431" s="30">
        <f>D432</f>
        <v>1500</v>
      </c>
      <c r="E431" s="22">
        <f t="shared" si="7"/>
        <v>1</v>
      </c>
    </row>
    <row r="432" spans="1:5" ht="25.5" hidden="1" outlineLevel="1" x14ac:dyDescent="0.2">
      <c r="A432" s="2" t="s">
        <v>243</v>
      </c>
      <c r="B432" s="3" t="s">
        <v>244</v>
      </c>
      <c r="C432" s="6">
        <v>1500</v>
      </c>
      <c r="D432" s="6">
        <v>1500</v>
      </c>
      <c r="E432" s="5">
        <f t="shared" si="7"/>
        <v>1</v>
      </c>
    </row>
    <row r="433" spans="1:5" s="32" customFormat="1" ht="33.75" customHeight="1" outlineLevel="1" x14ac:dyDescent="0.2">
      <c r="A433" s="1" t="s">
        <v>553</v>
      </c>
      <c r="B433" s="23" t="s">
        <v>649</v>
      </c>
      <c r="C433" s="24">
        <f>C434</f>
        <v>769.8</v>
      </c>
      <c r="D433" s="24">
        <f>D434</f>
        <v>769.8</v>
      </c>
      <c r="E433" s="25">
        <f t="shared" si="7"/>
        <v>1</v>
      </c>
    </row>
    <row r="434" spans="1:5" s="31" customFormat="1" ht="40.5" customHeight="1" outlineLevel="1" x14ac:dyDescent="0.2">
      <c r="A434" s="17" t="s">
        <v>555</v>
      </c>
      <c r="B434" s="21" t="s">
        <v>556</v>
      </c>
      <c r="C434" s="30">
        <f>C435</f>
        <v>769.8</v>
      </c>
      <c r="D434" s="30">
        <f>D435</f>
        <v>769.8</v>
      </c>
      <c r="E434" s="22">
        <f t="shared" si="7"/>
        <v>1</v>
      </c>
    </row>
    <row r="435" spans="1:5" ht="25.5" hidden="1" outlineLevel="1" x14ac:dyDescent="0.2">
      <c r="A435" s="2" t="s">
        <v>44</v>
      </c>
      <c r="B435" s="3" t="s">
        <v>45</v>
      </c>
      <c r="C435" s="6">
        <v>769.8</v>
      </c>
      <c r="D435" s="6">
        <v>769.8</v>
      </c>
      <c r="E435" s="5">
        <f t="shared" si="7"/>
        <v>1</v>
      </c>
    </row>
    <row r="436" spans="1:5" s="32" customFormat="1" ht="22.5" customHeight="1" outlineLevel="1" x14ac:dyDescent="0.2">
      <c r="A436" s="1"/>
      <c r="B436" s="23" t="s">
        <v>544</v>
      </c>
      <c r="C436" s="24">
        <f>C437+C438+C439+C440</f>
        <v>14509.8</v>
      </c>
      <c r="D436" s="24">
        <f>D437+D438+D439+D440</f>
        <v>14395.93</v>
      </c>
      <c r="E436" s="25">
        <f t="shared" si="7"/>
        <v>0.99215220058167586</v>
      </c>
    </row>
    <row r="437" spans="1:5" ht="38.25" outlineLevel="1" x14ac:dyDescent="0.2">
      <c r="A437" s="2" t="s">
        <v>14</v>
      </c>
      <c r="B437" s="3" t="s">
        <v>15</v>
      </c>
      <c r="C437" s="6">
        <v>686.5</v>
      </c>
      <c r="D437" s="6">
        <v>582</v>
      </c>
      <c r="E437" s="5">
        <f t="shared" si="7"/>
        <v>0.84777858703568831</v>
      </c>
    </row>
    <row r="438" spans="1:5" ht="25.5" outlineLevel="1" x14ac:dyDescent="0.2">
      <c r="A438" s="2" t="s">
        <v>236</v>
      </c>
      <c r="B438" s="3" t="s">
        <v>237</v>
      </c>
      <c r="C438" s="6">
        <v>868.67</v>
      </c>
      <c r="D438" s="6">
        <v>863.53</v>
      </c>
      <c r="E438" s="5">
        <f t="shared" si="7"/>
        <v>0.99408290835415059</v>
      </c>
    </row>
    <row r="439" spans="1:5" ht="38.25" outlineLevel="1" x14ac:dyDescent="0.2">
      <c r="A439" s="2" t="s">
        <v>238</v>
      </c>
      <c r="B439" s="3" t="s">
        <v>239</v>
      </c>
      <c r="C439" s="6">
        <v>11947.029999999999</v>
      </c>
      <c r="D439" s="6">
        <v>11946.13</v>
      </c>
      <c r="E439" s="5">
        <f t="shared" si="7"/>
        <v>0.99992466746965569</v>
      </c>
    </row>
    <row r="440" spans="1:5" ht="38.25" outlineLevel="1" x14ac:dyDescent="0.2">
      <c r="A440" s="2" t="s">
        <v>240</v>
      </c>
      <c r="B440" s="3" t="s">
        <v>241</v>
      </c>
      <c r="C440" s="6">
        <v>1007.5999999999999</v>
      </c>
      <c r="D440" s="6">
        <v>1004.27</v>
      </c>
      <c r="E440" s="5">
        <f t="shared" si="7"/>
        <v>0.99669511710996439</v>
      </c>
    </row>
    <row r="441" spans="1:5" ht="22.5" customHeight="1" x14ac:dyDescent="0.2">
      <c r="A441" s="36" t="s">
        <v>249</v>
      </c>
      <c r="B441" s="37"/>
      <c r="C441" s="8">
        <f>C443+C484</f>
        <v>142349.63999999998</v>
      </c>
      <c r="D441" s="8">
        <f>D443+D484</f>
        <v>139993.92000000001</v>
      </c>
      <c r="E441" s="9">
        <f t="shared" si="7"/>
        <v>0.98345116995027193</v>
      </c>
    </row>
    <row r="442" spans="1:5" ht="22.5" customHeight="1" x14ac:dyDescent="0.2">
      <c r="A442" s="15"/>
      <c r="B442" s="16" t="s">
        <v>536</v>
      </c>
      <c r="C442" s="12"/>
      <c r="D442" s="12"/>
      <c r="E442" s="13"/>
    </row>
    <row r="443" spans="1:5" ht="22.5" customHeight="1" x14ac:dyDescent="0.2">
      <c r="A443" s="15"/>
      <c r="B443" s="16" t="s">
        <v>537</v>
      </c>
      <c r="C443" s="12">
        <f>C444+C447+C451+C454+C461+C464+C469+C475+C478+C481</f>
        <v>125367.12</v>
      </c>
      <c r="D443" s="12">
        <f>D444+D447+D451+D454+D461+D464+D469+D475+D478+D481</f>
        <v>123390.52000000002</v>
      </c>
      <c r="E443" s="13">
        <f t="shared" si="7"/>
        <v>0.98423350556350042</v>
      </c>
    </row>
    <row r="444" spans="1:5" ht="22.5" customHeight="1" x14ac:dyDescent="0.2">
      <c r="A444" s="15" t="s">
        <v>569</v>
      </c>
      <c r="B444" s="16" t="s">
        <v>571</v>
      </c>
      <c r="C444" s="12">
        <f>C445</f>
        <v>535</v>
      </c>
      <c r="D444" s="12">
        <f>D445</f>
        <v>535</v>
      </c>
      <c r="E444" s="13">
        <f t="shared" si="7"/>
        <v>1</v>
      </c>
    </row>
    <row r="445" spans="1:5" s="31" customFormat="1" ht="28.5" customHeight="1" collapsed="1" x14ac:dyDescent="0.2">
      <c r="A445" s="29" t="s">
        <v>570</v>
      </c>
      <c r="B445" s="18" t="s">
        <v>617</v>
      </c>
      <c r="C445" s="19">
        <f>C446</f>
        <v>535</v>
      </c>
      <c r="D445" s="19">
        <f>D446</f>
        <v>535</v>
      </c>
      <c r="E445" s="20">
        <f t="shared" si="7"/>
        <v>1</v>
      </c>
    </row>
    <row r="446" spans="1:5" ht="19.5" hidden="1" customHeight="1" outlineLevel="1" x14ac:dyDescent="0.2">
      <c r="A446" s="2" t="s">
        <v>88</v>
      </c>
      <c r="B446" s="3" t="s">
        <v>89</v>
      </c>
      <c r="C446" s="6">
        <v>535</v>
      </c>
      <c r="D446" s="6">
        <v>535</v>
      </c>
      <c r="E446" s="5">
        <f t="shared" si="7"/>
        <v>1</v>
      </c>
    </row>
    <row r="447" spans="1:5" s="32" customFormat="1" ht="19.5" customHeight="1" outlineLevel="1" x14ac:dyDescent="0.2">
      <c r="A447" s="1" t="s">
        <v>585</v>
      </c>
      <c r="B447" s="23" t="s">
        <v>587</v>
      </c>
      <c r="C447" s="24">
        <f>C448</f>
        <v>1930.04</v>
      </c>
      <c r="D447" s="24">
        <f>D448</f>
        <v>1930.04</v>
      </c>
      <c r="E447" s="25">
        <f t="shared" si="7"/>
        <v>1</v>
      </c>
    </row>
    <row r="448" spans="1:5" s="31" customFormat="1" ht="31.5" customHeight="1" outlineLevel="1" x14ac:dyDescent="0.2">
      <c r="A448" s="17" t="s">
        <v>586</v>
      </c>
      <c r="B448" s="21" t="s">
        <v>588</v>
      </c>
      <c r="C448" s="30">
        <f>C449+C450</f>
        <v>1930.04</v>
      </c>
      <c r="D448" s="30">
        <f>D449+D450</f>
        <v>1930.04</v>
      </c>
      <c r="E448" s="22">
        <f t="shared" si="7"/>
        <v>1</v>
      </c>
    </row>
    <row r="449" spans="1:5" ht="24.75" hidden="1" customHeight="1" outlineLevel="1" x14ac:dyDescent="0.2">
      <c r="A449" s="2" t="s">
        <v>110</v>
      </c>
      <c r="B449" s="3" t="s">
        <v>111</v>
      </c>
      <c r="C449" s="6">
        <v>126.23</v>
      </c>
      <c r="D449" s="6">
        <v>126.23</v>
      </c>
      <c r="E449" s="5">
        <f t="shared" si="7"/>
        <v>1</v>
      </c>
    </row>
    <row r="450" spans="1:5" ht="63.75" hidden="1" outlineLevel="1" x14ac:dyDescent="0.2">
      <c r="A450" s="2" t="s">
        <v>197</v>
      </c>
      <c r="B450" s="3" t="s">
        <v>198</v>
      </c>
      <c r="C450" s="6">
        <v>1803.81</v>
      </c>
      <c r="D450" s="6">
        <v>1803.81</v>
      </c>
      <c r="E450" s="5">
        <f t="shared" si="7"/>
        <v>1</v>
      </c>
    </row>
    <row r="451" spans="1:5" s="32" customFormat="1" ht="28.5" customHeight="1" outlineLevel="1" x14ac:dyDescent="0.2">
      <c r="A451" s="1" t="s">
        <v>608</v>
      </c>
      <c r="B451" s="23" t="s">
        <v>609</v>
      </c>
      <c r="C451" s="24">
        <f>C452</f>
        <v>1479.1</v>
      </c>
      <c r="D451" s="24">
        <f>D452</f>
        <v>1430.48</v>
      </c>
      <c r="E451" s="25">
        <f t="shared" si="7"/>
        <v>0.9671286593198567</v>
      </c>
    </row>
    <row r="452" spans="1:5" s="31" customFormat="1" ht="42" customHeight="1" outlineLevel="1" x14ac:dyDescent="0.2">
      <c r="A452" s="17" t="s">
        <v>610</v>
      </c>
      <c r="B452" s="21" t="s">
        <v>611</v>
      </c>
      <c r="C452" s="30">
        <f>C453</f>
        <v>1479.1</v>
      </c>
      <c r="D452" s="30">
        <f>D453</f>
        <v>1430.48</v>
      </c>
      <c r="E452" s="22">
        <f t="shared" si="7"/>
        <v>0.9671286593198567</v>
      </c>
    </row>
    <row r="453" spans="1:5" hidden="1" outlineLevel="1" x14ac:dyDescent="0.2">
      <c r="A453" s="2" t="s">
        <v>199</v>
      </c>
      <c r="B453" s="3" t="s">
        <v>200</v>
      </c>
      <c r="C453" s="6">
        <v>1479.1</v>
      </c>
      <c r="D453" s="6">
        <v>1430.48</v>
      </c>
      <c r="E453" s="5">
        <f t="shared" si="7"/>
        <v>0.9671286593198567</v>
      </c>
    </row>
    <row r="454" spans="1:5" s="32" customFormat="1" ht="25.5" customHeight="1" outlineLevel="1" x14ac:dyDescent="0.2">
      <c r="A454" s="1" t="s">
        <v>618</v>
      </c>
      <c r="B454" s="23" t="s">
        <v>619</v>
      </c>
      <c r="C454" s="24">
        <f>C455+C458</f>
        <v>3573.4</v>
      </c>
      <c r="D454" s="24">
        <f>D455+D458</f>
        <v>3375.4599999999996</v>
      </c>
      <c r="E454" s="25">
        <f t="shared" si="7"/>
        <v>0.94460737672804596</v>
      </c>
    </row>
    <row r="455" spans="1:5" s="31" customFormat="1" ht="48.75" customHeight="1" outlineLevel="1" x14ac:dyDescent="0.2">
      <c r="A455" s="17" t="s">
        <v>622</v>
      </c>
      <c r="B455" s="21" t="s">
        <v>623</v>
      </c>
      <c r="C455" s="30">
        <f>C456+C457</f>
        <v>2087.29</v>
      </c>
      <c r="D455" s="30">
        <f>D456+D457</f>
        <v>2087.2799999999997</v>
      </c>
      <c r="E455" s="22">
        <f t="shared" si="7"/>
        <v>0.99999520909887929</v>
      </c>
    </row>
    <row r="456" spans="1:5" ht="25.5" hidden="1" outlineLevel="1" x14ac:dyDescent="0.2">
      <c r="A456" s="2" t="s">
        <v>205</v>
      </c>
      <c r="B456" s="3" t="s">
        <v>206</v>
      </c>
      <c r="C456" s="6">
        <v>1814.06</v>
      </c>
      <c r="D456" s="6">
        <v>1814.05</v>
      </c>
      <c r="E456" s="5">
        <f t="shared" si="7"/>
        <v>0.99999448750316966</v>
      </c>
    </row>
    <row r="457" spans="1:5" ht="38.25" hidden="1" outlineLevel="1" x14ac:dyDescent="0.2">
      <c r="A457" s="2" t="s">
        <v>207</v>
      </c>
      <c r="B457" s="3" t="s">
        <v>208</v>
      </c>
      <c r="C457" s="6">
        <v>273.23</v>
      </c>
      <c r="D457" s="6">
        <v>273.23</v>
      </c>
      <c r="E457" s="5">
        <f t="shared" si="7"/>
        <v>1</v>
      </c>
    </row>
    <row r="458" spans="1:5" s="31" customFormat="1" ht="42" customHeight="1" outlineLevel="1" x14ac:dyDescent="0.2">
      <c r="A458" s="17" t="s">
        <v>624</v>
      </c>
      <c r="B458" s="21" t="s">
        <v>625</v>
      </c>
      <c r="C458" s="30">
        <f>C459+C460</f>
        <v>1486.1100000000001</v>
      </c>
      <c r="D458" s="30">
        <f>D459+D460</f>
        <v>1288.1799999999998</v>
      </c>
      <c r="E458" s="22">
        <f t="shared" si="7"/>
        <v>0.86681335836512752</v>
      </c>
    </row>
    <row r="459" spans="1:5" ht="25.5" hidden="1" outlineLevel="1" x14ac:dyDescent="0.2">
      <c r="A459" s="2" t="s">
        <v>209</v>
      </c>
      <c r="B459" s="3" t="s">
        <v>210</v>
      </c>
      <c r="C459" s="6">
        <v>1409.71</v>
      </c>
      <c r="D459" s="6">
        <v>1211.81</v>
      </c>
      <c r="E459" s="5">
        <f t="shared" si="7"/>
        <v>0.85961651687226448</v>
      </c>
    </row>
    <row r="460" spans="1:5" ht="25.5" hidden="1" outlineLevel="1" x14ac:dyDescent="0.2">
      <c r="A460" s="2" t="s">
        <v>211</v>
      </c>
      <c r="B460" s="3" t="s">
        <v>212</v>
      </c>
      <c r="C460" s="6">
        <v>76.399999999999991</v>
      </c>
      <c r="D460" s="6">
        <v>76.37</v>
      </c>
      <c r="E460" s="5">
        <f t="shared" si="7"/>
        <v>0.9996073298429321</v>
      </c>
    </row>
    <row r="461" spans="1:5" s="32" customFormat="1" ht="32.25" customHeight="1" outlineLevel="1" x14ac:dyDescent="0.2">
      <c r="A461" s="1" t="s">
        <v>626</v>
      </c>
      <c r="B461" s="23" t="s">
        <v>627</v>
      </c>
      <c r="C461" s="24">
        <f>C462</f>
        <v>171.89999999999998</v>
      </c>
      <c r="D461" s="24">
        <f>D462</f>
        <v>171.9</v>
      </c>
      <c r="E461" s="25">
        <f t="shared" si="7"/>
        <v>1.0000000000000002</v>
      </c>
    </row>
    <row r="462" spans="1:5" s="31" customFormat="1" ht="41.25" customHeight="1" outlineLevel="1" x14ac:dyDescent="0.2">
      <c r="A462" s="17" t="s">
        <v>631</v>
      </c>
      <c r="B462" s="21" t="s">
        <v>656</v>
      </c>
      <c r="C462" s="30">
        <f>C463</f>
        <v>171.89999999999998</v>
      </c>
      <c r="D462" s="30">
        <f>D463</f>
        <v>171.9</v>
      </c>
      <c r="E462" s="22">
        <f t="shared" si="7"/>
        <v>1.0000000000000002</v>
      </c>
    </row>
    <row r="463" spans="1:5" ht="25.5" hidden="1" outlineLevel="1" x14ac:dyDescent="0.2">
      <c r="A463" s="2" t="s">
        <v>215</v>
      </c>
      <c r="B463" s="3" t="s">
        <v>216</v>
      </c>
      <c r="C463" s="6">
        <v>171.89999999999998</v>
      </c>
      <c r="D463" s="6">
        <v>171.9</v>
      </c>
      <c r="E463" s="5">
        <f t="shared" si="7"/>
        <v>1.0000000000000002</v>
      </c>
    </row>
    <row r="464" spans="1:5" s="32" customFormat="1" ht="33.75" customHeight="1" outlineLevel="1" x14ac:dyDescent="0.2">
      <c r="A464" s="1" t="s">
        <v>632</v>
      </c>
      <c r="B464" s="23" t="s">
        <v>633</v>
      </c>
      <c r="C464" s="24">
        <f>C465+C467</f>
        <v>108301.81999999999</v>
      </c>
      <c r="D464" s="24">
        <f>D465+D467</f>
        <v>107856.6</v>
      </c>
      <c r="E464" s="25">
        <f t="shared" si="7"/>
        <v>0.99588908108838814</v>
      </c>
    </row>
    <row r="465" spans="1:5" s="31" customFormat="1" ht="36.75" customHeight="1" outlineLevel="1" x14ac:dyDescent="0.2">
      <c r="A465" s="17" t="s">
        <v>634</v>
      </c>
      <c r="B465" s="21" t="s">
        <v>635</v>
      </c>
      <c r="C465" s="30">
        <f>C466</f>
        <v>102792.20999999999</v>
      </c>
      <c r="D465" s="30">
        <f>D466</f>
        <v>102720.78</v>
      </c>
      <c r="E465" s="22">
        <f t="shared" si="7"/>
        <v>0.99930510298397135</v>
      </c>
    </row>
    <row r="466" spans="1:5" hidden="1" outlineLevel="1" x14ac:dyDescent="0.2">
      <c r="A466" s="2" t="s">
        <v>217</v>
      </c>
      <c r="B466" s="3" t="s">
        <v>218</v>
      </c>
      <c r="C466" s="6">
        <v>102792.20999999999</v>
      </c>
      <c r="D466" s="6">
        <v>102720.78</v>
      </c>
      <c r="E466" s="5">
        <f t="shared" si="7"/>
        <v>0.99930510298397135</v>
      </c>
    </row>
    <row r="467" spans="1:5" s="31" customFormat="1" ht="38.25" customHeight="1" outlineLevel="1" x14ac:dyDescent="0.2">
      <c r="A467" s="17" t="s">
        <v>636</v>
      </c>
      <c r="B467" s="21" t="s">
        <v>637</v>
      </c>
      <c r="C467" s="30">
        <f>C468</f>
        <v>5509.61</v>
      </c>
      <c r="D467" s="30">
        <f>D468</f>
        <v>5135.82</v>
      </c>
      <c r="E467" s="22">
        <f t="shared" si="7"/>
        <v>0.93215672252663984</v>
      </c>
    </row>
    <row r="468" spans="1:5" ht="51" hidden="1" outlineLevel="1" x14ac:dyDescent="0.2">
      <c r="A468" s="2" t="s">
        <v>221</v>
      </c>
      <c r="B468" s="3" t="s">
        <v>11</v>
      </c>
      <c r="C468" s="6">
        <v>5509.61</v>
      </c>
      <c r="D468" s="6">
        <v>5135.82</v>
      </c>
      <c r="E468" s="5">
        <f t="shared" si="7"/>
        <v>0.93215672252663984</v>
      </c>
    </row>
    <row r="469" spans="1:5" s="32" customFormat="1" ht="51" outlineLevel="1" x14ac:dyDescent="0.2">
      <c r="A469" s="1" t="s">
        <v>638</v>
      </c>
      <c r="B469" s="23" t="s">
        <v>639</v>
      </c>
      <c r="C469" s="24">
        <f>C470</f>
        <v>4755.3000000000011</v>
      </c>
      <c r="D469" s="24">
        <f>D470</f>
        <v>4662.82</v>
      </c>
      <c r="E469" s="25">
        <f t="shared" si="7"/>
        <v>0.9805522259373749</v>
      </c>
    </row>
    <row r="470" spans="1:5" s="31" customFormat="1" ht="25.5" outlineLevel="1" x14ac:dyDescent="0.2">
      <c r="A470" s="17" t="s">
        <v>640</v>
      </c>
      <c r="B470" s="21" t="s">
        <v>641</v>
      </c>
      <c r="C470" s="30">
        <f>C471+C472+C473+C474</f>
        <v>4755.3000000000011</v>
      </c>
      <c r="D470" s="30">
        <f>D471+D472+D473+D474</f>
        <v>4662.82</v>
      </c>
      <c r="E470" s="22">
        <f t="shared" si="7"/>
        <v>0.9805522259373749</v>
      </c>
    </row>
    <row r="471" spans="1:5" hidden="1" outlineLevel="1" x14ac:dyDescent="0.2">
      <c r="A471" s="2" t="s">
        <v>222</v>
      </c>
      <c r="B471" s="3" t="s">
        <v>223</v>
      </c>
      <c r="C471" s="6">
        <v>4251.38</v>
      </c>
      <c r="D471" s="6">
        <v>4158.8999999999996</v>
      </c>
      <c r="E471" s="5">
        <f t="shared" si="7"/>
        <v>0.97824706330650268</v>
      </c>
    </row>
    <row r="472" spans="1:5" hidden="1" outlineLevel="1" x14ac:dyDescent="0.2">
      <c r="A472" s="2" t="s">
        <v>224</v>
      </c>
      <c r="B472" s="3" t="s">
        <v>225</v>
      </c>
      <c r="C472" s="6">
        <v>296.73</v>
      </c>
      <c r="D472" s="6">
        <v>296.73</v>
      </c>
      <c r="E472" s="5">
        <f t="shared" si="7"/>
        <v>1</v>
      </c>
    </row>
    <row r="473" spans="1:5" hidden="1" outlineLevel="1" x14ac:dyDescent="0.2">
      <c r="A473" s="2" t="s">
        <v>226</v>
      </c>
      <c r="B473" s="3" t="s">
        <v>227</v>
      </c>
      <c r="C473" s="6">
        <v>58.890000000000008</v>
      </c>
      <c r="D473" s="6">
        <v>58.89</v>
      </c>
      <c r="E473" s="5">
        <f t="shared" ref="E473:E485" si="8">D473/C473</f>
        <v>0.99999999999999989</v>
      </c>
    </row>
    <row r="474" spans="1:5" ht="25.5" hidden="1" outlineLevel="1" x14ac:dyDescent="0.2">
      <c r="A474" s="2" t="s">
        <v>228</v>
      </c>
      <c r="B474" s="3" t="s">
        <v>229</v>
      </c>
      <c r="C474" s="6">
        <v>148.30000000000001</v>
      </c>
      <c r="D474" s="6">
        <v>148.30000000000001</v>
      </c>
      <c r="E474" s="5">
        <f t="shared" si="8"/>
        <v>1</v>
      </c>
    </row>
    <row r="475" spans="1:5" s="32" customFormat="1" ht="42.75" customHeight="1" outlineLevel="1" x14ac:dyDescent="0.2">
      <c r="A475" s="1" t="s">
        <v>642</v>
      </c>
      <c r="B475" s="23" t="s">
        <v>643</v>
      </c>
      <c r="C475" s="24">
        <f>C476</f>
        <v>2203.7000000000003</v>
      </c>
      <c r="D475" s="24">
        <f>D476</f>
        <v>2203.6999999999998</v>
      </c>
      <c r="E475" s="25">
        <f t="shared" si="8"/>
        <v>0.99999999999999978</v>
      </c>
    </row>
    <row r="476" spans="1:5" s="31" customFormat="1" ht="36" customHeight="1" outlineLevel="1" x14ac:dyDescent="0.2">
      <c r="A476" s="17" t="s">
        <v>644</v>
      </c>
      <c r="B476" s="21" t="s">
        <v>645</v>
      </c>
      <c r="C476" s="30">
        <f>C477</f>
        <v>2203.7000000000003</v>
      </c>
      <c r="D476" s="30">
        <f>D477</f>
        <v>2203.6999999999998</v>
      </c>
      <c r="E476" s="22">
        <f t="shared" si="8"/>
        <v>0.99999999999999978</v>
      </c>
    </row>
    <row r="477" spans="1:5" ht="51" hidden="1" outlineLevel="1" x14ac:dyDescent="0.2">
      <c r="A477" s="2" t="s">
        <v>230</v>
      </c>
      <c r="B477" s="3" t="s">
        <v>231</v>
      </c>
      <c r="C477" s="6">
        <v>2203.7000000000003</v>
      </c>
      <c r="D477" s="6">
        <v>2203.6999999999998</v>
      </c>
      <c r="E477" s="5">
        <f t="shared" si="8"/>
        <v>0.99999999999999978</v>
      </c>
    </row>
    <row r="478" spans="1:5" s="32" customFormat="1" ht="38.25" outlineLevel="1" x14ac:dyDescent="0.2">
      <c r="A478" s="1" t="s">
        <v>566</v>
      </c>
      <c r="B478" s="23" t="s">
        <v>565</v>
      </c>
      <c r="C478" s="24">
        <f>C479</f>
        <v>45.69</v>
      </c>
      <c r="D478" s="24">
        <f>D479</f>
        <v>45.22</v>
      </c>
      <c r="E478" s="25">
        <f t="shared" si="8"/>
        <v>0.98971328518275337</v>
      </c>
    </row>
    <row r="479" spans="1:5" s="31" customFormat="1" ht="32.25" customHeight="1" outlineLevel="1" x14ac:dyDescent="0.2">
      <c r="A479" s="17" t="s">
        <v>647</v>
      </c>
      <c r="B479" s="21" t="s">
        <v>648</v>
      </c>
      <c r="C479" s="30">
        <f>C480</f>
        <v>45.69</v>
      </c>
      <c r="D479" s="30">
        <f>D480</f>
        <v>45.22</v>
      </c>
      <c r="E479" s="22">
        <f t="shared" si="8"/>
        <v>0.98971328518275337</v>
      </c>
    </row>
    <row r="480" spans="1:5" ht="25.5" hidden="1" customHeight="1" outlineLevel="1" x14ac:dyDescent="0.2">
      <c r="A480" s="2" t="s">
        <v>232</v>
      </c>
      <c r="B480" s="3" t="s">
        <v>233</v>
      </c>
      <c r="C480" s="6">
        <v>45.69</v>
      </c>
      <c r="D480" s="6">
        <v>45.22</v>
      </c>
      <c r="E480" s="5">
        <f t="shared" si="8"/>
        <v>0.98971328518275337</v>
      </c>
    </row>
    <row r="481" spans="1:5" s="32" customFormat="1" ht="30" customHeight="1" outlineLevel="1" x14ac:dyDescent="0.2">
      <c r="A481" s="1" t="s">
        <v>650</v>
      </c>
      <c r="B481" s="23" t="s">
        <v>652</v>
      </c>
      <c r="C481" s="24">
        <f>C482</f>
        <v>2371.17</v>
      </c>
      <c r="D481" s="24">
        <f>D482</f>
        <v>1179.3</v>
      </c>
      <c r="E481" s="25">
        <f t="shared" si="8"/>
        <v>0.49734940978504277</v>
      </c>
    </row>
    <row r="482" spans="1:5" s="31" customFormat="1" ht="29.25" customHeight="1" outlineLevel="1" x14ac:dyDescent="0.2">
      <c r="A482" s="17" t="s">
        <v>651</v>
      </c>
      <c r="B482" s="21" t="s">
        <v>653</v>
      </c>
      <c r="C482" s="30">
        <f>C483</f>
        <v>2371.17</v>
      </c>
      <c r="D482" s="30">
        <f>D483</f>
        <v>1179.3</v>
      </c>
      <c r="E482" s="22">
        <f t="shared" si="8"/>
        <v>0.49734940978504277</v>
      </c>
    </row>
    <row r="483" spans="1:5" ht="25.5" hidden="1" outlineLevel="1" x14ac:dyDescent="0.2">
      <c r="A483" s="2" t="s">
        <v>243</v>
      </c>
      <c r="B483" s="3" t="s">
        <v>244</v>
      </c>
      <c r="C483" s="6">
        <v>2371.17</v>
      </c>
      <c r="D483" s="6">
        <v>1179.3</v>
      </c>
      <c r="E483" s="5">
        <f t="shared" si="8"/>
        <v>0.49734940978504277</v>
      </c>
    </row>
    <row r="484" spans="1:5" s="32" customFormat="1" ht="23.25" customHeight="1" outlineLevel="1" x14ac:dyDescent="0.2">
      <c r="A484" s="1"/>
      <c r="B484" s="23" t="s">
        <v>544</v>
      </c>
      <c r="C484" s="24">
        <f>C485+C486+C487+C488+C489</f>
        <v>16982.52</v>
      </c>
      <c r="D484" s="24">
        <f>D485+D486+D487+D488+D489</f>
        <v>16603.400000000001</v>
      </c>
      <c r="E484" s="25">
        <f t="shared" si="8"/>
        <v>0.9776758690700792</v>
      </c>
    </row>
    <row r="485" spans="1:5" ht="38.25" outlineLevel="1" x14ac:dyDescent="0.2">
      <c r="A485" s="2" t="s">
        <v>14</v>
      </c>
      <c r="B485" s="3" t="s">
        <v>15</v>
      </c>
      <c r="C485" s="6">
        <v>979</v>
      </c>
      <c r="D485" s="6">
        <v>944.15</v>
      </c>
      <c r="E485" s="5">
        <f t="shared" si="8"/>
        <v>0.96440245148110315</v>
      </c>
    </row>
    <row r="486" spans="1:5" ht="38.25" outlineLevel="1" x14ac:dyDescent="0.2">
      <c r="A486" s="2" t="s">
        <v>234</v>
      </c>
      <c r="B486" s="3" t="s">
        <v>235</v>
      </c>
      <c r="C486" s="6">
        <v>330.11</v>
      </c>
      <c r="D486" s="6">
        <v>160.6</v>
      </c>
      <c r="E486" s="5">
        <f t="shared" ref="E486:E595" si="9">D486/C486</f>
        <v>0.48650449850049982</v>
      </c>
    </row>
    <row r="487" spans="1:5" ht="25.5" outlineLevel="1" x14ac:dyDescent="0.2">
      <c r="A487" s="2" t="s">
        <v>236</v>
      </c>
      <c r="B487" s="3" t="s">
        <v>237</v>
      </c>
      <c r="C487" s="6">
        <v>1089.24</v>
      </c>
      <c r="D487" s="6">
        <v>998.12</v>
      </c>
      <c r="E487" s="5">
        <f t="shared" si="9"/>
        <v>0.91634534170614368</v>
      </c>
    </row>
    <row r="488" spans="1:5" ht="38.25" outlineLevel="1" x14ac:dyDescent="0.2">
      <c r="A488" s="2" t="s">
        <v>238</v>
      </c>
      <c r="B488" s="3" t="s">
        <v>239</v>
      </c>
      <c r="C488" s="6">
        <v>12673.480000000001</v>
      </c>
      <c r="D488" s="6">
        <v>12673.35</v>
      </c>
      <c r="E488" s="5">
        <f t="shared" si="9"/>
        <v>0.999989742359636</v>
      </c>
    </row>
    <row r="489" spans="1:5" ht="38.25" outlineLevel="1" x14ac:dyDescent="0.2">
      <c r="A489" s="2" t="s">
        <v>240</v>
      </c>
      <c r="B489" s="3" t="s">
        <v>241</v>
      </c>
      <c r="C489" s="6">
        <v>1910.69</v>
      </c>
      <c r="D489" s="6">
        <v>1827.18</v>
      </c>
      <c r="E489" s="5">
        <f t="shared" si="9"/>
        <v>0.95629327625098792</v>
      </c>
    </row>
    <row r="490" spans="1:5" ht="27.75" customHeight="1" x14ac:dyDescent="0.2">
      <c r="A490" s="36" t="s">
        <v>250</v>
      </c>
      <c r="B490" s="37"/>
      <c r="C490" s="8">
        <f>C492+C534</f>
        <v>151412.69</v>
      </c>
      <c r="D490" s="8">
        <f>D492+D534</f>
        <v>149117.72</v>
      </c>
      <c r="E490" s="9">
        <f t="shared" si="9"/>
        <v>0.98484294810428374</v>
      </c>
    </row>
    <row r="491" spans="1:5" ht="27.75" customHeight="1" x14ac:dyDescent="0.2">
      <c r="A491" s="15"/>
      <c r="B491" s="16" t="s">
        <v>536</v>
      </c>
      <c r="C491" s="12"/>
      <c r="D491" s="12"/>
      <c r="E491" s="13"/>
    </row>
    <row r="492" spans="1:5" ht="27.75" customHeight="1" x14ac:dyDescent="0.2">
      <c r="A492" s="15"/>
      <c r="B492" s="16" t="s">
        <v>537</v>
      </c>
      <c r="C492" s="12">
        <f>C493+C496+C500+C503+C513+C520+C525+C528+C531</f>
        <v>134698.16</v>
      </c>
      <c r="D492" s="12">
        <f>D493+D496+D500+D503+D513+D520+D525+D528+D531</f>
        <v>133920.01999999999</v>
      </c>
      <c r="E492" s="13">
        <f t="shared" si="9"/>
        <v>0.9942230836709276</v>
      </c>
    </row>
    <row r="493" spans="1:5" ht="27.75" customHeight="1" x14ac:dyDescent="0.2">
      <c r="A493" s="15" t="s">
        <v>569</v>
      </c>
      <c r="B493" s="16" t="s">
        <v>571</v>
      </c>
      <c r="C493" s="12">
        <f>C494</f>
        <v>753</v>
      </c>
      <c r="D493" s="12">
        <f>D494</f>
        <v>752.22</v>
      </c>
      <c r="E493" s="13">
        <f t="shared" si="9"/>
        <v>0.9989641434262948</v>
      </c>
    </row>
    <row r="494" spans="1:5" s="31" customFormat="1" ht="27.75" customHeight="1" collapsed="1" x14ac:dyDescent="0.2">
      <c r="A494" s="29" t="s">
        <v>570</v>
      </c>
      <c r="B494" s="18" t="s">
        <v>617</v>
      </c>
      <c r="C494" s="19">
        <f>C495</f>
        <v>753</v>
      </c>
      <c r="D494" s="19">
        <f>D495</f>
        <v>752.22</v>
      </c>
      <c r="E494" s="20">
        <f t="shared" si="9"/>
        <v>0.9989641434262948</v>
      </c>
    </row>
    <row r="495" spans="1:5" ht="27" hidden="1" customHeight="1" outlineLevel="1" x14ac:dyDescent="0.2">
      <c r="A495" s="2" t="s">
        <v>88</v>
      </c>
      <c r="B495" s="3" t="s">
        <v>89</v>
      </c>
      <c r="C495" s="6">
        <v>753</v>
      </c>
      <c r="D495" s="6">
        <v>752.22</v>
      </c>
      <c r="E495" s="5">
        <f t="shared" si="9"/>
        <v>0.9989641434262948</v>
      </c>
    </row>
    <row r="496" spans="1:5" s="32" customFormat="1" ht="27" customHeight="1" outlineLevel="1" x14ac:dyDescent="0.2">
      <c r="A496" s="1" t="s">
        <v>585</v>
      </c>
      <c r="B496" s="23" t="s">
        <v>587</v>
      </c>
      <c r="C496" s="24">
        <f>C497</f>
        <v>1333.52</v>
      </c>
      <c r="D496" s="24">
        <f>D497</f>
        <v>1216.02</v>
      </c>
      <c r="E496" s="25">
        <f t="shared" si="9"/>
        <v>0.91188733577299175</v>
      </c>
    </row>
    <row r="497" spans="1:5" s="31" customFormat="1" ht="27" customHeight="1" outlineLevel="1" x14ac:dyDescent="0.2">
      <c r="A497" s="17" t="s">
        <v>586</v>
      </c>
      <c r="B497" s="21" t="s">
        <v>588</v>
      </c>
      <c r="C497" s="30">
        <f>C498+C499</f>
        <v>1333.52</v>
      </c>
      <c r="D497" s="30">
        <f>D498+D499</f>
        <v>1216.02</v>
      </c>
      <c r="E497" s="22">
        <f t="shared" si="9"/>
        <v>0.91188733577299175</v>
      </c>
    </row>
    <row r="498" spans="1:5" ht="27.75" hidden="1" customHeight="1" outlineLevel="1" x14ac:dyDescent="0.2">
      <c r="A498" s="2" t="s">
        <v>110</v>
      </c>
      <c r="B498" s="3" t="s">
        <v>111</v>
      </c>
      <c r="C498" s="6">
        <v>47</v>
      </c>
      <c r="D498" s="6">
        <v>26</v>
      </c>
      <c r="E498" s="5">
        <f t="shared" si="9"/>
        <v>0.55319148936170215</v>
      </c>
    </row>
    <row r="499" spans="1:5" ht="63.75" hidden="1" outlineLevel="1" x14ac:dyDescent="0.2">
      <c r="A499" s="2" t="s">
        <v>197</v>
      </c>
      <c r="B499" s="3" t="s">
        <v>198</v>
      </c>
      <c r="C499" s="6">
        <v>1286.52</v>
      </c>
      <c r="D499" s="6">
        <v>1190.02</v>
      </c>
      <c r="E499" s="5">
        <f t="shared" si="9"/>
        <v>0.9249914498025682</v>
      </c>
    </row>
    <row r="500" spans="1:5" s="32" customFormat="1" ht="31.5" customHeight="1" outlineLevel="1" x14ac:dyDescent="0.2">
      <c r="A500" s="1" t="s">
        <v>608</v>
      </c>
      <c r="B500" s="23" t="s">
        <v>609</v>
      </c>
      <c r="C500" s="24">
        <f>C501</f>
        <v>1248.4000000000001</v>
      </c>
      <c r="D500" s="24">
        <f>D501</f>
        <v>1118.8499999999999</v>
      </c>
      <c r="E500" s="25">
        <f t="shared" si="9"/>
        <v>0.89622717077859648</v>
      </c>
    </row>
    <row r="501" spans="1:5" s="31" customFormat="1" ht="44.25" customHeight="1" outlineLevel="1" x14ac:dyDescent="0.2">
      <c r="A501" s="17" t="s">
        <v>610</v>
      </c>
      <c r="B501" s="21" t="s">
        <v>611</v>
      </c>
      <c r="C501" s="30">
        <f>C502</f>
        <v>1248.4000000000001</v>
      </c>
      <c r="D501" s="30">
        <f>D502</f>
        <v>1118.8499999999999</v>
      </c>
      <c r="E501" s="22">
        <f t="shared" si="9"/>
        <v>0.89622717077859648</v>
      </c>
    </row>
    <row r="502" spans="1:5" hidden="1" outlineLevel="1" x14ac:dyDescent="0.2">
      <c r="A502" s="2" t="s">
        <v>199</v>
      </c>
      <c r="B502" s="3" t="s">
        <v>200</v>
      </c>
      <c r="C502" s="6">
        <v>1248.4000000000001</v>
      </c>
      <c r="D502" s="6">
        <v>1118.8499999999999</v>
      </c>
      <c r="E502" s="5">
        <f t="shared" si="9"/>
        <v>0.89622717077859648</v>
      </c>
    </row>
    <row r="503" spans="1:5" s="32" customFormat="1" ht="24.75" customHeight="1" outlineLevel="1" x14ac:dyDescent="0.2">
      <c r="A503" s="1" t="s">
        <v>618</v>
      </c>
      <c r="B503" s="23" t="s">
        <v>619</v>
      </c>
      <c r="C503" s="24">
        <f>C504+C506+C510</f>
        <v>2713.7400000000002</v>
      </c>
      <c r="D503" s="24">
        <f>D504+D506+D510</f>
        <v>2611.1999999999998</v>
      </c>
      <c r="E503" s="25">
        <f t="shared" si="9"/>
        <v>0.96221450839063416</v>
      </c>
    </row>
    <row r="504" spans="1:5" s="31" customFormat="1" ht="58.5" customHeight="1" outlineLevel="1" x14ac:dyDescent="0.2">
      <c r="A504" s="17" t="s">
        <v>621</v>
      </c>
      <c r="B504" s="21" t="s">
        <v>620</v>
      </c>
      <c r="C504" s="30">
        <f>C505</f>
        <v>15</v>
      </c>
      <c r="D504" s="30">
        <f>D505</f>
        <v>15</v>
      </c>
      <c r="E504" s="22">
        <f t="shared" si="9"/>
        <v>1</v>
      </c>
    </row>
    <row r="505" spans="1:5" ht="38.25" hidden="1" outlineLevel="1" x14ac:dyDescent="0.2">
      <c r="A505" s="2" t="s">
        <v>201</v>
      </c>
      <c r="B505" s="3" t="s">
        <v>202</v>
      </c>
      <c r="C505" s="6">
        <v>15</v>
      </c>
      <c r="D505" s="6">
        <v>15</v>
      </c>
      <c r="E505" s="5">
        <f t="shared" si="9"/>
        <v>1</v>
      </c>
    </row>
    <row r="506" spans="1:5" s="31" customFormat="1" ht="42" customHeight="1" outlineLevel="1" x14ac:dyDescent="0.2">
      <c r="A506" s="17" t="s">
        <v>622</v>
      </c>
      <c r="B506" s="21" t="s">
        <v>623</v>
      </c>
      <c r="C506" s="30">
        <f>C507+C508+C509</f>
        <v>2014.8600000000001</v>
      </c>
      <c r="D506" s="30">
        <f>D507+D508+D509</f>
        <v>2014.85</v>
      </c>
      <c r="E506" s="22">
        <f t="shared" si="9"/>
        <v>0.9999950368760111</v>
      </c>
    </row>
    <row r="507" spans="1:5" ht="38.25" hidden="1" outlineLevel="1" x14ac:dyDescent="0.2">
      <c r="A507" s="2" t="s">
        <v>203</v>
      </c>
      <c r="B507" s="3" t="s">
        <v>204</v>
      </c>
      <c r="C507" s="6">
        <v>34</v>
      </c>
      <c r="D507" s="6">
        <v>34</v>
      </c>
      <c r="E507" s="5">
        <f t="shared" si="9"/>
        <v>1</v>
      </c>
    </row>
    <row r="508" spans="1:5" ht="25.5" hidden="1" outlineLevel="1" x14ac:dyDescent="0.2">
      <c r="A508" s="2" t="s">
        <v>205</v>
      </c>
      <c r="B508" s="3" t="s">
        <v>206</v>
      </c>
      <c r="C508" s="6">
        <v>1764</v>
      </c>
      <c r="D508" s="6">
        <v>1764</v>
      </c>
      <c r="E508" s="5">
        <f t="shared" si="9"/>
        <v>1</v>
      </c>
    </row>
    <row r="509" spans="1:5" ht="38.25" hidden="1" outlineLevel="1" x14ac:dyDescent="0.2">
      <c r="A509" s="2" t="s">
        <v>207</v>
      </c>
      <c r="B509" s="3" t="s">
        <v>208</v>
      </c>
      <c r="C509" s="6">
        <v>216.86</v>
      </c>
      <c r="D509" s="6">
        <v>216.85</v>
      </c>
      <c r="E509" s="5">
        <f t="shared" si="9"/>
        <v>0.99995388730056245</v>
      </c>
    </row>
    <row r="510" spans="1:5" s="31" customFormat="1" ht="45" customHeight="1" outlineLevel="1" x14ac:dyDescent="0.2">
      <c r="A510" s="17" t="s">
        <v>624</v>
      </c>
      <c r="B510" s="21" t="s">
        <v>625</v>
      </c>
      <c r="C510" s="30">
        <f>C511+C512</f>
        <v>683.88</v>
      </c>
      <c r="D510" s="30">
        <f>D511+D512</f>
        <v>581.35</v>
      </c>
      <c r="E510" s="22">
        <f t="shared" si="9"/>
        <v>0.85007603673159038</v>
      </c>
    </row>
    <row r="511" spans="1:5" ht="25.5" hidden="1" outlineLevel="1" x14ac:dyDescent="0.2">
      <c r="A511" s="2" t="s">
        <v>209</v>
      </c>
      <c r="B511" s="3" t="s">
        <v>210</v>
      </c>
      <c r="C511" s="6">
        <v>592.20000000000005</v>
      </c>
      <c r="D511" s="6">
        <v>550.95000000000005</v>
      </c>
      <c r="E511" s="5">
        <f t="shared" si="9"/>
        <v>0.93034447821681865</v>
      </c>
    </row>
    <row r="512" spans="1:5" ht="25.5" hidden="1" outlineLevel="1" x14ac:dyDescent="0.2">
      <c r="A512" s="2" t="s">
        <v>211</v>
      </c>
      <c r="B512" s="3" t="s">
        <v>212</v>
      </c>
      <c r="C512" s="6">
        <v>91.679999999999993</v>
      </c>
      <c r="D512" s="6">
        <v>30.4</v>
      </c>
      <c r="E512" s="5">
        <f t="shared" si="9"/>
        <v>0.33158813263525305</v>
      </c>
    </row>
    <row r="513" spans="1:5" s="32" customFormat="1" ht="30.75" customHeight="1" outlineLevel="1" x14ac:dyDescent="0.2">
      <c r="A513" s="1" t="s">
        <v>632</v>
      </c>
      <c r="B513" s="23" t="s">
        <v>633</v>
      </c>
      <c r="C513" s="24">
        <f>C514+C518</f>
        <v>121782.40000000001</v>
      </c>
      <c r="D513" s="24">
        <f>D514+D518</f>
        <v>121653.14</v>
      </c>
      <c r="E513" s="25">
        <f t="shared" si="9"/>
        <v>0.99893859868092594</v>
      </c>
    </row>
    <row r="514" spans="1:5" s="31" customFormat="1" ht="32.25" customHeight="1" outlineLevel="1" x14ac:dyDescent="0.2">
      <c r="A514" s="17" t="s">
        <v>634</v>
      </c>
      <c r="B514" s="21" t="s">
        <v>635</v>
      </c>
      <c r="C514" s="30">
        <f>C515+C516+C517</f>
        <v>116038.90000000001</v>
      </c>
      <c r="D514" s="30">
        <f>D515+D516+D517</f>
        <v>116023.25</v>
      </c>
      <c r="E514" s="22">
        <f t="shared" si="9"/>
        <v>0.99986513143437239</v>
      </c>
    </row>
    <row r="515" spans="1:5" hidden="1" outlineLevel="1" x14ac:dyDescent="0.2">
      <c r="A515" s="2" t="s">
        <v>217</v>
      </c>
      <c r="B515" s="3" t="s">
        <v>218</v>
      </c>
      <c r="C515" s="6">
        <v>114424.90000000001</v>
      </c>
      <c r="D515" s="6">
        <v>114423.28</v>
      </c>
      <c r="E515" s="5">
        <f t="shared" si="9"/>
        <v>0.99998584224237896</v>
      </c>
    </row>
    <row r="516" spans="1:5" hidden="1" outlineLevel="1" x14ac:dyDescent="0.2">
      <c r="A516" s="2" t="s">
        <v>219</v>
      </c>
      <c r="B516" s="3" t="s">
        <v>220</v>
      </c>
      <c r="C516" s="6">
        <v>1600</v>
      </c>
      <c r="D516" s="6">
        <v>1599.97</v>
      </c>
      <c r="E516" s="5">
        <f t="shared" si="9"/>
        <v>0.99998125000000004</v>
      </c>
    </row>
    <row r="517" spans="1:5" ht="25.5" hidden="1" outlineLevel="1" x14ac:dyDescent="0.2">
      <c r="A517" s="2" t="s">
        <v>251</v>
      </c>
      <c r="B517" s="3" t="s">
        <v>252</v>
      </c>
      <c r="C517" s="6">
        <v>14</v>
      </c>
      <c r="D517" s="6">
        <v>0</v>
      </c>
      <c r="E517" s="5">
        <f t="shared" si="9"/>
        <v>0</v>
      </c>
    </row>
    <row r="518" spans="1:5" s="31" customFormat="1" ht="33.75" customHeight="1" outlineLevel="1" x14ac:dyDescent="0.2">
      <c r="A518" s="17" t="s">
        <v>636</v>
      </c>
      <c r="B518" s="21" t="s">
        <v>637</v>
      </c>
      <c r="C518" s="30">
        <f>C519</f>
        <v>5743.5</v>
      </c>
      <c r="D518" s="30">
        <f>D519</f>
        <v>5629.89</v>
      </c>
      <c r="E518" s="22">
        <f t="shared" si="9"/>
        <v>0.98021937842778795</v>
      </c>
    </row>
    <row r="519" spans="1:5" ht="51" hidden="1" outlineLevel="1" x14ac:dyDescent="0.2">
      <c r="A519" s="2" t="s">
        <v>221</v>
      </c>
      <c r="B519" s="3" t="s">
        <v>11</v>
      </c>
      <c r="C519" s="6">
        <v>5743.5</v>
      </c>
      <c r="D519" s="6">
        <v>5629.89</v>
      </c>
      <c r="E519" s="5">
        <f t="shared" si="9"/>
        <v>0.98021937842778795</v>
      </c>
    </row>
    <row r="520" spans="1:5" s="32" customFormat="1" ht="51" outlineLevel="1" x14ac:dyDescent="0.2">
      <c r="A520" s="1" t="s">
        <v>638</v>
      </c>
      <c r="B520" s="23" t="s">
        <v>639</v>
      </c>
      <c r="C520" s="24">
        <f>C521</f>
        <v>3137</v>
      </c>
      <c r="D520" s="24">
        <f>D521</f>
        <v>2890.1800000000003</v>
      </c>
      <c r="E520" s="25">
        <f t="shared" si="9"/>
        <v>0.92131973222824359</v>
      </c>
    </row>
    <row r="521" spans="1:5" s="31" customFormat="1" ht="31.5" customHeight="1" outlineLevel="1" x14ac:dyDescent="0.2">
      <c r="A521" s="17" t="s">
        <v>640</v>
      </c>
      <c r="B521" s="21" t="s">
        <v>641</v>
      </c>
      <c r="C521" s="30">
        <f>C522+C523+C524</f>
        <v>3137</v>
      </c>
      <c r="D521" s="30">
        <f>D522+D523+D524</f>
        <v>2890.1800000000003</v>
      </c>
      <c r="E521" s="22">
        <f t="shared" si="9"/>
        <v>0.92131973222824359</v>
      </c>
    </row>
    <row r="522" spans="1:5" hidden="1" outlineLevel="1" x14ac:dyDescent="0.2">
      <c r="A522" s="2" t="s">
        <v>222</v>
      </c>
      <c r="B522" s="3" t="s">
        <v>223</v>
      </c>
      <c r="C522" s="6">
        <v>1626.9</v>
      </c>
      <c r="D522" s="6">
        <v>1594.65</v>
      </c>
      <c r="E522" s="5">
        <f t="shared" si="9"/>
        <v>0.98017702378757143</v>
      </c>
    </row>
    <row r="523" spans="1:5" hidden="1" outlineLevel="1" x14ac:dyDescent="0.2">
      <c r="A523" s="2" t="s">
        <v>224</v>
      </c>
      <c r="B523" s="3" t="s">
        <v>225</v>
      </c>
      <c r="C523" s="6">
        <v>1098.0999999999999</v>
      </c>
      <c r="D523" s="6">
        <v>883.57</v>
      </c>
      <c r="E523" s="5">
        <f t="shared" si="9"/>
        <v>0.80463527911847743</v>
      </c>
    </row>
    <row r="524" spans="1:5" hidden="1" outlineLevel="1" x14ac:dyDescent="0.2">
      <c r="A524" s="2" t="s">
        <v>226</v>
      </c>
      <c r="B524" s="3" t="s">
        <v>227</v>
      </c>
      <c r="C524" s="6">
        <v>412.00000000000006</v>
      </c>
      <c r="D524" s="6">
        <v>411.96</v>
      </c>
      <c r="E524" s="5">
        <f t="shared" si="9"/>
        <v>0.999902912621359</v>
      </c>
    </row>
    <row r="525" spans="1:5" s="32" customFormat="1" ht="38.25" outlineLevel="1" x14ac:dyDescent="0.2">
      <c r="A525" s="1" t="s">
        <v>642</v>
      </c>
      <c r="B525" s="23" t="s">
        <v>643</v>
      </c>
      <c r="C525" s="24">
        <f>C526</f>
        <v>1568.3</v>
      </c>
      <c r="D525" s="24">
        <f>D526</f>
        <v>1565.19</v>
      </c>
      <c r="E525" s="25">
        <f t="shared" si="9"/>
        <v>0.99801696104061732</v>
      </c>
    </row>
    <row r="526" spans="1:5" s="31" customFormat="1" ht="38.25" customHeight="1" outlineLevel="1" x14ac:dyDescent="0.2">
      <c r="A526" s="17" t="s">
        <v>644</v>
      </c>
      <c r="B526" s="21" t="s">
        <v>645</v>
      </c>
      <c r="C526" s="30">
        <f>C527</f>
        <v>1568.3</v>
      </c>
      <c r="D526" s="30">
        <f>D527</f>
        <v>1565.19</v>
      </c>
      <c r="E526" s="22">
        <f t="shared" si="9"/>
        <v>0.99801696104061732</v>
      </c>
    </row>
    <row r="527" spans="1:5" ht="51" hidden="1" outlineLevel="1" x14ac:dyDescent="0.2">
      <c r="A527" s="2" t="s">
        <v>230</v>
      </c>
      <c r="B527" s="3" t="s">
        <v>231</v>
      </c>
      <c r="C527" s="6">
        <v>1568.3</v>
      </c>
      <c r="D527" s="6">
        <v>1565.19</v>
      </c>
      <c r="E527" s="5">
        <f t="shared" si="9"/>
        <v>0.99801696104061732</v>
      </c>
    </row>
    <row r="528" spans="1:5" s="32" customFormat="1" ht="38.25" outlineLevel="1" x14ac:dyDescent="0.2">
      <c r="A528" s="1" t="s">
        <v>566</v>
      </c>
      <c r="B528" s="23" t="s">
        <v>565</v>
      </c>
      <c r="C528" s="24">
        <f>C529</f>
        <v>61.8</v>
      </c>
      <c r="D528" s="24">
        <f>D529</f>
        <v>54</v>
      </c>
      <c r="E528" s="25">
        <f t="shared" si="9"/>
        <v>0.87378640776699035</v>
      </c>
    </row>
    <row r="529" spans="1:5" s="31" customFormat="1" ht="30.75" customHeight="1" outlineLevel="1" x14ac:dyDescent="0.2">
      <c r="A529" s="17" t="s">
        <v>647</v>
      </c>
      <c r="B529" s="21" t="s">
        <v>648</v>
      </c>
      <c r="C529" s="30">
        <f>C530</f>
        <v>61.8</v>
      </c>
      <c r="D529" s="30">
        <f>D530</f>
        <v>54</v>
      </c>
      <c r="E529" s="22">
        <f t="shared" si="9"/>
        <v>0.87378640776699035</v>
      </c>
    </row>
    <row r="530" spans="1:5" ht="25.5" hidden="1" outlineLevel="1" x14ac:dyDescent="0.2">
      <c r="A530" s="2" t="s">
        <v>232</v>
      </c>
      <c r="B530" s="3" t="s">
        <v>233</v>
      </c>
      <c r="C530" s="6">
        <v>61.8</v>
      </c>
      <c r="D530" s="6">
        <v>54</v>
      </c>
      <c r="E530" s="5">
        <f t="shared" si="9"/>
        <v>0.87378640776699035</v>
      </c>
    </row>
    <row r="531" spans="1:5" s="32" customFormat="1" ht="25.5" outlineLevel="1" x14ac:dyDescent="0.2">
      <c r="A531" s="1" t="s">
        <v>650</v>
      </c>
      <c r="B531" s="23" t="s">
        <v>652</v>
      </c>
      <c r="C531" s="24">
        <f>C532</f>
        <v>2100</v>
      </c>
      <c r="D531" s="24">
        <f>D532</f>
        <v>2059.2199999999998</v>
      </c>
      <c r="E531" s="25">
        <f t="shared" si="9"/>
        <v>0.98058095238095233</v>
      </c>
    </row>
    <row r="532" spans="1:5" s="31" customFormat="1" ht="30.75" customHeight="1" outlineLevel="1" x14ac:dyDescent="0.2">
      <c r="A532" s="17" t="s">
        <v>651</v>
      </c>
      <c r="B532" s="21" t="s">
        <v>653</v>
      </c>
      <c r="C532" s="30">
        <f>C533</f>
        <v>2100</v>
      </c>
      <c r="D532" s="30">
        <f>D533</f>
        <v>2059.2199999999998</v>
      </c>
      <c r="E532" s="22">
        <f t="shared" si="9"/>
        <v>0.98058095238095233</v>
      </c>
    </row>
    <row r="533" spans="1:5" ht="25.5" hidden="1" outlineLevel="1" x14ac:dyDescent="0.2">
      <c r="A533" s="2" t="s">
        <v>243</v>
      </c>
      <c r="B533" s="3" t="s">
        <v>244</v>
      </c>
      <c r="C533" s="6">
        <v>2100</v>
      </c>
      <c r="D533" s="6">
        <v>2059.2199999999998</v>
      </c>
      <c r="E533" s="5">
        <f t="shared" si="9"/>
        <v>0.98058095238095233</v>
      </c>
    </row>
    <row r="534" spans="1:5" ht="22.5" customHeight="1" outlineLevel="1" x14ac:dyDescent="0.2">
      <c r="A534" s="2"/>
      <c r="B534" s="23" t="s">
        <v>544</v>
      </c>
      <c r="C534" s="24">
        <f>C535+C536+C537+C538+C539</f>
        <v>16714.53</v>
      </c>
      <c r="D534" s="24">
        <f>D535+D536+D537+D538+D539</f>
        <v>15197.699999999999</v>
      </c>
      <c r="E534" s="25">
        <f t="shared" si="9"/>
        <v>0.90925081351375125</v>
      </c>
    </row>
    <row r="535" spans="1:5" ht="38.25" outlineLevel="1" x14ac:dyDescent="0.2">
      <c r="A535" s="2" t="s">
        <v>14</v>
      </c>
      <c r="B535" s="3" t="s">
        <v>15</v>
      </c>
      <c r="C535" s="6">
        <v>2630</v>
      </c>
      <c r="D535" s="6">
        <v>1944.35</v>
      </c>
      <c r="E535" s="5">
        <f t="shared" si="9"/>
        <v>0.73929657794676806</v>
      </c>
    </row>
    <row r="536" spans="1:5" ht="38.25" outlineLevel="1" x14ac:dyDescent="0.2">
      <c r="A536" s="2" t="s">
        <v>234</v>
      </c>
      <c r="B536" s="3" t="s">
        <v>235</v>
      </c>
      <c r="C536" s="6">
        <v>202.40999999999997</v>
      </c>
      <c r="D536" s="6">
        <v>20</v>
      </c>
      <c r="E536" s="5">
        <f t="shared" si="9"/>
        <v>9.8809347364260669E-2</v>
      </c>
    </row>
    <row r="537" spans="1:5" ht="25.5" outlineLevel="1" x14ac:dyDescent="0.2">
      <c r="A537" s="2" t="s">
        <v>236</v>
      </c>
      <c r="B537" s="3" t="s">
        <v>237</v>
      </c>
      <c r="C537" s="6">
        <v>1095.5</v>
      </c>
      <c r="D537" s="6">
        <v>872.78</v>
      </c>
      <c r="E537" s="5">
        <f t="shared" si="9"/>
        <v>0.79669557279780923</v>
      </c>
    </row>
    <row r="538" spans="1:5" ht="38.25" outlineLevel="1" x14ac:dyDescent="0.2">
      <c r="A538" s="2" t="s">
        <v>238</v>
      </c>
      <c r="B538" s="3" t="s">
        <v>239</v>
      </c>
      <c r="C538" s="6">
        <v>11255.199999999999</v>
      </c>
      <c r="D538" s="6">
        <v>10929.97</v>
      </c>
      <c r="E538" s="5">
        <f t="shared" si="9"/>
        <v>0.97110402302935539</v>
      </c>
    </row>
    <row r="539" spans="1:5" ht="38.25" outlineLevel="1" x14ac:dyDescent="0.2">
      <c r="A539" s="2" t="s">
        <v>240</v>
      </c>
      <c r="B539" s="3" t="s">
        <v>241</v>
      </c>
      <c r="C539" s="6">
        <v>1531.42</v>
      </c>
      <c r="D539" s="6">
        <v>1430.6</v>
      </c>
      <c r="E539" s="5">
        <f t="shared" si="9"/>
        <v>0.93416567630042691</v>
      </c>
    </row>
    <row r="540" spans="1:5" ht="24" customHeight="1" x14ac:dyDescent="0.2">
      <c r="A540" s="36" t="s">
        <v>253</v>
      </c>
      <c r="B540" s="37"/>
      <c r="C540" s="8">
        <f>C542+C581</f>
        <v>145679.60999999996</v>
      </c>
      <c r="D540" s="8">
        <f>D542+D581</f>
        <v>144060.26999999999</v>
      </c>
      <c r="E540" s="9">
        <f t="shared" si="9"/>
        <v>0.98888423712831208</v>
      </c>
    </row>
    <row r="541" spans="1:5" ht="24" customHeight="1" x14ac:dyDescent="0.2">
      <c r="A541" s="15"/>
      <c r="B541" s="16" t="s">
        <v>536</v>
      </c>
      <c r="C541" s="12"/>
      <c r="D541" s="12"/>
      <c r="E541" s="13"/>
    </row>
    <row r="542" spans="1:5" ht="24" customHeight="1" x14ac:dyDescent="0.2">
      <c r="A542" s="15"/>
      <c r="B542" s="16" t="s">
        <v>537</v>
      </c>
      <c r="C542" s="12">
        <f>C543+C546+C550+C553+C561+C564+C570+C575+C578</f>
        <v>131683.83999999997</v>
      </c>
      <c r="D542" s="12">
        <f>D543+D546+D550+D553+D561+D564+D570+D575+D578</f>
        <v>130102.42</v>
      </c>
      <c r="E542" s="13">
        <f t="shared" si="9"/>
        <v>0.98799078155679565</v>
      </c>
    </row>
    <row r="543" spans="1:5" ht="24" customHeight="1" x14ac:dyDescent="0.2">
      <c r="A543" s="15" t="s">
        <v>569</v>
      </c>
      <c r="B543" s="16" t="s">
        <v>571</v>
      </c>
      <c r="C543" s="12">
        <f>C544</f>
        <v>415</v>
      </c>
      <c r="D543" s="12">
        <f>D544</f>
        <v>415</v>
      </c>
      <c r="E543" s="13">
        <f t="shared" si="9"/>
        <v>1</v>
      </c>
    </row>
    <row r="544" spans="1:5" ht="24" customHeight="1" collapsed="1" x14ac:dyDescent="0.2">
      <c r="A544" s="29" t="s">
        <v>570</v>
      </c>
      <c r="B544" s="18" t="s">
        <v>617</v>
      </c>
      <c r="C544" s="19">
        <f>C545</f>
        <v>415</v>
      </c>
      <c r="D544" s="19">
        <f>D545</f>
        <v>415</v>
      </c>
      <c r="E544" s="20">
        <f t="shared" si="9"/>
        <v>1</v>
      </c>
    </row>
    <row r="545" spans="1:5" ht="15.75" hidden="1" customHeight="1" outlineLevel="1" x14ac:dyDescent="0.2">
      <c r="A545" s="2" t="s">
        <v>88</v>
      </c>
      <c r="B545" s="3" t="s">
        <v>89</v>
      </c>
      <c r="C545" s="6">
        <v>415</v>
      </c>
      <c r="D545" s="6">
        <v>415</v>
      </c>
      <c r="E545" s="5">
        <f t="shared" si="9"/>
        <v>1</v>
      </c>
    </row>
    <row r="546" spans="1:5" s="32" customFormat="1" ht="15.75" customHeight="1" outlineLevel="1" x14ac:dyDescent="0.2">
      <c r="A546" s="1" t="s">
        <v>585</v>
      </c>
      <c r="B546" s="23" t="s">
        <v>587</v>
      </c>
      <c r="C546" s="24">
        <f>C547</f>
        <v>1133.54</v>
      </c>
      <c r="D546" s="24">
        <f>D547</f>
        <v>1133.53</v>
      </c>
      <c r="E546" s="25">
        <f t="shared" si="9"/>
        <v>0.99999117807929139</v>
      </c>
    </row>
    <row r="547" spans="1:5" s="31" customFormat="1" ht="29.25" customHeight="1" outlineLevel="1" x14ac:dyDescent="0.2">
      <c r="A547" s="17" t="s">
        <v>586</v>
      </c>
      <c r="B547" s="21" t="s">
        <v>588</v>
      </c>
      <c r="C547" s="30">
        <f>C548+C549</f>
        <v>1133.54</v>
      </c>
      <c r="D547" s="30">
        <f>D548+D549</f>
        <v>1133.53</v>
      </c>
      <c r="E547" s="22">
        <f t="shared" si="9"/>
        <v>0.99999117807929139</v>
      </c>
    </row>
    <row r="548" spans="1:5" ht="21" hidden="1" customHeight="1" outlineLevel="1" x14ac:dyDescent="0.2">
      <c r="A548" s="2" t="s">
        <v>110</v>
      </c>
      <c r="B548" s="3" t="s">
        <v>111</v>
      </c>
      <c r="C548" s="6">
        <v>40</v>
      </c>
      <c r="D548" s="6">
        <v>40</v>
      </c>
      <c r="E548" s="5">
        <f t="shared" si="9"/>
        <v>1</v>
      </c>
    </row>
    <row r="549" spans="1:5" ht="63.75" hidden="1" outlineLevel="1" x14ac:dyDescent="0.2">
      <c r="A549" s="2" t="s">
        <v>197</v>
      </c>
      <c r="B549" s="3" t="s">
        <v>198</v>
      </c>
      <c r="C549" s="6">
        <v>1093.54</v>
      </c>
      <c r="D549" s="6">
        <v>1093.53</v>
      </c>
      <c r="E549" s="5">
        <f t="shared" si="9"/>
        <v>0.99999085538709143</v>
      </c>
    </row>
    <row r="550" spans="1:5" s="32" customFormat="1" ht="25.5" outlineLevel="1" x14ac:dyDescent="0.2">
      <c r="A550" s="1" t="s">
        <v>608</v>
      </c>
      <c r="B550" s="23" t="s">
        <v>609</v>
      </c>
      <c r="C550" s="24">
        <f>C551</f>
        <v>787.36</v>
      </c>
      <c r="D550" s="24">
        <f>D551</f>
        <v>701.22</v>
      </c>
      <c r="E550" s="25">
        <f t="shared" si="9"/>
        <v>0.89059642349116031</v>
      </c>
    </row>
    <row r="551" spans="1:5" s="31" customFormat="1" ht="38.25" outlineLevel="1" x14ac:dyDescent="0.2">
      <c r="A551" s="17" t="s">
        <v>610</v>
      </c>
      <c r="B551" s="21" t="s">
        <v>611</v>
      </c>
      <c r="C551" s="30">
        <f>C552</f>
        <v>787.36</v>
      </c>
      <c r="D551" s="30">
        <f>D552</f>
        <v>701.22</v>
      </c>
      <c r="E551" s="22">
        <f t="shared" si="9"/>
        <v>0.89059642349116031</v>
      </c>
    </row>
    <row r="552" spans="1:5" hidden="1" outlineLevel="1" x14ac:dyDescent="0.2">
      <c r="A552" s="2" t="s">
        <v>199</v>
      </c>
      <c r="B552" s="3" t="s">
        <v>200</v>
      </c>
      <c r="C552" s="6">
        <v>787.36</v>
      </c>
      <c r="D552" s="6">
        <v>701.22</v>
      </c>
      <c r="E552" s="5">
        <f t="shared" si="9"/>
        <v>0.89059642349116031</v>
      </c>
    </row>
    <row r="553" spans="1:5" s="32" customFormat="1" outlineLevel="1" x14ac:dyDescent="0.2">
      <c r="A553" s="1" t="s">
        <v>618</v>
      </c>
      <c r="B553" s="23" t="s">
        <v>619</v>
      </c>
      <c r="C553" s="24">
        <f>C554+C558</f>
        <v>3399.16</v>
      </c>
      <c r="D553" s="24">
        <f>D554+D558</f>
        <v>3370.37</v>
      </c>
      <c r="E553" s="25">
        <f t="shared" si="9"/>
        <v>0.99153026041727954</v>
      </c>
    </row>
    <row r="554" spans="1:5" s="31" customFormat="1" ht="38.25" outlineLevel="1" x14ac:dyDescent="0.2">
      <c r="A554" s="17" t="s">
        <v>622</v>
      </c>
      <c r="B554" s="21" t="s">
        <v>623</v>
      </c>
      <c r="C554" s="30">
        <f>C555+C556+C557</f>
        <v>2060.6999999999998</v>
      </c>
      <c r="D554" s="30">
        <f>D555+D556+D557</f>
        <v>2060.5099999999998</v>
      </c>
      <c r="E554" s="22">
        <f t="shared" si="9"/>
        <v>0.99990779832095888</v>
      </c>
    </row>
    <row r="555" spans="1:5" ht="38.25" hidden="1" outlineLevel="1" x14ac:dyDescent="0.2">
      <c r="A555" s="2" t="s">
        <v>203</v>
      </c>
      <c r="B555" s="3" t="s">
        <v>204</v>
      </c>
      <c r="C555" s="6">
        <v>20</v>
      </c>
      <c r="D555" s="6">
        <v>20</v>
      </c>
      <c r="E555" s="5">
        <f t="shared" si="9"/>
        <v>1</v>
      </c>
    </row>
    <row r="556" spans="1:5" ht="25.5" hidden="1" outlineLevel="1" x14ac:dyDescent="0.2">
      <c r="A556" s="2" t="s">
        <v>205</v>
      </c>
      <c r="B556" s="3" t="s">
        <v>206</v>
      </c>
      <c r="C556" s="6">
        <v>1850.5</v>
      </c>
      <c r="D556" s="6">
        <v>1850.31</v>
      </c>
      <c r="E556" s="5">
        <f t="shared" si="9"/>
        <v>0.99989732504728446</v>
      </c>
    </row>
    <row r="557" spans="1:5" ht="38.25" hidden="1" outlineLevel="1" x14ac:dyDescent="0.2">
      <c r="A557" s="2" t="s">
        <v>207</v>
      </c>
      <c r="B557" s="3" t="s">
        <v>208</v>
      </c>
      <c r="C557" s="6">
        <v>190.2</v>
      </c>
      <c r="D557" s="6">
        <v>190.2</v>
      </c>
      <c r="E557" s="5">
        <f t="shared" si="9"/>
        <v>1</v>
      </c>
    </row>
    <row r="558" spans="1:5" s="31" customFormat="1" ht="38.25" outlineLevel="1" x14ac:dyDescent="0.2">
      <c r="A558" s="17" t="s">
        <v>624</v>
      </c>
      <c r="B558" s="21" t="s">
        <v>625</v>
      </c>
      <c r="C558" s="30">
        <f>C559+C560</f>
        <v>1338.46</v>
      </c>
      <c r="D558" s="30">
        <f>D559+D560</f>
        <v>1309.8599999999999</v>
      </c>
      <c r="E558" s="22">
        <f t="shared" si="9"/>
        <v>0.97863215934730952</v>
      </c>
    </row>
    <row r="559" spans="1:5" ht="25.5" hidden="1" outlineLevel="1" x14ac:dyDescent="0.2">
      <c r="A559" s="2" t="s">
        <v>209</v>
      </c>
      <c r="B559" s="3" t="s">
        <v>210</v>
      </c>
      <c r="C559" s="6">
        <v>1292.6300000000001</v>
      </c>
      <c r="D559" s="6">
        <v>1264.04</v>
      </c>
      <c r="E559" s="5">
        <f t="shared" si="9"/>
        <v>0.97788230197349579</v>
      </c>
    </row>
    <row r="560" spans="1:5" ht="25.5" hidden="1" outlineLevel="1" x14ac:dyDescent="0.2">
      <c r="A560" s="2" t="s">
        <v>211</v>
      </c>
      <c r="B560" s="3" t="s">
        <v>212</v>
      </c>
      <c r="C560" s="6">
        <v>45.83</v>
      </c>
      <c r="D560" s="6">
        <v>45.82</v>
      </c>
      <c r="E560" s="5">
        <f t="shared" si="9"/>
        <v>0.99978180231289548</v>
      </c>
    </row>
    <row r="561" spans="1:5" s="32" customFormat="1" ht="25.5" outlineLevel="1" x14ac:dyDescent="0.2">
      <c r="A561" s="1" t="s">
        <v>626</v>
      </c>
      <c r="B561" s="23" t="s">
        <v>627</v>
      </c>
      <c r="C561" s="24">
        <f>C562</f>
        <v>373</v>
      </c>
      <c r="D561" s="24">
        <f>D562</f>
        <v>373</v>
      </c>
      <c r="E561" s="25">
        <f t="shared" si="9"/>
        <v>1</v>
      </c>
    </row>
    <row r="562" spans="1:5" s="31" customFormat="1" ht="25.5" outlineLevel="1" x14ac:dyDescent="0.2">
      <c r="A562" s="17" t="s">
        <v>628</v>
      </c>
      <c r="B562" s="21" t="s">
        <v>629</v>
      </c>
      <c r="C562" s="30">
        <f>C563</f>
        <v>373</v>
      </c>
      <c r="D562" s="30">
        <f>D563</f>
        <v>373</v>
      </c>
      <c r="E562" s="22">
        <f t="shared" si="9"/>
        <v>1</v>
      </c>
    </row>
    <row r="563" spans="1:5" ht="38.25" hidden="1" outlineLevel="1" x14ac:dyDescent="0.2">
      <c r="A563" s="2" t="s">
        <v>213</v>
      </c>
      <c r="B563" s="3" t="s">
        <v>214</v>
      </c>
      <c r="C563" s="6">
        <v>373</v>
      </c>
      <c r="D563" s="6">
        <v>373</v>
      </c>
      <c r="E563" s="5">
        <f t="shared" si="9"/>
        <v>1</v>
      </c>
    </row>
    <row r="564" spans="1:5" s="32" customFormat="1" ht="28.5" customHeight="1" outlineLevel="1" x14ac:dyDescent="0.2">
      <c r="A564" s="1" t="s">
        <v>632</v>
      </c>
      <c r="B564" s="23" t="s">
        <v>633</v>
      </c>
      <c r="C564" s="24">
        <f>C565+C568</f>
        <v>117247.77999999998</v>
      </c>
      <c r="D564" s="24">
        <f>D565+D568</f>
        <v>117104.09</v>
      </c>
      <c r="E564" s="25">
        <f t="shared" si="9"/>
        <v>0.99877447572994571</v>
      </c>
    </row>
    <row r="565" spans="1:5" s="31" customFormat="1" ht="29.25" customHeight="1" outlineLevel="1" x14ac:dyDescent="0.2">
      <c r="A565" s="17" t="s">
        <v>634</v>
      </c>
      <c r="B565" s="21" t="s">
        <v>635</v>
      </c>
      <c r="C565" s="30">
        <f>C566+C567</f>
        <v>112040.29999999999</v>
      </c>
      <c r="D565" s="30">
        <f>D566+D567</f>
        <v>112040.3</v>
      </c>
      <c r="E565" s="22">
        <f t="shared" si="9"/>
        <v>1.0000000000000002</v>
      </c>
    </row>
    <row r="566" spans="1:5" hidden="1" outlineLevel="1" x14ac:dyDescent="0.2">
      <c r="A566" s="2" t="s">
        <v>217</v>
      </c>
      <c r="B566" s="3" t="s">
        <v>218</v>
      </c>
      <c r="C566" s="6">
        <v>110733.99999999999</v>
      </c>
      <c r="D566" s="6">
        <v>110734</v>
      </c>
      <c r="E566" s="5">
        <f t="shared" si="9"/>
        <v>1.0000000000000002</v>
      </c>
    </row>
    <row r="567" spans="1:5" hidden="1" outlineLevel="1" x14ac:dyDescent="0.2">
      <c r="A567" s="2" t="s">
        <v>219</v>
      </c>
      <c r="B567" s="3" t="s">
        <v>220</v>
      </c>
      <c r="C567" s="6">
        <v>1306.3</v>
      </c>
      <c r="D567" s="6">
        <v>1306.3</v>
      </c>
      <c r="E567" s="5">
        <f t="shared" si="9"/>
        <v>1</v>
      </c>
    </row>
    <row r="568" spans="1:5" s="31" customFormat="1" ht="28.5" customHeight="1" outlineLevel="1" x14ac:dyDescent="0.2">
      <c r="A568" s="17" t="s">
        <v>636</v>
      </c>
      <c r="B568" s="21" t="s">
        <v>637</v>
      </c>
      <c r="C568" s="30">
        <f>C569</f>
        <v>5207.4799999999996</v>
      </c>
      <c r="D568" s="30">
        <f>D569</f>
        <v>5063.79</v>
      </c>
      <c r="E568" s="22">
        <f t="shared" si="9"/>
        <v>0.97240699916274287</v>
      </c>
    </row>
    <row r="569" spans="1:5" ht="51" hidden="1" outlineLevel="1" x14ac:dyDescent="0.2">
      <c r="A569" s="2" t="s">
        <v>221</v>
      </c>
      <c r="B569" s="3" t="s">
        <v>11</v>
      </c>
      <c r="C569" s="6">
        <v>5207.4799999999996</v>
      </c>
      <c r="D569" s="6">
        <v>5063.79</v>
      </c>
      <c r="E569" s="5">
        <f t="shared" si="9"/>
        <v>0.97240699916274287</v>
      </c>
    </row>
    <row r="570" spans="1:5" s="32" customFormat="1" ht="51" outlineLevel="1" x14ac:dyDescent="0.2">
      <c r="A570" s="1" t="s">
        <v>638</v>
      </c>
      <c r="B570" s="23" t="s">
        <v>639</v>
      </c>
      <c r="C570" s="24">
        <f>C571</f>
        <v>5257</v>
      </c>
      <c r="D570" s="24">
        <f>D571</f>
        <v>3934.21</v>
      </c>
      <c r="E570" s="25">
        <f t="shared" si="9"/>
        <v>0.74837549933422109</v>
      </c>
    </row>
    <row r="571" spans="1:5" s="31" customFormat="1" ht="25.5" outlineLevel="1" x14ac:dyDescent="0.2">
      <c r="A571" s="17" t="s">
        <v>640</v>
      </c>
      <c r="B571" s="21" t="s">
        <v>641</v>
      </c>
      <c r="C571" s="30">
        <f>C572+C573+C574</f>
        <v>5257</v>
      </c>
      <c r="D571" s="30">
        <f>D572+D573+D574</f>
        <v>3934.21</v>
      </c>
      <c r="E571" s="22">
        <f t="shared" si="9"/>
        <v>0.74837549933422109</v>
      </c>
    </row>
    <row r="572" spans="1:5" hidden="1" outlineLevel="1" x14ac:dyDescent="0.2">
      <c r="A572" s="2" t="s">
        <v>222</v>
      </c>
      <c r="B572" s="3" t="s">
        <v>223</v>
      </c>
      <c r="C572" s="6">
        <v>2167.5</v>
      </c>
      <c r="D572" s="6">
        <v>2167.5</v>
      </c>
      <c r="E572" s="5">
        <f t="shared" si="9"/>
        <v>1</v>
      </c>
    </row>
    <row r="573" spans="1:5" hidden="1" outlineLevel="1" x14ac:dyDescent="0.2">
      <c r="A573" s="2" t="s">
        <v>224</v>
      </c>
      <c r="B573" s="3" t="s">
        <v>225</v>
      </c>
      <c r="C573" s="6">
        <v>1776</v>
      </c>
      <c r="D573" s="6">
        <v>519.19000000000005</v>
      </c>
      <c r="E573" s="5">
        <f t="shared" si="9"/>
        <v>0.29233671171171172</v>
      </c>
    </row>
    <row r="574" spans="1:5" hidden="1" outlineLevel="1" x14ac:dyDescent="0.2">
      <c r="A574" s="2" t="s">
        <v>226</v>
      </c>
      <c r="B574" s="3" t="s">
        <v>227</v>
      </c>
      <c r="C574" s="6">
        <v>1313.5</v>
      </c>
      <c r="D574" s="6">
        <v>1247.52</v>
      </c>
      <c r="E574" s="5">
        <f t="shared" si="9"/>
        <v>0.94976779596497907</v>
      </c>
    </row>
    <row r="575" spans="1:5" s="32" customFormat="1" ht="38.25" outlineLevel="1" x14ac:dyDescent="0.2">
      <c r="A575" s="1" t="s">
        <v>642</v>
      </c>
      <c r="B575" s="23" t="s">
        <v>643</v>
      </c>
      <c r="C575" s="24">
        <f>C576</f>
        <v>1281</v>
      </c>
      <c r="D575" s="24">
        <f>D576</f>
        <v>1281</v>
      </c>
      <c r="E575" s="25">
        <f t="shared" si="9"/>
        <v>1</v>
      </c>
    </row>
    <row r="576" spans="1:5" s="31" customFormat="1" ht="25.5" outlineLevel="1" x14ac:dyDescent="0.2">
      <c r="A576" s="17" t="s">
        <v>644</v>
      </c>
      <c r="B576" s="21" t="s">
        <v>645</v>
      </c>
      <c r="C576" s="30">
        <f>C577</f>
        <v>1281</v>
      </c>
      <c r="D576" s="30">
        <f>D577</f>
        <v>1281</v>
      </c>
      <c r="E576" s="22">
        <f t="shared" si="9"/>
        <v>1</v>
      </c>
    </row>
    <row r="577" spans="1:5" ht="51" hidden="1" outlineLevel="1" x14ac:dyDescent="0.2">
      <c r="A577" s="2" t="s">
        <v>230</v>
      </c>
      <c r="B577" s="3" t="s">
        <v>231</v>
      </c>
      <c r="C577" s="6">
        <v>1281</v>
      </c>
      <c r="D577" s="6">
        <v>1281</v>
      </c>
      <c r="E577" s="5">
        <f t="shared" si="9"/>
        <v>1</v>
      </c>
    </row>
    <row r="578" spans="1:5" s="32" customFormat="1" ht="25.5" outlineLevel="1" x14ac:dyDescent="0.2">
      <c r="A578" s="1" t="s">
        <v>650</v>
      </c>
      <c r="B578" s="23" t="s">
        <v>652</v>
      </c>
      <c r="C578" s="24">
        <f>C579</f>
        <v>1790</v>
      </c>
      <c r="D578" s="24">
        <f>D579</f>
        <v>1790</v>
      </c>
      <c r="E578" s="25">
        <f t="shared" si="9"/>
        <v>1</v>
      </c>
    </row>
    <row r="579" spans="1:5" s="31" customFormat="1" ht="25.5" outlineLevel="1" x14ac:dyDescent="0.2">
      <c r="A579" s="17" t="s">
        <v>651</v>
      </c>
      <c r="B579" s="21" t="s">
        <v>653</v>
      </c>
      <c r="C579" s="30">
        <f>C580</f>
        <v>1790</v>
      </c>
      <c r="D579" s="30">
        <f>D580</f>
        <v>1790</v>
      </c>
      <c r="E579" s="22">
        <f t="shared" si="9"/>
        <v>1</v>
      </c>
    </row>
    <row r="580" spans="1:5" ht="25.5" hidden="1" outlineLevel="1" x14ac:dyDescent="0.2">
      <c r="A580" s="2" t="s">
        <v>243</v>
      </c>
      <c r="B580" s="3" t="s">
        <v>244</v>
      </c>
      <c r="C580" s="6">
        <v>1790</v>
      </c>
      <c r="D580" s="6">
        <v>1790</v>
      </c>
      <c r="E580" s="5">
        <f t="shared" si="9"/>
        <v>1</v>
      </c>
    </row>
    <row r="581" spans="1:5" s="32" customFormat="1" ht="21" customHeight="1" outlineLevel="1" x14ac:dyDescent="0.2">
      <c r="A581" s="1"/>
      <c r="B581" s="23" t="s">
        <v>544</v>
      </c>
      <c r="C581" s="24">
        <f>C582+C583+C584+C585</f>
        <v>13995.77</v>
      </c>
      <c r="D581" s="24">
        <f>D582+D583+D584+D585</f>
        <v>13957.85</v>
      </c>
      <c r="E581" s="25">
        <f t="shared" si="9"/>
        <v>0.99729060994857732</v>
      </c>
    </row>
    <row r="582" spans="1:5" ht="38.25" outlineLevel="1" x14ac:dyDescent="0.2">
      <c r="A582" s="2" t="s">
        <v>14</v>
      </c>
      <c r="B582" s="3" t="s">
        <v>15</v>
      </c>
      <c r="C582" s="6">
        <v>160</v>
      </c>
      <c r="D582" s="6">
        <v>159.85</v>
      </c>
      <c r="E582" s="5">
        <f t="shared" si="9"/>
        <v>0.99906249999999996</v>
      </c>
    </row>
    <row r="583" spans="1:5" ht="25.5" outlineLevel="1" x14ac:dyDescent="0.2">
      <c r="A583" s="2" t="s">
        <v>236</v>
      </c>
      <c r="B583" s="3" t="s">
        <v>237</v>
      </c>
      <c r="C583" s="6">
        <v>778.75</v>
      </c>
      <c r="D583" s="6">
        <v>772.86</v>
      </c>
      <c r="E583" s="5">
        <f t="shared" si="9"/>
        <v>0.99243659711075438</v>
      </c>
    </row>
    <row r="584" spans="1:5" ht="38.25" outlineLevel="1" x14ac:dyDescent="0.2">
      <c r="A584" s="2" t="s">
        <v>238</v>
      </c>
      <c r="B584" s="3" t="s">
        <v>239</v>
      </c>
      <c r="C584" s="6">
        <v>11607.91</v>
      </c>
      <c r="D584" s="6">
        <v>11607.9</v>
      </c>
      <c r="E584" s="5">
        <f t="shared" si="9"/>
        <v>0.99999913851847577</v>
      </c>
    </row>
    <row r="585" spans="1:5" ht="38.25" outlineLevel="1" x14ac:dyDescent="0.2">
      <c r="A585" s="2" t="s">
        <v>240</v>
      </c>
      <c r="B585" s="3" t="s">
        <v>241</v>
      </c>
      <c r="C585" s="6">
        <v>1449.11</v>
      </c>
      <c r="D585" s="6">
        <v>1417.24</v>
      </c>
      <c r="E585" s="5">
        <f t="shared" si="9"/>
        <v>0.97800719062044983</v>
      </c>
    </row>
    <row r="586" spans="1:5" ht="30" customHeight="1" x14ac:dyDescent="0.2">
      <c r="A586" s="36" t="s">
        <v>254</v>
      </c>
      <c r="B586" s="37"/>
      <c r="C586" s="8">
        <f>C588+C627</f>
        <v>23495.710000000003</v>
      </c>
      <c r="D586" s="8">
        <f>D588+D627</f>
        <v>23349.08</v>
      </c>
      <c r="E586" s="9">
        <f t="shared" si="9"/>
        <v>0.99375928626970622</v>
      </c>
    </row>
    <row r="587" spans="1:5" ht="18" customHeight="1" x14ac:dyDescent="0.2">
      <c r="A587" s="15"/>
      <c r="B587" s="16" t="s">
        <v>536</v>
      </c>
      <c r="C587" s="12"/>
      <c r="D587" s="12"/>
      <c r="E587" s="13"/>
    </row>
    <row r="588" spans="1:5" ht="18.75" customHeight="1" x14ac:dyDescent="0.2">
      <c r="A588" s="15"/>
      <c r="B588" s="16" t="s">
        <v>537</v>
      </c>
      <c r="C588" s="12">
        <f>C589+C592+C596+C599+C608+C611+C616+C621+C624</f>
        <v>18878.47</v>
      </c>
      <c r="D588" s="12">
        <f>D589+D592+D596+D599+D608+D611+D616+D621+D624</f>
        <v>18763.030000000002</v>
      </c>
      <c r="E588" s="13">
        <f t="shared" si="9"/>
        <v>0.99388509768005573</v>
      </c>
    </row>
    <row r="589" spans="1:5" ht="30" customHeight="1" x14ac:dyDescent="0.2">
      <c r="A589" s="15" t="s">
        <v>569</v>
      </c>
      <c r="B589" s="16" t="s">
        <v>571</v>
      </c>
      <c r="C589" s="12">
        <f>C590</f>
        <v>330</v>
      </c>
      <c r="D589" s="12">
        <f>D590</f>
        <v>302</v>
      </c>
      <c r="E589" s="13">
        <f t="shared" si="9"/>
        <v>0.91515151515151516</v>
      </c>
    </row>
    <row r="590" spans="1:5" s="31" customFormat="1" ht="30" customHeight="1" collapsed="1" x14ac:dyDescent="0.2">
      <c r="A590" s="29" t="s">
        <v>570</v>
      </c>
      <c r="B590" s="18" t="s">
        <v>617</v>
      </c>
      <c r="C590" s="19">
        <f>C591</f>
        <v>330</v>
      </c>
      <c r="D590" s="19">
        <f>D591</f>
        <v>302</v>
      </c>
      <c r="E590" s="20">
        <f t="shared" si="9"/>
        <v>0.91515151515151516</v>
      </c>
    </row>
    <row r="591" spans="1:5" ht="21.75" hidden="1" customHeight="1" outlineLevel="1" x14ac:dyDescent="0.2">
      <c r="A591" s="2" t="s">
        <v>88</v>
      </c>
      <c r="B591" s="3" t="s">
        <v>89</v>
      </c>
      <c r="C591" s="6">
        <v>330</v>
      </c>
      <c r="D591" s="6">
        <v>302</v>
      </c>
      <c r="E591" s="5">
        <f t="shared" si="9"/>
        <v>0.91515151515151516</v>
      </c>
    </row>
    <row r="592" spans="1:5" s="32" customFormat="1" ht="21.75" customHeight="1" outlineLevel="1" x14ac:dyDescent="0.2">
      <c r="A592" s="1" t="s">
        <v>585</v>
      </c>
      <c r="B592" s="23" t="s">
        <v>587</v>
      </c>
      <c r="C592" s="24">
        <f>C593</f>
        <v>186</v>
      </c>
      <c r="D592" s="24">
        <f>D593</f>
        <v>186</v>
      </c>
      <c r="E592" s="25">
        <f t="shared" si="9"/>
        <v>1</v>
      </c>
    </row>
    <row r="593" spans="1:5" s="31" customFormat="1" ht="26.25" customHeight="1" outlineLevel="1" x14ac:dyDescent="0.2">
      <c r="A593" s="17" t="s">
        <v>586</v>
      </c>
      <c r="B593" s="21" t="s">
        <v>588</v>
      </c>
      <c r="C593" s="30">
        <f>C594+C595</f>
        <v>186</v>
      </c>
      <c r="D593" s="30">
        <f>D594+D595</f>
        <v>186</v>
      </c>
      <c r="E593" s="22">
        <f t="shared" si="9"/>
        <v>1</v>
      </c>
    </row>
    <row r="594" spans="1:5" hidden="1" outlineLevel="1" x14ac:dyDescent="0.2">
      <c r="A594" s="2" t="s">
        <v>110</v>
      </c>
      <c r="B594" s="3" t="s">
        <v>111</v>
      </c>
      <c r="C594" s="6">
        <v>89.5</v>
      </c>
      <c r="D594" s="6">
        <v>89.5</v>
      </c>
      <c r="E594" s="5">
        <f t="shared" si="9"/>
        <v>1</v>
      </c>
    </row>
    <row r="595" spans="1:5" ht="63.75" hidden="1" outlineLevel="1" x14ac:dyDescent="0.2">
      <c r="A595" s="2" t="s">
        <v>197</v>
      </c>
      <c r="B595" s="3" t="s">
        <v>198</v>
      </c>
      <c r="C595" s="6">
        <v>96.5</v>
      </c>
      <c r="D595" s="6">
        <v>96.5</v>
      </c>
      <c r="E595" s="5">
        <f t="shared" si="9"/>
        <v>1</v>
      </c>
    </row>
    <row r="596" spans="1:5" s="32" customFormat="1" ht="25.5" outlineLevel="1" x14ac:dyDescent="0.2">
      <c r="A596" s="1" t="s">
        <v>608</v>
      </c>
      <c r="B596" s="23" t="s">
        <v>609</v>
      </c>
      <c r="C596" s="24">
        <f>C597</f>
        <v>101.48</v>
      </c>
      <c r="D596" s="24">
        <f>D597</f>
        <v>101.48</v>
      </c>
      <c r="E596" s="25">
        <f t="shared" ref="E596:E631" si="10">D596/C596</f>
        <v>1</v>
      </c>
    </row>
    <row r="597" spans="1:5" s="31" customFormat="1" ht="38.25" outlineLevel="1" x14ac:dyDescent="0.2">
      <c r="A597" s="17" t="s">
        <v>610</v>
      </c>
      <c r="B597" s="21" t="s">
        <v>611</v>
      </c>
      <c r="C597" s="30">
        <f>C598</f>
        <v>101.48</v>
      </c>
      <c r="D597" s="30">
        <f>D598</f>
        <v>101.48</v>
      </c>
      <c r="E597" s="22">
        <f t="shared" si="10"/>
        <v>1</v>
      </c>
    </row>
    <row r="598" spans="1:5" hidden="1" outlineLevel="1" x14ac:dyDescent="0.2">
      <c r="A598" s="2" t="s">
        <v>199</v>
      </c>
      <c r="B598" s="3" t="s">
        <v>200</v>
      </c>
      <c r="C598" s="6">
        <v>101.48</v>
      </c>
      <c r="D598" s="6">
        <v>101.48</v>
      </c>
      <c r="E598" s="5">
        <f t="shared" si="10"/>
        <v>1</v>
      </c>
    </row>
    <row r="599" spans="1:5" s="32" customFormat="1" outlineLevel="1" x14ac:dyDescent="0.2">
      <c r="A599" s="1" t="s">
        <v>618</v>
      </c>
      <c r="B599" s="23" t="s">
        <v>619</v>
      </c>
      <c r="C599" s="24">
        <f>C600+C602+C606</f>
        <v>2202.44</v>
      </c>
      <c r="D599" s="24">
        <f>D600+D602+D606</f>
        <v>2163.1</v>
      </c>
      <c r="E599" s="25">
        <f t="shared" si="10"/>
        <v>0.9821379924084197</v>
      </c>
    </row>
    <row r="600" spans="1:5" s="31" customFormat="1" ht="51" outlineLevel="1" x14ac:dyDescent="0.2">
      <c r="A600" s="17" t="s">
        <v>621</v>
      </c>
      <c r="B600" s="21" t="s">
        <v>620</v>
      </c>
      <c r="C600" s="30">
        <f>C601</f>
        <v>15</v>
      </c>
      <c r="D600" s="30">
        <f>D601</f>
        <v>15</v>
      </c>
      <c r="E600" s="22">
        <f t="shared" si="10"/>
        <v>1</v>
      </c>
    </row>
    <row r="601" spans="1:5" ht="38.25" hidden="1" outlineLevel="1" x14ac:dyDescent="0.2">
      <c r="A601" s="2" t="s">
        <v>201</v>
      </c>
      <c r="B601" s="3" t="s">
        <v>202</v>
      </c>
      <c r="C601" s="6">
        <v>15</v>
      </c>
      <c r="D601" s="6">
        <v>15</v>
      </c>
      <c r="E601" s="5">
        <f t="shared" si="10"/>
        <v>1</v>
      </c>
    </row>
    <row r="602" spans="1:5" s="31" customFormat="1" ht="38.25" outlineLevel="1" x14ac:dyDescent="0.2">
      <c r="A602" s="17" t="s">
        <v>622</v>
      </c>
      <c r="B602" s="21" t="s">
        <v>623</v>
      </c>
      <c r="C602" s="30">
        <f>C603+C604+C605</f>
        <v>232.5</v>
      </c>
      <c r="D602" s="30">
        <f>D603+D604+D605</f>
        <v>228</v>
      </c>
      <c r="E602" s="22">
        <f t="shared" si="10"/>
        <v>0.98064516129032253</v>
      </c>
    </row>
    <row r="603" spans="1:5" ht="38.25" hidden="1" outlineLevel="1" x14ac:dyDescent="0.2">
      <c r="A603" s="2" t="s">
        <v>203</v>
      </c>
      <c r="B603" s="3" t="s">
        <v>204</v>
      </c>
      <c r="C603" s="6">
        <v>4.5</v>
      </c>
      <c r="D603" s="6">
        <v>0</v>
      </c>
      <c r="E603" s="5">
        <f t="shared" si="10"/>
        <v>0</v>
      </c>
    </row>
    <row r="604" spans="1:5" ht="25.5" hidden="1" outlineLevel="1" x14ac:dyDescent="0.2">
      <c r="A604" s="2" t="s">
        <v>205</v>
      </c>
      <c r="B604" s="3" t="s">
        <v>206</v>
      </c>
      <c r="C604" s="6">
        <v>163.19999999999999</v>
      </c>
      <c r="D604" s="6">
        <v>163.19999999999999</v>
      </c>
      <c r="E604" s="5">
        <f t="shared" si="10"/>
        <v>1</v>
      </c>
    </row>
    <row r="605" spans="1:5" ht="38.25" hidden="1" outlineLevel="1" x14ac:dyDescent="0.2">
      <c r="A605" s="2" t="s">
        <v>207</v>
      </c>
      <c r="B605" s="3" t="s">
        <v>208</v>
      </c>
      <c r="C605" s="6">
        <v>64.800000000000011</v>
      </c>
      <c r="D605" s="6">
        <v>64.8</v>
      </c>
      <c r="E605" s="5">
        <f t="shared" si="10"/>
        <v>0.99999999999999978</v>
      </c>
    </row>
    <row r="606" spans="1:5" s="31" customFormat="1" ht="38.25" outlineLevel="1" x14ac:dyDescent="0.2">
      <c r="A606" s="17" t="s">
        <v>624</v>
      </c>
      <c r="B606" s="21" t="s">
        <v>625</v>
      </c>
      <c r="C606" s="30">
        <f>C607</f>
        <v>1954.94</v>
      </c>
      <c r="D606" s="30">
        <f>D607</f>
        <v>1920.1</v>
      </c>
      <c r="E606" s="22">
        <f t="shared" si="10"/>
        <v>0.98217848118100803</v>
      </c>
    </row>
    <row r="607" spans="1:5" ht="25.5" hidden="1" outlineLevel="1" x14ac:dyDescent="0.2">
      <c r="A607" s="2" t="s">
        <v>209</v>
      </c>
      <c r="B607" s="3" t="s">
        <v>210</v>
      </c>
      <c r="C607" s="6">
        <v>1954.94</v>
      </c>
      <c r="D607" s="6">
        <v>1920.1</v>
      </c>
      <c r="E607" s="5">
        <f t="shared" si="10"/>
        <v>0.98217848118100803</v>
      </c>
    </row>
    <row r="608" spans="1:5" s="32" customFormat="1" ht="25.5" outlineLevel="1" x14ac:dyDescent="0.2">
      <c r="A608" s="1" t="s">
        <v>626</v>
      </c>
      <c r="B608" s="23" t="s">
        <v>627</v>
      </c>
      <c r="C608" s="24">
        <f>C609</f>
        <v>79.28</v>
      </c>
      <c r="D608" s="24">
        <f>D609</f>
        <v>79.28</v>
      </c>
      <c r="E608" s="25">
        <f t="shared" si="10"/>
        <v>1</v>
      </c>
    </row>
    <row r="609" spans="1:5" s="31" customFormat="1" ht="25.5" outlineLevel="1" x14ac:dyDescent="0.2">
      <c r="A609" s="17" t="s">
        <v>628</v>
      </c>
      <c r="B609" s="21" t="s">
        <v>629</v>
      </c>
      <c r="C609" s="30">
        <f>C610</f>
        <v>79.28</v>
      </c>
      <c r="D609" s="30">
        <f>D610</f>
        <v>79.28</v>
      </c>
      <c r="E609" s="22">
        <f t="shared" si="10"/>
        <v>1</v>
      </c>
    </row>
    <row r="610" spans="1:5" ht="38.25" hidden="1" outlineLevel="1" x14ac:dyDescent="0.2">
      <c r="A610" s="2" t="s">
        <v>213</v>
      </c>
      <c r="B610" s="3" t="s">
        <v>214</v>
      </c>
      <c r="C610" s="6">
        <v>79.28</v>
      </c>
      <c r="D610" s="6">
        <v>79.28</v>
      </c>
      <c r="E610" s="5">
        <f t="shared" si="10"/>
        <v>1</v>
      </c>
    </row>
    <row r="611" spans="1:5" s="32" customFormat="1" ht="25.5" outlineLevel="1" x14ac:dyDescent="0.2">
      <c r="A611" s="1" t="s">
        <v>632</v>
      </c>
      <c r="B611" s="23" t="s">
        <v>633</v>
      </c>
      <c r="C611" s="24">
        <f>C612+C614</f>
        <v>14712.69</v>
      </c>
      <c r="D611" s="24">
        <f>D612+D614</f>
        <v>14676.57</v>
      </c>
      <c r="E611" s="25">
        <f t="shared" si="10"/>
        <v>0.99754497647948803</v>
      </c>
    </row>
    <row r="612" spans="1:5" s="31" customFormat="1" ht="31.5" customHeight="1" outlineLevel="1" x14ac:dyDescent="0.2">
      <c r="A612" s="17" t="s">
        <v>634</v>
      </c>
      <c r="B612" s="21" t="s">
        <v>635</v>
      </c>
      <c r="C612" s="30">
        <f>C613</f>
        <v>11670.960000000001</v>
      </c>
      <c r="D612" s="30">
        <f>D613</f>
        <v>11670.97</v>
      </c>
      <c r="E612" s="22">
        <f t="shared" si="10"/>
        <v>1.0000008568275445</v>
      </c>
    </row>
    <row r="613" spans="1:5" hidden="1" outlineLevel="1" x14ac:dyDescent="0.2">
      <c r="A613" s="2" t="s">
        <v>217</v>
      </c>
      <c r="B613" s="3" t="s">
        <v>218</v>
      </c>
      <c r="C613" s="6">
        <v>11670.960000000001</v>
      </c>
      <c r="D613" s="6">
        <v>11670.97</v>
      </c>
      <c r="E613" s="5">
        <f t="shared" si="10"/>
        <v>1.0000008568275445</v>
      </c>
    </row>
    <row r="614" spans="1:5" s="31" customFormat="1" ht="25.5" outlineLevel="1" x14ac:dyDescent="0.2">
      <c r="A614" s="17" t="s">
        <v>636</v>
      </c>
      <c r="B614" s="21" t="s">
        <v>637</v>
      </c>
      <c r="C614" s="30">
        <f>C615</f>
        <v>3041.7299999999996</v>
      </c>
      <c r="D614" s="30">
        <f>D615</f>
        <v>3005.6</v>
      </c>
      <c r="E614" s="22">
        <f t="shared" si="10"/>
        <v>0.98812189116062255</v>
      </c>
    </row>
    <row r="615" spans="1:5" ht="51" hidden="1" outlineLevel="1" x14ac:dyDescent="0.2">
      <c r="A615" s="2" t="s">
        <v>221</v>
      </c>
      <c r="B615" s="3" t="s">
        <v>11</v>
      </c>
      <c r="C615" s="6">
        <v>3041.7299999999996</v>
      </c>
      <c r="D615" s="6">
        <v>3005.6</v>
      </c>
      <c r="E615" s="5">
        <f t="shared" si="10"/>
        <v>0.98812189116062255</v>
      </c>
    </row>
    <row r="616" spans="1:5" s="32" customFormat="1" ht="51" outlineLevel="1" x14ac:dyDescent="0.2">
      <c r="A616" s="1" t="s">
        <v>638</v>
      </c>
      <c r="B616" s="23" t="s">
        <v>639</v>
      </c>
      <c r="C616" s="24">
        <f>C617</f>
        <v>1182.43</v>
      </c>
      <c r="D616" s="24">
        <f>D617</f>
        <v>1170.45</v>
      </c>
      <c r="E616" s="25">
        <f t="shared" si="10"/>
        <v>0.98986832201483388</v>
      </c>
    </row>
    <row r="617" spans="1:5" s="31" customFormat="1" ht="25.5" outlineLevel="1" x14ac:dyDescent="0.2">
      <c r="A617" s="17" t="s">
        <v>640</v>
      </c>
      <c r="B617" s="21" t="s">
        <v>641</v>
      </c>
      <c r="C617" s="30">
        <f>C618+C619+C620</f>
        <v>1182.43</v>
      </c>
      <c r="D617" s="30">
        <f>D618+D619+D620</f>
        <v>1170.45</v>
      </c>
      <c r="E617" s="22">
        <f t="shared" si="10"/>
        <v>0.98986832201483388</v>
      </c>
    </row>
    <row r="618" spans="1:5" hidden="1" outlineLevel="1" x14ac:dyDescent="0.2">
      <c r="A618" s="2" t="s">
        <v>222</v>
      </c>
      <c r="B618" s="3" t="s">
        <v>223</v>
      </c>
      <c r="C618" s="6">
        <v>338.14</v>
      </c>
      <c r="D618" s="6">
        <v>335.15</v>
      </c>
      <c r="E618" s="5">
        <f t="shared" si="10"/>
        <v>0.99115750872419706</v>
      </c>
    </row>
    <row r="619" spans="1:5" hidden="1" outlineLevel="1" x14ac:dyDescent="0.2">
      <c r="A619" s="2" t="s">
        <v>224</v>
      </c>
      <c r="B619" s="3" t="s">
        <v>225</v>
      </c>
      <c r="C619" s="6">
        <v>549.07000000000005</v>
      </c>
      <c r="D619" s="6">
        <v>549.07000000000005</v>
      </c>
      <c r="E619" s="5">
        <f t="shared" si="10"/>
        <v>1</v>
      </c>
    </row>
    <row r="620" spans="1:5" hidden="1" outlineLevel="1" x14ac:dyDescent="0.2">
      <c r="A620" s="2" t="s">
        <v>226</v>
      </c>
      <c r="B620" s="3" t="s">
        <v>227</v>
      </c>
      <c r="C620" s="6">
        <v>295.22000000000003</v>
      </c>
      <c r="D620" s="6">
        <v>286.23</v>
      </c>
      <c r="E620" s="5">
        <f t="shared" si="10"/>
        <v>0.9695481335952848</v>
      </c>
    </row>
    <row r="621" spans="1:5" s="32" customFormat="1" ht="38.25" outlineLevel="1" x14ac:dyDescent="0.2">
      <c r="A621" s="1" t="s">
        <v>642</v>
      </c>
      <c r="B621" s="23" t="s">
        <v>643</v>
      </c>
      <c r="C621" s="24">
        <f>C622</f>
        <v>70.56</v>
      </c>
      <c r="D621" s="24">
        <f>D622</f>
        <v>70.56</v>
      </c>
      <c r="E621" s="25">
        <f t="shared" si="10"/>
        <v>1</v>
      </c>
    </row>
    <row r="622" spans="1:5" s="31" customFormat="1" ht="25.5" outlineLevel="1" x14ac:dyDescent="0.2">
      <c r="A622" s="17" t="s">
        <v>644</v>
      </c>
      <c r="B622" s="21" t="s">
        <v>645</v>
      </c>
      <c r="C622" s="30">
        <f>C623</f>
        <v>70.56</v>
      </c>
      <c r="D622" s="30">
        <f>D623</f>
        <v>70.56</v>
      </c>
      <c r="E622" s="22">
        <f t="shared" si="10"/>
        <v>1</v>
      </c>
    </row>
    <row r="623" spans="1:5" ht="51" hidden="1" outlineLevel="1" x14ac:dyDescent="0.2">
      <c r="A623" s="2" t="s">
        <v>230</v>
      </c>
      <c r="B623" s="3" t="s">
        <v>231</v>
      </c>
      <c r="C623" s="6">
        <v>70.56</v>
      </c>
      <c r="D623" s="6">
        <v>70.56</v>
      </c>
      <c r="E623" s="5">
        <f t="shared" si="10"/>
        <v>1</v>
      </c>
    </row>
    <row r="624" spans="1:5" s="32" customFormat="1" ht="38.25" outlineLevel="1" x14ac:dyDescent="0.2">
      <c r="A624" s="1" t="s">
        <v>566</v>
      </c>
      <c r="B624" s="23" t="s">
        <v>565</v>
      </c>
      <c r="C624" s="24">
        <f>C625</f>
        <v>13.59</v>
      </c>
      <c r="D624" s="24">
        <f>D625</f>
        <v>13.59</v>
      </c>
      <c r="E624" s="25">
        <f t="shared" si="10"/>
        <v>1</v>
      </c>
    </row>
    <row r="625" spans="1:5" s="31" customFormat="1" ht="25.5" outlineLevel="1" x14ac:dyDescent="0.2">
      <c r="A625" s="17" t="s">
        <v>647</v>
      </c>
      <c r="B625" s="21" t="s">
        <v>648</v>
      </c>
      <c r="C625" s="30">
        <f>C626</f>
        <v>13.59</v>
      </c>
      <c r="D625" s="30">
        <f>D626</f>
        <v>13.59</v>
      </c>
      <c r="E625" s="22">
        <f t="shared" si="10"/>
        <v>1</v>
      </c>
    </row>
    <row r="626" spans="1:5" ht="25.5" hidden="1" outlineLevel="1" x14ac:dyDescent="0.2">
      <c r="A626" s="2" t="s">
        <v>232</v>
      </c>
      <c r="B626" s="3" t="s">
        <v>233</v>
      </c>
      <c r="C626" s="6">
        <v>13.59</v>
      </c>
      <c r="D626" s="6">
        <v>13.59</v>
      </c>
      <c r="E626" s="5">
        <f t="shared" si="10"/>
        <v>1</v>
      </c>
    </row>
    <row r="627" spans="1:5" s="32" customFormat="1" ht="21.75" customHeight="1" outlineLevel="1" x14ac:dyDescent="0.2">
      <c r="A627" s="1"/>
      <c r="B627" s="23" t="s">
        <v>544</v>
      </c>
      <c r="C627" s="24">
        <f>C628+C629+C630+C631</f>
        <v>4617.2400000000007</v>
      </c>
      <c r="D627" s="24">
        <f>D628+D629+D630+D631</f>
        <v>4586.05</v>
      </c>
      <c r="E627" s="25">
        <f t="shared" si="10"/>
        <v>0.99324488222401253</v>
      </c>
    </row>
    <row r="628" spans="1:5" ht="38.25" outlineLevel="1" x14ac:dyDescent="0.2">
      <c r="A628" s="2" t="s">
        <v>14</v>
      </c>
      <c r="B628" s="3" t="s">
        <v>15</v>
      </c>
      <c r="C628" s="6">
        <v>60</v>
      </c>
      <c r="D628" s="6">
        <v>60</v>
      </c>
      <c r="E628" s="5">
        <f t="shared" si="10"/>
        <v>1</v>
      </c>
    </row>
    <row r="629" spans="1:5" ht="25.5" outlineLevel="1" x14ac:dyDescent="0.2">
      <c r="A629" s="2" t="s">
        <v>236</v>
      </c>
      <c r="B629" s="3" t="s">
        <v>237</v>
      </c>
      <c r="C629" s="6">
        <v>133.74</v>
      </c>
      <c r="D629" s="6">
        <v>133.74</v>
      </c>
      <c r="E629" s="5">
        <f t="shared" si="10"/>
        <v>1</v>
      </c>
    </row>
    <row r="630" spans="1:5" ht="38.25" outlineLevel="1" x14ac:dyDescent="0.2">
      <c r="A630" s="2" t="s">
        <v>238</v>
      </c>
      <c r="B630" s="3" t="s">
        <v>239</v>
      </c>
      <c r="C630" s="6">
        <v>3544.2300000000005</v>
      </c>
      <c r="D630" s="6">
        <v>3513.15</v>
      </c>
      <c r="E630" s="5">
        <f t="shared" si="10"/>
        <v>0.99123081741309105</v>
      </c>
    </row>
    <row r="631" spans="1:5" ht="38.25" outlineLevel="1" x14ac:dyDescent="0.2">
      <c r="A631" s="2" t="s">
        <v>240</v>
      </c>
      <c r="B631" s="3" t="s">
        <v>241</v>
      </c>
      <c r="C631" s="6">
        <v>879.2700000000001</v>
      </c>
      <c r="D631" s="6">
        <v>879.16</v>
      </c>
      <c r="E631" s="5">
        <f t="shared" si="10"/>
        <v>0.99987489622072845</v>
      </c>
    </row>
    <row r="632" spans="1:5" x14ac:dyDescent="0.2">
      <c r="A632" s="36" t="s">
        <v>255</v>
      </c>
      <c r="B632" s="37"/>
      <c r="C632" s="8">
        <f>C634+C691</f>
        <v>344985.98</v>
      </c>
      <c r="D632" s="8">
        <f>D634+D691</f>
        <v>197160.7</v>
      </c>
      <c r="E632" s="9">
        <f t="shared" ref="E632:E712" si="11">D632/C632</f>
        <v>0.57150351443267355</v>
      </c>
    </row>
    <row r="633" spans="1:5" ht="20.25" customHeight="1" x14ac:dyDescent="0.2">
      <c r="A633" s="15"/>
      <c r="B633" s="16" t="s">
        <v>536</v>
      </c>
      <c r="C633" s="12"/>
      <c r="D633" s="12"/>
      <c r="E633" s="13"/>
    </row>
    <row r="634" spans="1:5" ht="19.5" customHeight="1" x14ac:dyDescent="0.2">
      <c r="A634" s="15"/>
      <c r="B634" s="16" t="s">
        <v>537</v>
      </c>
      <c r="C634" s="12">
        <f>C635+C638+C641+C651+C657</f>
        <v>299060.09999999998</v>
      </c>
      <c r="D634" s="12">
        <f>D635+D638+D641+D651+D657</f>
        <v>171179.72</v>
      </c>
      <c r="E634" s="13">
        <f t="shared" si="11"/>
        <v>0.5723923719680426</v>
      </c>
    </row>
    <row r="635" spans="1:5" ht="25.5" x14ac:dyDescent="0.2">
      <c r="A635" s="15" t="s">
        <v>598</v>
      </c>
      <c r="B635" s="16" t="s">
        <v>599</v>
      </c>
      <c r="C635" s="12">
        <f>C636</f>
        <v>8752.41</v>
      </c>
      <c r="D635" s="12">
        <f>D636</f>
        <v>8752.41</v>
      </c>
      <c r="E635" s="13">
        <f t="shared" si="11"/>
        <v>1</v>
      </c>
    </row>
    <row r="636" spans="1:5" s="31" customFormat="1" ht="41.25" customHeight="1" collapsed="1" x14ac:dyDescent="0.2">
      <c r="A636" s="29" t="s">
        <v>600</v>
      </c>
      <c r="B636" s="18" t="s">
        <v>601</v>
      </c>
      <c r="C636" s="19">
        <f>C637</f>
        <v>8752.41</v>
      </c>
      <c r="D636" s="19">
        <f>D637</f>
        <v>8752.41</v>
      </c>
      <c r="E636" s="20">
        <f t="shared" si="11"/>
        <v>1</v>
      </c>
    </row>
    <row r="637" spans="1:5" ht="25.5" hidden="1" outlineLevel="1" x14ac:dyDescent="0.2">
      <c r="A637" s="2" t="s">
        <v>256</v>
      </c>
      <c r="B637" s="3" t="s">
        <v>257</v>
      </c>
      <c r="C637" s="6">
        <v>8752.41</v>
      </c>
      <c r="D637" s="6">
        <v>8752.41</v>
      </c>
      <c r="E637" s="5">
        <f t="shared" si="11"/>
        <v>1</v>
      </c>
    </row>
    <row r="638" spans="1:5" s="32" customFormat="1" ht="29.25" customHeight="1" outlineLevel="1" x14ac:dyDescent="0.2">
      <c r="A638" s="1" t="s">
        <v>608</v>
      </c>
      <c r="B638" s="23" t="s">
        <v>609</v>
      </c>
      <c r="C638" s="24">
        <f>C639</f>
        <v>326</v>
      </c>
      <c r="D638" s="24">
        <f>D639</f>
        <v>0</v>
      </c>
      <c r="E638" s="25">
        <f t="shared" si="11"/>
        <v>0</v>
      </c>
    </row>
    <row r="639" spans="1:5" s="31" customFormat="1" ht="38.25" outlineLevel="1" x14ac:dyDescent="0.2">
      <c r="A639" s="17" t="s">
        <v>610</v>
      </c>
      <c r="B639" s="21" t="s">
        <v>611</v>
      </c>
      <c r="C639" s="30">
        <f>C640</f>
        <v>326</v>
      </c>
      <c r="D639" s="30">
        <f>D640</f>
        <v>0</v>
      </c>
      <c r="E639" s="22">
        <f t="shared" si="11"/>
        <v>0</v>
      </c>
    </row>
    <row r="640" spans="1:5" ht="51" hidden="1" outlineLevel="1" x14ac:dyDescent="0.2">
      <c r="A640" s="2" t="s">
        <v>188</v>
      </c>
      <c r="B640" s="3" t="s">
        <v>11</v>
      </c>
      <c r="C640" s="6">
        <v>326</v>
      </c>
      <c r="D640" s="6">
        <v>0</v>
      </c>
      <c r="E640" s="5">
        <f t="shared" si="11"/>
        <v>0</v>
      </c>
    </row>
    <row r="641" spans="1:5" s="32" customFormat="1" ht="38.25" outlineLevel="1" x14ac:dyDescent="0.2">
      <c r="A641" s="1" t="s">
        <v>566</v>
      </c>
      <c r="B641" s="23" t="s">
        <v>565</v>
      </c>
      <c r="C641" s="24">
        <f>C642+C647</f>
        <v>2381.12</v>
      </c>
      <c r="D641" s="24">
        <f>D642+D647</f>
        <v>1631.36</v>
      </c>
      <c r="E641" s="25">
        <f t="shared" si="11"/>
        <v>0.68512296734309908</v>
      </c>
    </row>
    <row r="642" spans="1:5" s="31" customFormat="1" ht="58.5" customHeight="1" outlineLevel="1" x14ac:dyDescent="0.2">
      <c r="A642" s="17" t="s">
        <v>567</v>
      </c>
      <c r="B642" s="21" t="s">
        <v>568</v>
      </c>
      <c r="C642" s="30">
        <f>C643+C644</f>
        <v>1626.54</v>
      </c>
      <c r="D642" s="30">
        <f>D643+D644</f>
        <v>1626.54</v>
      </c>
      <c r="E642" s="22">
        <f t="shared" si="11"/>
        <v>1</v>
      </c>
    </row>
    <row r="643" spans="1:5" hidden="1" outlineLevel="1" x14ac:dyDescent="0.2">
      <c r="A643" s="2" t="s">
        <v>258</v>
      </c>
      <c r="B643" s="3" t="s">
        <v>259</v>
      </c>
      <c r="C643" s="6">
        <v>242.7</v>
      </c>
      <c r="D643" s="6">
        <v>242.7</v>
      </c>
      <c r="E643" s="5">
        <f t="shared" si="11"/>
        <v>1</v>
      </c>
    </row>
    <row r="644" spans="1:5" ht="38.25" hidden="1" outlineLevel="1" x14ac:dyDescent="0.2">
      <c r="A644" s="2" t="s">
        <v>260</v>
      </c>
      <c r="B644" s="3" t="s">
        <v>261</v>
      </c>
      <c r="C644" s="6">
        <v>1383.84</v>
      </c>
      <c r="D644" s="6">
        <v>1383.84</v>
      </c>
      <c r="E644" s="5">
        <f t="shared" si="11"/>
        <v>1</v>
      </c>
    </row>
    <row r="645" spans="1:5" ht="17.25" customHeight="1" outlineLevel="1" x14ac:dyDescent="0.2">
      <c r="A645" s="2"/>
      <c r="B645" s="21" t="s">
        <v>718</v>
      </c>
      <c r="C645" s="6"/>
      <c r="D645" s="6"/>
      <c r="E645" s="5"/>
    </row>
    <row r="646" spans="1:5" ht="38.25" customHeight="1" outlineLevel="1" x14ac:dyDescent="0.2">
      <c r="A646" s="2" t="s">
        <v>260</v>
      </c>
      <c r="B646" s="3" t="s">
        <v>261</v>
      </c>
      <c r="C646" s="6">
        <v>1383.84</v>
      </c>
      <c r="D646" s="35">
        <v>1383.84</v>
      </c>
      <c r="E646" s="5">
        <f t="shared" si="11"/>
        <v>1</v>
      </c>
    </row>
    <row r="647" spans="1:5" s="31" customFormat="1" ht="36" customHeight="1" outlineLevel="1" x14ac:dyDescent="0.2">
      <c r="A647" s="17" t="s">
        <v>647</v>
      </c>
      <c r="B647" s="21" t="s">
        <v>648</v>
      </c>
      <c r="C647" s="30">
        <f>C648</f>
        <v>754.57999999999993</v>
      </c>
      <c r="D647" s="30">
        <f>D648</f>
        <v>4.82</v>
      </c>
      <c r="E647" s="22">
        <f t="shared" si="11"/>
        <v>6.3876593601738729E-3</v>
      </c>
    </row>
    <row r="648" spans="1:5" ht="25.5" hidden="1" outlineLevel="1" x14ac:dyDescent="0.2">
      <c r="A648" s="2" t="s">
        <v>262</v>
      </c>
      <c r="B648" s="3" t="s">
        <v>263</v>
      </c>
      <c r="C648" s="6">
        <v>754.57999999999993</v>
      </c>
      <c r="D648" s="6">
        <v>4.82</v>
      </c>
      <c r="E648" s="22">
        <f t="shared" si="11"/>
        <v>6.3876593601738729E-3</v>
      </c>
    </row>
    <row r="649" spans="1:5" ht="18.75" customHeight="1" outlineLevel="1" x14ac:dyDescent="0.2">
      <c r="A649" s="2"/>
      <c r="B649" s="21" t="s">
        <v>718</v>
      </c>
      <c r="C649" s="6"/>
      <c r="D649" s="6"/>
      <c r="E649" s="5"/>
    </row>
    <row r="650" spans="1:5" ht="37.5" customHeight="1" outlineLevel="1" x14ac:dyDescent="0.2">
      <c r="A650" s="2" t="s">
        <v>262</v>
      </c>
      <c r="B650" s="3" t="s">
        <v>263</v>
      </c>
      <c r="C650" s="6">
        <v>694.02</v>
      </c>
      <c r="D650" s="35">
        <v>0</v>
      </c>
      <c r="E650" s="5">
        <f t="shared" si="11"/>
        <v>0</v>
      </c>
    </row>
    <row r="651" spans="1:5" s="32" customFormat="1" ht="29.25" customHeight="1" outlineLevel="1" x14ac:dyDescent="0.2">
      <c r="A651" s="1" t="s">
        <v>657</v>
      </c>
      <c r="B651" s="23" t="s">
        <v>662</v>
      </c>
      <c r="C651" s="24">
        <f>C652+C654</f>
        <v>12472.94</v>
      </c>
      <c r="D651" s="24">
        <f>D652+D654</f>
        <v>12073.42</v>
      </c>
      <c r="E651" s="25">
        <f t="shared" si="11"/>
        <v>0.96796905941983202</v>
      </c>
    </row>
    <row r="652" spans="1:5" s="31" customFormat="1" ht="41.25" customHeight="1" outlineLevel="1" x14ac:dyDescent="0.2">
      <c r="A652" s="17" t="s">
        <v>658</v>
      </c>
      <c r="B652" s="21" t="s">
        <v>663</v>
      </c>
      <c r="C652" s="30">
        <f>C653</f>
        <v>399.52</v>
      </c>
      <c r="D652" s="30">
        <f>D653</f>
        <v>0</v>
      </c>
      <c r="E652" s="22">
        <f t="shared" si="11"/>
        <v>0</v>
      </c>
    </row>
    <row r="653" spans="1:5" ht="38.25" hidden="1" outlineLevel="1" x14ac:dyDescent="0.2">
      <c r="A653" s="2" t="s">
        <v>264</v>
      </c>
      <c r="B653" s="3" t="s">
        <v>265</v>
      </c>
      <c r="C653" s="6">
        <v>399.52</v>
      </c>
      <c r="D653" s="6">
        <v>0</v>
      </c>
      <c r="E653" s="5">
        <f t="shared" si="11"/>
        <v>0</v>
      </c>
    </row>
    <row r="654" spans="1:5" s="31" customFormat="1" ht="39" customHeight="1" outlineLevel="1" x14ac:dyDescent="0.2">
      <c r="A654" s="17" t="s">
        <v>659</v>
      </c>
      <c r="B654" s="21" t="s">
        <v>664</v>
      </c>
      <c r="C654" s="30">
        <f>C655+C656</f>
        <v>12073.42</v>
      </c>
      <c r="D654" s="30">
        <f>D655+D656</f>
        <v>12073.42</v>
      </c>
      <c r="E654" s="22">
        <f t="shared" si="11"/>
        <v>1</v>
      </c>
    </row>
    <row r="655" spans="1:5" ht="25.5" hidden="1" outlineLevel="1" x14ac:dyDescent="0.2">
      <c r="A655" s="2" t="s">
        <v>266</v>
      </c>
      <c r="B655" s="3" t="s">
        <v>267</v>
      </c>
      <c r="C655" s="6">
        <v>4171.37</v>
      </c>
      <c r="D655" s="6">
        <v>4171.37</v>
      </c>
      <c r="E655" s="5">
        <f t="shared" si="11"/>
        <v>1</v>
      </c>
    </row>
    <row r="656" spans="1:5" ht="25.5" hidden="1" outlineLevel="1" x14ac:dyDescent="0.2">
      <c r="A656" s="2" t="s">
        <v>268</v>
      </c>
      <c r="B656" s="3" t="s">
        <v>267</v>
      </c>
      <c r="C656" s="6">
        <v>7902.05</v>
      </c>
      <c r="D656" s="6">
        <v>7902.05</v>
      </c>
      <c r="E656" s="5">
        <f t="shared" si="11"/>
        <v>1</v>
      </c>
    </row>
    <row r="657" spans="1:5" s="32" customFormat="1" ht="34.5" customHeight="1" outlineLevel="1" x14ac:dyDescent="0.2">
      <c r="A657" s="1" t="s">
        <v>650</v>
      </c>
      <c r="B657" s="23" t="s">
        <v>652</v>
      </c>
      <c r="C657" s="24">
        <f>C658+C676+C678+C684+C687</f>
        <v>275127.63</v>
      </c>
      <c r="D657" s="24">
        <f>D658+D676+D678+D684+D687</f>
        <v>148722.53</v>
      </c>
      <c r="E657" s="25">
        <f t="shared" si="11"/>
        <v>0.54055832196860776</v>
      </c>
    </row>
    <row r="658" spans="1:5" s="31" customFormat="1" ht="38.25" outlineLevel="1" x14ac:dyDescent="0.2">
      <c r="A658" s="17" t="s">
        <v>660</v>
      </c>
      <c r="B658" s="21" t="s">
        <v>661</v>
      </c>
      <c r="C658" s="30">
        <f>C659+C660+C661+C662+C663+C664+C665+C666+C667+C668</f>
        <v>227209.2</v>
      </c>
      <c r="D658" s="30">
        <f>D659+D660+D661+D662+D663+D664+D665+D666+D667+D668</f>
        <v>114444.36</v>
      </c>
      <c r="E658" s="22">
        <f t="shared" si="11"/>
        <v>0.50369597709951885</v>
      </c>
    </row>
    <row r="659" spans="1:5" ht="51" hidden="1" outlineLevel="1" x14ac:dyDescent="0.2">
      <c r="A659" s="2" t="s">
        <v>269</v>
      </c>
      <c r="B659" s="3" t="s">
        <v>11</v>
      </c>
      <c r="C659" s="6">
        <v>24280.02</v>
      </c>
      <c r="D659" s="6">
        <v>17011.25</v>
      </c>
      <c r="E659" s="5">
        <f t="shared" si="11"/>
        <v>0.70062751183895233</v>
      </c>
    </row>
    <row r="660" spans="1:5" hidden="1" outlineLevel="1" x14ac:dyDescent="0.2">
      <c r="A660" s="2" t="s">
        <v>270</v>
      </c>
      <c r="B660" s="3" t="s">
        <v>271</v>
      </c>
      <c r="C660" s="6">
        <v>1983.07</v>
      </c>
      <c r="D660" s="6">
        <v>1983.07</v>
      </c>
      <c r="E660" s="5">
        <f t="shared" si="11"/>
        <v>1</v>
      </c>
    </row>
    <row r="661" spans="1:5" hidden="1" outlineLevel="1" x14ac:dyDescent="0.2">
      <c r="A661" s="2" t="s">
        <v>272</v>
      </c>
      <c r="B661" s="3" t="s">
        <v>273</v>
      </c>
      <c r="C661" s="6">
        <v>26652.28</v>
      </c>
      <c r="D661" s="6">
        <v>296</v>
      </c>
      <c r="E661" s="5">
        <f t="shared" si="11"/>
        <v>1.1105991682512716E-2</v>
      </c>
    </row>
    <row r="662" spans="1:5" hidden="1" outlineLevel="1" x14ac:dyDescent="0.2">
      <c r="A662" s="2" t="s">
        <v>274</v>
      </c>
      <c r="B662" s="3" t="s">
        <v>275</v>
      </c>
      <c r="C662" s="6">
        <v>4185.5499999999993</v>
      </c>
      <c r="D662" s="6">
        <v>0</v>
      </c>
      <c r="E662" s="5">
        <f t="shared" si="11"/>
        <v>0</v>
      </c>
    </row>
    <row r="663" spans="1:5" ht="25.5" hidden="1" outlineLevel="1" x14ac:dyDescent="0.2">
      <c r="A663" s="2" t="s">
        <v>276</v>
      </c>
      <c r="B663" s="3" t="s">
        <v>277</v>
      </c>
      <c r="C663" s="6">
        <v>39378.959999999999</v>
      </c>
      <c r="D663" s="6">
        <v>39378.959999999999</v>
      </c>
      <c r="E663" s="5">
        <f t="shared" si="11"/>
        <v>1</v>
      </c>
    </row>
    <row r="664" spans="1:5" ht="25.5" hidden="1" outlineLevel="1" x14ac:dyDescent="0.2">
      <c r="A664" s="2" t="s">
        <v>278</v>
      </c>
      <c r="B664" s="3" t="s">
        <v>279</v>
      </c>
      <c r="C664" s="6">
        <v>86954.09</v>
      </c>
      <c r="D664" s="6">
        <v>54936.44</v>
      </c>
      <c r="E664" s="5">
        <f t="shared" si="11"/>
        <v>0.63178672791584622</v>
      </c>
    </row>
    <row r="665" spans="1:5" ht="38.25" hidden="1" outlineLevel="1" x14ac:dyDescent="0.2">
      <c r="A665" s="2" t="s">
        <v>280</v>
      </c>
      <c r="B665" s="3" t="s">
        <v>281</v>
      </c>
      <c r="C665" s="6">
        <v>5014.3</v>
      </c>
      <c r="D665" s="6">
        <v>0</v>
      </c>
      <c r="E665" s="5">
        <f t="shared" si="11"/>
        <v>0</v>
      </c>
    </row>
    <row r="666" spans="1:5" ht="38.25" hidden="1" outlineLevel="1" x14ac:dyDescent="0.2">
      <c r="A666" s="2" t="s">
        <v>282</v>
      </c>
      <c r="B666" s="3" t="s">
        <v>283</v>
      </c>
      <c r="C666" s="6">
        <v>37168.480000000003</v>
      </c>
      <c r="D666" s="6">
        <v>200</v>
      </c>
      <c r="E666" s="5">
        <f t="shared" si="11"/>
        <v>5.3809033891081904E-3</v>
      </c>
    </row>
    <row r="667" spans="1:5" ht="38.25" hidden="1" outlineLevel="1" x14ac:dyDescent="0.2">
      <c r="A667" s="2" t="s">
        <v>284</v>
      </c>
      <c r="B667" s="3" t="s">
        <v>285</v>
      </c>
      <c r="C667" s="6">
        <v>541.16999999999996</v>
      </c>
      <c r="D667" s="6">
        <v>0</v>
      </c>
      <c r="E667" s="5">
        <f t="shared" si="11"/>
        <v>0</v>
      </c>
    </row>
    <row r="668" spans="1:5" ht="76.5" hidden="1" outlineLevel="1" x14ac:dyDescent="0.2">
      <c r="A668" s="2" t="s">
        <v>286</v>
      </c>
      <c r="B668" s="4" t="s">
        <v>287</v>
      </c>
      <c r="C668" s="6">
        <v>1051.28</v>
      </c>
      <c r="D668" s="6">
        <v>638.64</v>
      </c>
      <c r="E668" s="5">
        <f t="shared" si="11"/>
        <v>0.60748801461076019</v>
      </c>
    </row>
    <row r="669" spans="1:5" ht="21" customHeight="1" outlineLevel="1" x14ac:dyDescent="0.2">
      <c r="A669" s="2"/>
      <c r="B669" s="21" t="s">
        <v>718</v>
      </c>
      <c r="C669" s="6"/>
      <c r="D669" s="6"/>
      <c r="E669" s="5"/>
    </row>
    <row r="670" spans="1:5" ht="32.25" customHeight="1" outlineLevel="1" x14ac:dyDescent="0.2">
      <c r="A670" s="2" t="s">
        <v>274</v>
      </c>
      <c r="B670" s="3" t="s">
        <v>275</v>
      </c>
      <c r="C670" s="6">
        <v>2234.75</v>
      </c>
      <c r="D670" s="35">
        <v>0</v>
      </c>
      <c r="E670" s="5">
        <f t="shared" si="11"/>
        <v>0</v>
      </c>
    </row>
    <row r="671" spans="1:5" ht="38.25" customHeight="1" outlineLevel="1" x14ac:dyDescent="0.2">
      <c r="A671" s="2" t="s">
        <v>276</v>
      </c>
      <c r="B671" s="3" t="s">
        <v>277</v>
      </c>
      <c r="C671" s="6">
        <v>39378.959999999999</v>
      </c>
      <c r="D671" s="35">
        <v>39378.959999999999</v>
      </c>
      <c r="E671" s="5">
        <f t="shared" si="11"/>
        <v>1</v>
      </c>
    </row>
    <row r="672" spans="1:5" ht="36.75" customHeight="1" outlineLevel="1" x14ac:dyDescent="0.2">
      <c r="A672" s="2" t="s">
        <v>278</v>
      </c>
      <c r="B672" s="3" t="s">
        <v>279</v>
      </c>
      <c r="C672" s="6">
        <v>86954.09</v>
      </c>
      <c r="D672" s="35">
        <v>54936.44</v>
      </c>
      <c r="E672" s="5">
        <f t="shared" si="11"/>
        <v>0.63178672791584622</v>
      </c>
    </row>
    <row r="673" spans="1:5" ht="49.5" customHeight="1" outlineLevel="1" x14ac:dyDescent="0.2">
      <c r="A673" s="2" t="s">
        <v>280</v>
      </c>
      <c r="B673" s="3" t="s">
        <v>281</v>
      </c>
      <c r="C673" s="6">
        <v>5014.3</v>
      </c>
      <c r="D673" s="35">
        <v>0</v>
      </c>
      <c r="E673" s="5">
        <f t="shared" si="11"/>
        <v>0</v>
      </c>
    </row>
    <row r="674" spans="1:5" ht="45.75" customHeight="1" outlineLevel="1" x14ac:dyDescent="0.2">
      <c r="A674" s="2" t="s">
        <v>282</v>
      </c>
      <c r="B674" s="3" t="s">
        <v>283</v>
      </c>
      <c r="C674" s="6">
        <v>37168.480000000003</v>
      </c>
      <c r="D674" s="35">
        <v>200</v>
      </c>
      <c r="E674" s="5">
        <f t="shared" si="11"/>
        <v>5.3809033891081904E-3</v>
      </c>
    </row>
    <row r="675" spans="1:5" ht="47.25" customHeight="1" outlineLevel="1" x14ac:dyDescent="0.2">
      <c r="A675" s="2" t="s">
        <v>284</v>
      </c>
      <c r="B675" s="3" t="s">
        <v>285</v>
      </c>
      <c r="C675" s="6">
        <v>541.16999999999996</v>
      </c>
      <c r="D675" s="35">
        <v>0</v>
      </c>
      <c r="E675" s="5">
        <f t="shared" si="11"/>
        <v>0</v>
      </c>
    </row>
    <row r="676" spans="1:5" s="31" customFormat="1" ht="31.5" customHeight="1" outlineLevel="1" x14ac:dyDescent="0.2">
      <c r="A676" s="17" t="s">
        <v>651</v>
      </c>
      <c r="B676" s="33" t="s">
        <v>653</v>
      </c>
      <c r="C676" s="30">
        <f>C677</f>
        <v>1285.8</v>
      </c>
      <c r="D676" s="30">
        <f>D677</f>
        <v>1285.8</v>
      </c>
      <c r="E676" s="22">
        <f t="shared" si="11"/>
        <v>1</v>
      </c>
    </row>
    <row r="677" spans="1:5" ht="25.5" hidden="1" outlineLevel="1" x14ac:dyDescent="0.2">
      <c r="A677" s="2" t="s">
        <v>288</v>
      </c>
      <c r="B677" s="3" t="s">
        <v>289</v>
      </c>
      <c r="C677" s="6">
        <v>1285.8</v>
      </c>
      <c r="D677" s="6">
        <v>1285.8</v>
      </c>
      <c r="E677" s="5">
        <f t="shared" si="11"/>
        <v>1</v>
      </c>
    </row>
    <row r="678" spans="1:5" s="31" customFormat="1" ht="33.75" customHeight="1" outlineLevel="1" x14ac:dyDescent="0.2">
      <c r="A678" s="17" t="s">
        <v>665</v>
      </c>
      <c r="B678" s="21" t="s">
        <v>666</v>
      </c>
      <c r="C678" s="30">
        <f>C679+C680+C681+C682+C683</f>
        <v>18397.16</v>
      </c>
      <c r="D678" s="30">
        <f>D679+D680+D681+D682+D683</f>
        <v>13011.369999999999</v>
      </c>
      <c r="E678" s="22">
        <f t="shared" si="11"/>
        <v>0.70724883623341861</v>
      </c>
    </row>
    <row r="679" spans="1:5" ht="51" hidden="1" outlineLevel="1" x14ac:dyDescent="0.2">
      <c r="A679" s="2" t="s">
        <v>290</v>
      </c>
      <c r="B679" s="3" t="s">
        <v>11</v>
      </c>
      <c r="C679" s="6">
        <v>12302.8</v>
      </c>
      <c r="D679" s="6">
        <v>12045.58</v>
      </c>
      <c r="E679" s="5">
        <f t="shared" si="11"/>
        <v>0.97909256429430702</v>
      </c>
    </row>
    <row r="680" spans="1:5" ht="38.25" hidden="1" outlineLevel="1" x14ac:dyDescent="0.2">
      <c r="A680" s="2" t="s">
        <v>291</v>
      </c>
      <c r="B680" s="3" t="s">
        <v>292</v>
      </c>
      <c r="C680" s="6">
        <v>1589.1100000000001</v>
      </c>
      <c r="D680" s="6">
        <v>205.23</v>
      </c>
      <c r="E680" s="5">
        <f t="shared" si="11"/>
        <v>0.12914776195480487</v>
      </c>
    </row>
    <row r="681" spans="1:5" ht="38.25" hidden="1" outlineLevel="1" x14ac:dyDescent="0.2">
      <c r="A681" s="2" t="s">
        <v>293</v>
      </c>
      <c r="B681" s="3" t="s">
        <v>294</v>
      </c>
      <c r="C681" s="6">
        <v>805.25000000000011</v>
      </c>
      <c r="D681" s="6">
        <v>760.56</v>
      </c>
      <c r="E681" s="5">
        <f t="shared" si="11"/>
        <v>0.94450170754424068</v>
      </c>
    </row>
    <row r="682" spans="1:5" ht="25.5" hidden="1" outlineLevel="1" x14ac:dyDescent="0.2">
      <c r="A682" s="2" t="s">
        <v>295</v>
      </c>
      <c r="B682" s="3" t="s">
        <v>296</v>
      </c>
      <c r="C682" s="6">
        <v>200</v>
      </c>
      <c r="D682" s="6">
        <v>0</v>
      </c>
      <c r="E682" s="5">
        <f t="shared" si="11"/>
        <v>0</v>
      </c>
    </row>
    <row r="683" spans="1:5" ht="51" hidden="1" outlineLevel="1" x14ac:dyDescent="0.2">
      <c r="A683" s="2" t="s">
        <v>297</v>
      </c>
      <c r="B683" s="3" t="s">
        <v>298</v>
      </c>
      <c r="C683" s="6">
        <v>3500</v>
      </c>
      <c r="D683" s="6">
        <v>0</v>
      </c>
      <c r="E683" s="5">
        <f t="shared" si="11"/>
        <v>0</v>
      </c>
    </row>
    <row r="684" spans="1:5" s="31" customFormat="1" ht="51" outlineLevel="1" x14ac:dyDescent="0.2">
      <c r="A684" s="17" t="s">
        <v>668</v>
      </c>
      <c r="B684" s="21" t="s">
        <v>667</v>
      </c>
      <c r="C684" s="30">
        <f>C685+C686</f>
        <v>850</v>
      </c>
      <c r="D684" s="30">
        <f>D685+D686</f>
        <v>0</v>
      </c>
      <c r="E684" s="22">
        <f t="shared" si="11"/>
        <v>0</v>
      </c>
    </row>
    <row r="685" spans="1:5" ht="51" hidden="1" outlineLevel="1" x14ac:dyDescent="0.2">
      <c r="A685" s="2" t="s">
        <v>299</v>
      </c>
      <c r="B685" s="3" t="s">
        <v>300</v>
      </c>
      <c r="C685" s="6">
        <v>100</v>
      </c>
      <c r="D685" s="6">
        <v>0</v>
      </c>
      <c r="E685" s="5">
        <f t="shared" si="11"/>
        <v>0</v>
      </c>
    </row>
    <row r="686" spans="1:5" ht="38.25" hidden="1" outlineLevel="1" x14ac:dyDescent="0.2">
      <c r="A686" s="2" t="s">
        <v>301</v>
      </c>
      <c r="B686" s="3" t="s">
        <v>302</v>
      </c>
      <c r="C686" s="6">
        <v>750</v>
      </c>
      <c r="D686" s="6">
        <v>0</v>
      </c>
      <c r="E686" s="5">
        <f t="shared" si="11"/>
        <v>0</v>
      </c>
    </row>
    <row r="687" spans="1:5" s="31" customFormat="1" ht="33.75" customHeight="1" outlineLevel="1" x14ac:dyDescent="0.2">
      <c r="A687" s="17" t="s">
        <v>669</v>
      </c>
      <c r="B687" s="21" t="s">
        <v>670</v>
      </c>
      <c r="C687" s="30">
        <f>C688+C689+C690</f>
        <v>27385.47</v>
      </c>
      <c r="D687" s="30">
        <f>D688+D689+D690</f>
        <v>19981</v>
      </c>
      <c r="E687" s="22">
        <f t="shared" si="11"/>
        <v>0.72962048852913608</v>
      </c>
    </row>
    <row r="688" spans="1:5" ht="51" hidden="1" outlineLevel="1" x14ac:dyDescent="0.2">
      <c r="A688" s="2" t="s">
        <v>303</v>
      </c>
      <c r="B688" s="3" t="s">
        <v>11</v>
      </c>
      <c r="C688" s="6">
        <v>7244.67</v>
      </c>
      <c r="D688" s="6">
        <v>6476.46</v>
      </c>
      <c r="E688" s="5">
        <f t="shared" si="11"/>
        <v>0.89396204381980127</v>
      </c>
    </row>
    <row r="689" spans="1:5" ht="25.5" hidden="1" outlineLevel="1" x14ac:dyDescent="0.2">
      <c r="A689" s="2" t="s">
        <v>304</v>
      </c>
      <c r="B689" s="3" t="s">
        <v>305</v>
      </c>
      <c r="C689" s="6">
        <v>12670.38</v>
      </c>
      <c r="D689" s="6">
        <v>6205.27</v>
      </c>
      <c r="E689" s="5">
        <f t="shared" si="11"/>
        <v>0.48974616388774456</v>
      </c>
    </row>
    <row r="690" spans="1:5" ht="63.75" hidden="1" outlineLevel="1" x14ac:dyDescent="0.2">
      <c r="A690" s="2" t="s">
        <v>306</v>
      </c>
      <c r="B690" s="3" t="s">
        <v>307</v>
      </c>
      <c r="C690" s="6">
        <v>7470.42</v>
      </c>
      <c r="D690" s="6">
        <v>7299.27</v>
      </c>
      <c r="E690" s="5">
        <f t="shared" si="11"/>
        <v>0.97708964154625855</v>
      </c>
    </row>
    <row r="691" spans="1:5" s="32" customFormat="1" ht="19.5" customHeight="1" outlineLevel="1" x14ac:dyDescent="0.2">
      <c r="A691" s="1"/>
      <c r="B691" s="23" t="s">
        <v>544</v>
      </c>
      <c r="C691" s="24">
        <f>C692+C693+C694+C695+C696</f>
        <v>45925.88</v>
      </c>
      <c r="D691" s="24">
        <f>D692+D693+D694+D695+D696</f>
        <v>25980.980000000003</v>
      </c>
      <c r="E691" s="25">
        <f t="shared" si="11"/>
        <v>0.56571545281222713</v>
      </c>
    </row>
    <row r="692" spans="1:5" ht="38.25" outlineLevel="1" x14ac:dyDescent="0.2">
      <c r="A692" s="2" t="s">
        <v>14</v>
      </c>
      <c r="B692" s="3" t="s">
        <v>15</v>
      </c>
      <c r="C692" s="6">
        <v>3707.96</v>
      </c>
      <c r="D692" s="6">
        <v>708.69</v>
      </c>
      <c r="E692" s="5">
        <f t="shared" si="11"/>
        <v>0.19112665724549349</v>
      </c>
    </row>
    <row r="693" spans="1:5" ht="38.25" outlineLevel="1" x14ac:dyDescent="0.2">
      <c r="A693" s="2" t="s">
        <v>16</v>
      </c>
      <c r="B693" s="3" t="s">
        <v>17</v>
      </c>
      <c r="C693" s="6">
        <v>18185.150000000001</v>
      </c>
      <c r="D693" s="6">
        <v>17655.88</v>
      </c>
      <c r="E693" s="5">
        <f t="shared" si="11"/>
        <v>0.9708954834026664</v>
      </c>
    </row>
    <row r="694" spans="1:5" ht="38.25" outlineLevel="1" x14ac:dyDescent="0.2">
      <c r="A694" s="2" t="s">
        <v>18</v>
      </c>
      <c r="B694" s="3" t="s">
        <v>19</v>
      </c>
      <c r="C694" s="6">
        <v>1030.96</v>
      </c>
      <c r="D694" s="6">
        <v>726.95</v>
      </c>
      <c r="E694" s="5">
        <f t="shared" si="11"/>
        <v>0.70511950027159154</v>
      </c>
    </row>
    <row r="695" spans="1:5" ht="25.5" outlineLevel="1" x14ac:dyDescent="0.2">
      <c r="A695" s="2" t="s">
        <v>20</v>
      </c>
      <c r="B695" s="3" t="s">
        <v>21</v>
      </c>
      <c r="C695" s="6">
        <v>22372.77</v>
      </c>
      <c r="D695" s="6">
        <v>6260.42</v>
      </c>
      <c r="E695" s="5">
        <f t="shared" si="11"/>
        <v>0.27982319578666387</v>
      </c>
    </row>
    <row r="696" spans="1:5" outlineLevel="1" x14ac:dyDescent="0.2">
      <c r="A696" s="2" t="s">
        <v>24</v>
      </c>
      <c r="B696" s="3" t="s">
        <v>25</v>
      </c>
      <c r="C696" s="6">
        <v>629.04</v>
      </c>
      <c r="D696" s="6">
        <v>629.04</v>
      </c>
      <c r="E696" s="5">
        <f t="shared" si="11"/>
        <v>1</v>
      </c>
    </row>
    <row r="697" spans="1:5" ht="25.5" customHeight="1" x14ac:dyDescent="0.2">
      <c r="A697" s="36" t="s">
        <v>308</v>
      </c>
      <c r="B697" s="37"/>
      <c r="C697" s="8">
        <f>C699+C739</f>
        <v>645452.52</v>
      </c>
      <c r="D697" s="8">
        <f>D699+D739</f>
        <v>518755.83</v>
      </c>
      <c r="E697" s="9">
        <f t="shared" si="11"/>
        <v>0.80370873755361583</v>
      </c>
    </row>
    <row r="698" spans="1:5" ht="25.5" customHeight="1" x14ac:dyDescent="0.2">
      <c r="A698" s="15"/>
      <c r="B698" s="16" t="s">
        <v>536</v>
      </c>
      <c r="C698" s="12"/>
      <c r="D698" s="12"/>
      <c r="E698" s="13"/>
    </row>
    <row r="699" spans="1:5" ht="25.5" customHeight="1" x14ac:dyDescent="0.2">
      <c r="A699" s="15"/>
      <c r="B699" s="16" t="s">
        <v>537</v>
      </c>
      <c r="C699" s="12">
        <f>C700+C719</f>
        <v>636440.25</v>
      </c>
      <c r="D699" s="12">
        <f>D700+D719</f>
        <v>509749.04000000004</v>
      </c>
      <c r="E699" s="13">
        <f t="shared" si="11"/>
        <v>0.80093777852673531</v>
      </c>
    </row>
    <row r="700" spans="1:5" ht="25.5" customHeight="1" x14ac:dyDescent="0.2">
      <c r="A700" s="1" t="s">
        <v>632</v>
      </c>
      <c r="B700" s="23" t="s">
        <v>633</v>
      </c>
      <c r="C700" s="12">
        <f>C701+C709+C717</f>
        <v>563437.42999999993</v>
      </c>
      <c r="D700" s="12">
        <f>D701+D709+D717</f>
        <v>444701.47000000003</v>
      </c>
      <c r="E700" s="13">
        <f t="shared" si="11"/>
        <v>0.78926504758478699</v>
      </c>
    </row>
    <row r="701" spans="1:5" s="31" customFormat="1" ht="33" customHeight="1" collapsed="1" x14ac:dyDescent="0.2">
      <c r="A701" s="17" t="s">
        <v>634</v>
      </c>
      <c r="B701" s="21" t="s">
        <v>635</v>
      </c>
      <c r="C701" s="19">
        <f>C702+C703+C704+C705+C706+C707+C708</f>
        <v>150640.84999999998</v>
      </c>
      <c r="D701" s="19">
        <f>D702+D703+D704+D705+D706+D707+D708</f>
        <v>120709.55</v>
      </c>
      <c r="E701" s="20">
        <f t="shared" si="11"/>
        <v>0.80130688322589805</v>
      </c>
    </row>
    <row r="702" spans="1:5" hidden="1" outlineLevel="1" x14ac:dyDescent="0.2">
      <c r="A702" s="2" t="s">
        <v>217</v>
      </c>
      <c r="B702" s="3" t="s">
        <v>218</v>
      </c>
      <c r="C702" s="6">
        <v>1045</v>
      </c>
      <c r="D702" s="6">
        <v>1039.44</v>
      </c>
      <c r="E702" s="5">
        <f t="shared" si="11"/>
        <v>0.99467942583732061</v>
      </c>
    </row>
    <row r="703" spans="1:5" ht="25.5" hidden="1" outlineLevel="1" x14ac:dyDescent="0.2">
      <c r="A703" s="2" t="s">
        <v>309</v>
      </c>
      <c r="B703" s="3" t="s">
        <v>310</v>
      </c>
      <c r="C703" s="6">
        <v>10025.220000000001</v>
      </c>
      <c r="D703" s="6">
        <v>10025.219999999999</v>
      </c>
      <c r="E703" s="5">
        <f t="shared" si="11"/>
        <v>0.99999999999999978</v>
      </c>
    </row>
    <row r="704" spans="1:5" ht="25.5" hidden="1" outlineLevel="1" x14ac:dyDescent="0.2">
      <c r="A704" s="2" t="s">
        <v>311</v>
      </c>
      <c r="B704" s="3" t="s">
        <v>312</v>
      </c>
      <c r="C704" s="6">
        <v>64229.62</v>
      </c>
      <c r="D704" s="6">
        <v>35553.61</v>
      </c>
      <c r="E704" s="5">
        <f t="shared" si="11"/>
        <v>0.55353916152703375</v>
      </c>
    </row>
    <row r="705" spans="1:5" ht="25.5" hidden="1" outlineLevel="1" x14ac:dyDescent="0.2">
      <c r="A705" s="2" t="s">
        <v>313</v>
      </c>
      <c r="B705" s="3" t="s">
        <v>314</v>
      </c>
      <c r="C705" s="6">
        <v>20</v>
      </c>
      <c r="D705" s="6">
        <v>20</v>
      </c>
      <c r="E705" s="5">
        <f t="shared" si="11"/>
        <v>1</v>
      </c>
    </row>
    <row r="706" spans="1:5" hidden="1" outlineLevel="1" x14ac:dyDescent="0.2">
      <c r="A706" s="2" t="s">
        <v>315</v>
      </c>
      <c r="B706" s="3" t="s">
        <v>316</v>
      </c>
      <c r="C706" s="6">
        <v>625.17000000000007</v>
      </c>
      <c r="D706" s="6">
        <v>625.16999999999996</v>
      </c>
      <c r="E706" s="5">
        <f t="shared" si="11"/>
        <v>0.99999999999999978</v>
      </c>
    </row>
    <row r="707" spans="1:5" ht="25.5" hidden="1" outlineLevel="1" x14ac:dyDescent="0.2">
      <c r="A707" s="2" t="s">
        <v>317</v>
      </c>
      <c r="B707" s="3" t="s">
        <v>318</v>
      </c>
      <c r="C707" s="6">
        <v>61118.09</v>
      </c>
      <c r="D707" s="6">
        <v>61118.080000000002</v>
      </c>
      <c r="E707" s="5">
        <f t="shared" si="11"/>
        <v>0.99999983638232159</v>
      </c>
    </row>
    <row r="708" spans="1:5" ht="25.5" hidden="1" outlineLevel="1" x14ac:dyDescent="0.2">
      <c r="A708" s="2" t="s">
        <v>319</v>
      </c>
      <c r="B708" s="3" t="s">
        <v>320</v>
      </c>
      <c r="C708" s="6">
        <v>13577.75</v>
      </c>
      <c r="D708" s="6">
        <v>12328.03</v>
      </c>
      <c r="E708" s="5">
        <f t="shared" si="11"/>
        <v>0.90795824050376539</v>
      </c>
    </row>
    <row r="709" spans="1:5" s="31" customFormat="1" ht="30.75" customHeight="1" outlineLevel="1" x14ac:dyDescent="0.2">
      <c r="A709" s="17" t="s">
        <v>671</v>
      </c>
      <c r="B709" s="21" t="s">
        <v>672</v>
      </c>
      <c r="C709" s="30">
        <f>C710+C711+C712</f>
        <v>365710.94</v>
      </c>
      <c r="D709" s="30">
        <f>D710+D711+D712</f>
        <v>278482.66000000003</v>
      </c>
      <c r="E709" s="22">
        <f t="shared" si="11"/>
        <v>0.76148298981703977</v>
      </c>
    </row>
    <row r="710" spans="1:5" ht="25.5" hidden="1" outlineLevel="1" x14ac:dyDescent="0.2">
      <c r="A710" s="2" t="s">
        <v>321</v>
      </c>
      <c r="B710" s="3" t="s">
        <v>322</v>
      </c>
      <c r="C710" s="6">
        <v>5574.4400000000005</v>
      </c>
      <c r="D710" s="6">
        <v>5574.44</v>
      </c>
      <c r="E710" s="5">
        <f t="shared" si="11"/>
        <v>0.99999999999999989</v>
      </c>
    </row>
    <row r="711" spans="1:5" ht="25.5" hidden="1" outlineLevel="1" x14ac:dyDescent="0.2">
      <c r="A711" s="2" t="s">
        <v>323</v>
      </c>
      <c r="B711" s="3" t="s">
        <v>324</v>
      </c>
      <c r="C711" s="6">
        <v>124384.6</v>
      </c>
      <c r="D711" s="6">
        <v>124384.6</v>
      </c>
      <c r="E711" s="5">
        <f t="shared" si="11"/>
        <v>1</v>
      </c>
    </row>
    <row r="712" spans="1:5" ht="38.25" hidden="1" outlineLevel="1" x14ac:dyDescent="0.2">
      <c r="A712" s="2" t="s">
        <v>325</v>
      </c>
      <c r="B712" s="3" t="s">
        <v>326</v>
      </c>
      <c r="C712" s="6">
        <v>235751.9</v>
      </c>
      <c r="D712" s="6">
        <v>148523.62</v>
      </c>
      <c r="E712" s="5">
        <f t="shared" si="11"/>
        <v>0.62999967338545304</v>
      </c>
    </row>
    <row r="713" spans="1:5" ht="21.75" customHeight="1" outlineLevel="1" x14ac:dyDescent="0.2">
      <c r="A713" s="2"/>
      <c r="B713" s="21" t="s">
        <v>718</v>
      </c>
      <c r="C713" s="6"/>
      <c r="D713" s="6"/>
      <c r="E713" s="5"/>
    </row>
    <row r="714" spans="1:5" ht="30.75" customHeight="1" outlineLevel="1" x14ac:dyDescent="0.2">
      <c r="A714" s="2" t="s">
        <v>321</v>
      </c>
      <c r="B714" s="3" t="s">
        <v>322</v>
      </c>
      <c r="C714" s="6">
        <v>5574.4400000000005</v>
      </c>
      <c r="D714" s="35">
        <v>5574.44</v>
      </c>
      <c r="E714" s="5">
        <f t="shared" ref="E714:E716" si="12">D714/C714</f>
        <v>0.99999999999999989</v>
      </c>
    </row>
    <row r="715" spans="1:5" ht="33" customHeight="1" outlineLevel="1" x14ac:dyDescent="0.2">
      <c r="A715" s="2" t="s">
        <v>323</v>
      </c>
      <c r="B715" s="3" t="s">
        <v>324</v>
      </c>
      <c r="C715" s="6">
        <v>124384.6</v>
      </c>
      <c r="D715" s="35">
        <v>124384.6</v>
      </c>
      <c r="E715" s="5">
        <f t="shared" si="12"/>
        <v>1</v>
      </c>
    </row>
    <row r="716" spans="1:5" ht="49.5" customHeight="1" outlineLevel="1" x14ac:dyDescent="0.2">
      <c r="A716" s="2" t="s">
        <v>325</v>
      </c>
      <c r="B716" s="3" t="s">
        <v>326</v>
      </c>
      <c r="C716" s="6">
        <v>235751.9</v>
      </c>
      <c r="D716" s="35">
        <v>148523.62</v>
      </c>
      <c r="E716" s="5">
        <f t="shared" si="12"/>
        <v>0.62999967338545304</v>
      </c>
    </row>
    <row r="717" spans="1:5" s="31" customFormat="1" ht="32.25" customHeight="1" outlineLevel="1" x14ac:dyDescent="0.2">
      <c r="A717" s="17" t="s">
        <v>636</v>
      </c>
      <c r="B717" s="21" t="s">
        <v>637</v>
      </c>
      <c r="C717" s="30">
        <f>C718</f>
        <v>47085.64</v>
      </c>
      <c r="D717" s="30">
        <f>D718</f>
        <v>45509.26</v>
      </c>
      <c r="E717" s="22">
        <f t="shared" ref="E717:E740" si="13">D717/C717</f>
        <v>0.96652100300643684</v>
      </c>
    </row>
    <row r="718" spans="1:5" ht="51" hidden="1" outlineLevel="1" x14ac:dyDescent="0.2">
      <c r="A718" s="2" t="s">
        <v>221</v>
      </c>
      <c r="B718" s="3" t="s">
        <v>11</v>
      </c>
      <c r="C718" s="6">
        <v>47085.64</v>
      </c>
      <c r="D718" s="6">
        <v>45509.26</v>
      </c>
      <c r="E718" s="5">
        <f t="shared" si="13"/>
        <v>0.96652100300643684</v>
      </c>
    </row>
    <row r="719" spans="1:5" s="32" customFormat="1" ht="51" outlineLevel="1" x14ac:dyDescent="0.2">
      <c r="A719" s="1" t="s">
        <v>638</v>
      </c>
      <c r="B719" s="23" t="s">
        <v>673</v>
      </c>
      <c r="C719" s="24">
        <f>C720+C728</f>
        <v>73002.820000000007</v>
      </c>
      <c r="D719" s="24">
        <f>D720+D728</f>
        <v>65047.57</v>
      </c>
      <c r="E719" s="25">
        <f t="shared" si="13"/>
        <v>0.89102818219898894</v>
      </c>
    </row>
    <row r="720" spans="1:5" s="31" customFormat="1" ht="25.5" outlineLevel="1" x14ac:dyDescent="0.2">
      <c r="A720" s="17" t="s">
        <v>640</v>
      </c>
      <c r="B720" s="21" t="s">
        <v>674</v>
      </c>
      <c r="C720" s="30">
        <f>C721+C722+C723+C724</f>
        <v>39145.24</v>
      </c>
      <c r="D720" s="30">
        <f>D721+D722+D723+D724</f>
        <v>33324.57</v>
      </c>
      <c r="E720" s="22">
        <f t="shared" si="13"/>
        <v>0.85130580371968601</v>
      </c>
    </row>
    <row r="721" spans="1:5" hidden="1" outlineLevel="1" x14ac:dyDescent="0.2">
      <c r="A721" s="2" t="s">
        <v>327</v>
      </c>
      <c r="B721" s="3" t="s">
        <v>328</v>
      </c>
      <c r="C721" s="6">
        <v>1169.6400000000001</v>
      </c>
      <c r="D721" s="6">
        <v>994.27</v>
      </c>
      <c r="E721" s="5">
        <f t="shared" si="13"/>
        <v>0.8500649772579596</v>
      </c>
    </row>
    <row r="722" spans="1:5" ht="25.5" hidden="1" outlineLevel="1" x14ac:dyDescent="0.2">
      <c r="A722" s="2" t="s">
        <v>329</v>
      </c>
      <c r="B722" s="3" t="s">
        <v>330</v>
      </c>
      <c r="C722" s="6">
        <v>991.65</v>
      </c>
      <c r="D722" s="6">
        <v>0</v>
      </c>
      <c r="E722" s="5">
        <f t="shared" si="13"/>
        <v>0</v>
      </c>
    </row>
    <row r="723" spans="1:5" ht="38.25" hidden="1" outlineLevel="1" x14ac:dyDescent="0.2">
      <c r="A723" s="2" t="s">
        <v>331</v>
      </c>
      <c r="B723" s="3" t="s">
        <v>332</v>
      </c>
      <c r="C723" s="6">
        <v>35951.99</v>
      </c>
      <c r="D723" s="6">
        <v>31298.34</v>
      </c>
      <c r="E723" s="5">
        <f t="shared" si="13"/>
        <v>0.87055932091658905</v>
      </c>
    </row>
    <row r="724" spans="1:5" hidden="1" outlineLevel="1" x14ac:dyDescent="0.2">
      <c r="A724" s="2" t="s">
        <v>333</v>
      </c>
      <c r="B724" s="3" t="s">
        <v>334</v>
      </c>
      <c r="C724" s="6">
        <v>1031.96</v>
      </c>
      <c r="D724" s="6">
        <v>1031.96</v>
      </c>
      <c r="E724" s="5">
        <f t="shared" si="13"/>
        <v>1</v>
      </c>
    </row>
    <row r="725" spans="1:5" ht="20.25" customHeight="1" outlineLevel="1" x14ac:dyDescent="0.2">
      <c r="A725" s="2"/>
      <c r="B725" s="21" t="s">
        <v>718</v>
      </c>
      <c r="C725" s="6"/>
      <c r="D725" s="6"/>
      <c r="E725" s="5"/>
    </row>
    <row r="726" spans="1:5" ht="42.75" customHeight="1" outlineLevel="1" x14ac:dyDescent="0.2">
      <c r="A726" s="2" t="s">
        <v>331</v>
      </c>
      <c r="B726" s="3" t="s">
        <v>332</v>
      </c>
      <c r="C726" s="6">
        <v>35951.99</v>
      </c>
      <c r="D726" s="35">
        <v>31298.34</v>
      </c>
      <c r="E726" s="5">
        <f t="shared" si="13"/>
        <v>0.87055932091658905</v>
      </c>
    </row>
    <row r="727" spans="1:5" ht="21.75" customHeight="1" outlineLevel="1" x14ac:dyDescent="0.2">
      <c r="A727" s="2" t="s">
        <v>333</v>
      </c>
      <c r="B727" s="3" t="s">
        <v>334</v>
      </c>
      <c r="C727" s="6">
        <v>1031.96</v>
      </c>
      <c r="D727" s="35">
        <v>1031.96</v>
      </c>
      <c r="E727" s="5">
        <f t="shared" si="13"/>
        <v>1</v>
      </c>
    </row>
    <row r="728" spans="1:5" s="31" customFormat="1" ht="29.25" customHeight="1" outlineLevel="1" x14ac:dyDescent="0.2">
      <c r="A728" s="17" t="s">
        <v>675</v>
      </c>
      <c r="B728" s="21" t="s">
        <v>676</v>
      </c>
      <c r="C728" s="30">
        <f>C729+C730+C731+C732+C733+C734+C735</f>
        <v>33857.58</v>
      </c>
      <c r="D728" s="30">
        <f>D729+D730+D731+D732+D733+D734+D735</f>
        <v>31723</v>
      </c>
      <c r="E728" s="22">
        <f t="shared" si="13"/>
        <v>0.93695414734307647</v>
      </c>
    </row>
    <row r="729" spans="1:5" hidden="1" outlineLevel="1" x14ac:dyDescent="0.2">
      <c r="A729" s="2" t="s">
        <v>335</v>
      </c>
      <c r="B729" s="3" t="s">
        <v>336</v>
      </c>
      <c r="C729" s="6">
        <v>19176.129999999997</v>
      </c>
      <c r="D729" s="6">
        <v>19075.490000000002</v>
      </c>
      <c r="E729" s="5">
        <f t="shared" si="13"/>
        <v>0.99475180862874857</v>
      </c>
    </row>
    <row r="730" spans="1:5" ht="38.25" hidden="1" outlineLevel="1" x14ac:dyDescent="0.2">
      <c r="A730" s="2" t="s">
        <v>337</v>
      </c>
      <c r="B730" s="3" t="s">
        <v>338</v>
      </c>
      <c r="C730" s="6">
        <v>203.07</v>
      </c>
      <c r="D730" s="6">
        <v>197.76</v>
      </c>
      <c r="E730" s="5">
        <f t="shared" si="13"/>
        <v>0.9738513812970897</v>
      </c>
    </row>
    <row r="731" spans="1:5" hidden="1" outlineLevel="1" x14ac:dyDescent="0.2">
      <c r="A731" s="2" t="s">
        <v>339</v>
      </c>
      <c r="B731" s="3" t="s">
        <v>340</v>
      </c>
      <c r="C731" s="6">
        <v>1068.1300000000001</v>
      </c>
      <c r="D731" s="6">
        <v>1068.1300000000001</v>
      </c>
      <c r="E731" s="5">
        <f t="shared" si="13"/>
        <v>1</v>
      </c>
    </row>
    <row r="732" spans="1:5" hidden="1" outlineLevel="1" x14ac:dyDescent="0.2">
      <c r="A732" s="2" t="s">
        <v>341</v>
      </c>
      <c r="B732" s="3" t="s">
        <v>342</v>
      </c>
      <c r="C732" s="6">
        <v>1307.02</v>
      </c>
      <c r="D732" s="6">
        <v>0</v>
      </c>
      <c r="E732" s="5">
        <f t="shared" si="13"/>
        <v>0</v>
      </c>
    </row>
    <row r="733" spans="1:5" hidden="1" outlineLevel="1" x14ac:dyDescent="0.2">
      <c r="A733" s="2" t="s">
        <v>343</v>
      </c>
      <c r="B733" s="3" t="s">
        <v>344</v>
      </c>
      <c r="C733" s="6">
        <v>7885.9100000000017</v>
      </c>
      <c r="D733" s="6">
        <v>7885.91</v>
      </c>
      <c r="E733" s="5">
        <f t="shared" si="13"/>
        <v>0.99999999999999978</v>
      </c>
    </row>
    <row r="734" spans="1:5" hidden="1" outlineLevel="1" x14ac:dyDescent="0.2">
      <c r="A734" s="2" t="s">
        <v>345</v>
      </c>
      <c r="B734" s="3" t="s">
        <v>346</v>
      </c>
      <c r="C734" s="6">
        <v>4156.32</v>
      </c>
      <c r="D734" s="6">
        <v>3438.98</v>
      </c>
      <c r="E734" s="5">
        <f t="shared" si="13"/>
        <v>0.82740982407514341</v>
      </c>
    </row>
    <row r="735" spans="1:5" ht="38.25" hidden="1" outlineLevel="1" x14ac:dyDescent="0.2">
      <c r="A735" s="2" t="s">
        <v>347</v>
      </c>
      <c r="B735" s="3" t="s">
        <v>348</v>
      </c>
      <c r="C735" s="6">
        <v>61</v>
      </c>
      <c r="D735" s="6">
        <v>56.73</v>
      </c>
      <c r="E735" s="5">
        <f t="shared" si="13"/>
        <v>0.92999999999999994</v>
      </c>
    </row>
    <row r="736" spans="1:5" ht="18" customHeight="1" outlineLevel="1" x14ac:dyDescent="0.2">
      <c r="A736" s="2"/>
      <c r="B736" s="21" t="s">
        <v>718</v>
      </c>
      <c r="C736" s="6"/>
      <c r="D736" s="6"/>
      <c r="E736" s="5"/>
    </row>
    <row r="737" spans="1:5" ht="19.5" customHeight="1" outlineLevel="1" x14ac:dyDescent="0.2">
      <c r="A737" s="2" t="s">
        <v>343</v>
      </c>
      <c r="B737" s="3" t="s">
        <v>344</v>
      </c>
      <c r="C737" s="6">
        <v>7885.9100000000017</v>
      </c>
      <c r="D737" s="35">
        <v>7885.91</v>
      </c>
      <c r="E737" s="5">
        <f t="shared" si="13"/>
        <v>0.99999999999999978</v>
      </c>
    </row>
    <row r="738" spans="1:5" ht="22.5" customHeight="1" outlineLevel="1" x14ac:dyDescent="0.2">
      <c r="A738" s="2" t="s">
        <v>345</v>
      </c>
      <c r="B738" s="3" t="s">
        <v>346</v>
      </c>
      <c r="C738" s="6">
        <v>4156.32</v>
      </c>
      <c r="D738" s="35">
        <v>3438.98</v>
      </c>
      <c r="E738" s="5">
        <f t="shared" si="13"/>
        <v>0.82740982407514341</v>
      </c>
    </row>
    <row r="739" spans="1:5" s="32" customFormat="1" ht="19.5" customHeight="1" outlineLevel="1" x14ac:dyDescent="0.2">
      <c r="A739" s="1"/>
      <c r="B739" s="23" t="s">
        <v>544</v>
      </c>
      <c r="C739" s="24">
        <f>C740+C741</f>
        <v>9012.27</v>
      </c>
      <c r="D739" s="24">
        <f>D740+D741</f>
        <v>9006.7900000000009</v>
      </c>
      <c r="E739" s="25">
        <f t="shared" si="13"/>
        <v>0.99939194009944221</v>
      </c>
    </row>
    <row r="740" spans="1:5" ht="38.25" outlineLevel="1" x14ac:dyDescent="0.2">
      <c r="A740" s="2" t="s">
        <v>16</v>
      </c>
      <c r="B740" s="3" t="s">
        <v>17</v>
      </c>
      <c r="C740" s="6">
        <v>8248.82</v>
      </c>
      <c r="D740" s="6">
        <v>8243.34</v>
      </c>
      <c r="E740" s="5">
        <f t="shared" si="13"/>
        <v>0.99933566255537165</v>
      </c>
    </row>
    <row r="741" spans="1:5" ht="38.25" outlineLevel="1" x14ac:dyDescent="0.2">
      <c r="A741" s="2" t="s">
        <v>18</v>
      </c>
      <c r="B741" s="3" t="s">
        <v>19</v>
      </c>
      <c r="C741" s="6">
        <v>763.44999999999993</v>
      </c>
      <c r="D741" s="6">
        <v>763.45</v>
      </c>
      <c r="E741" s="5">
        <f t="shared" ref="E741:E824" si="14">D741/C741</f>
        <v>1.0000000000000002</v>
      </c>
    </row>
    <row r="742" spans="1:5" ht="27" customHeight="1" x14ac:dyDescent="0.2">
      <c r="A742" s="36" t="s">
        <v>349</v>
      </c>
      <c r="B742" s="37"/>
      <c r="C742" s="8">
        <f>C744+C762</f>
        <v>516121.54000000004</v>
      </c>
      <c r="D742" s="8">
        <f>D744+D762</f>
        <v>477622.85999999993</v>
      </c>
      <c r="E742" s="9">
        <f t="shared" si="14"/>
        <v>0.92540772469988342</v>
      </c>
    </row>
    <row r="743" spans="1:5" ht="13.5" customHeight="1" x14ac:dyDescent="0.2">
      <c r="A743" s="15"/>
      <c r="B743" s="16" t="s">
        <v>536</v>
      </c>
      <c r="C743" s="12"/>
      <c r="D743" s="12"/>
      <c r="E743" s="13"/>
    </row>
    <row r="744" spans="1:5" ht="16.5" customHeight="1" x14ac:dyDescent="0.2">
      <c r="A744" s="15"/>
      <c r="B744" s="16" t="s">
        <v>537</v>
      </c>
      <c r="C744" s="12">
        <f>C745</f>
        <v>488249.54000000004</v>
      </c>
      <c r="D744" s="12">
        <f>D745</f>
        <v>452090.56999999995</v>
      </c>
      <c r="E744" s="13">
        <f t="shared" si="14"/>
        <v>0.92594161993475699</v>
      </c>
    </row>
    <row r="745" spans="1:5" ht="44.25" customHeight="1" x14ac:dyDescent="0.2">
      <c r="A745" s="15" t="s">
        <v>642</v>
      </c>
      <c r="B745" s="16" t="s">
        <v>643</v>
      </c>
      <c r="C745" s="12">
        <f>C746+C750</f>
        <v>488249.54000000004</v>
      </c>
      <c r="D745" s="12">
        <f>D746+D750</f>
        <v>452090.56999999995</v>
      </c>
      <c r="E745" s="13">
        <f t="shared" si="14"/>
        <v>0.92594161993475699</v>
      </c>
    </row>
    <row r="746" spans="1:5" s="31" customFormat="1" ht="27" customHeight="1" collapsed="1" x14ac:dyDescent="0.2">
      <c r="A746" s="29" t="s">
        <v>677</v>
      </c>
      <c r="B746" s="18" t="s">
        <v>678</v>
      </c>
      <c r="C746" s="19">
        <f>C747+C748+C749</f>
        <v>45630.9</v>
      </c>
      <c r="D746" s="19">
        <f>D747+D748+D749</f>
        <v>40135.47</v>
      </c>
      <c r="E746" s="20">
        <f t="shared" si="14"/>
        <v>0.87956779287719511</v>
      </c>
    </row>
    <row r="747" spans="1:5" ht="51" hidden="1" outlineLevel="1" x14ac:dyDescent="0.2">
      <c r="A747" s="2" t="s">
        <v>350</v>
      </c>
      <c r="B747" s="3" t="s">
        <v>11</v>
      </c>
      <c r="C747" s="6">
        <v>8899.9</v>
      </c>
      <c r="D747" s="6">
        <v>8899.89</v>
      </c>
      <c r="E747" s="5">
        <f t="shared" si="14"/>
        <v>0.99999887639186957</v>
      </c>
    </row>
    <row r="748" spans="1:5" ht="51" hidden="1" outlineLevel="1" x14ac:dyDescent="0.2">
      <c r="A748" s="2" t="s">
        <v>351</v>
      </c>
      <c r="B748" s="3" t="s">
        <v>352</v>
      </c>
      <c r="C748" s="6">
        <v>32916.800000000003</v>
      </c>
      <c r="D748" s="6">
        <v>28055.53</v>
      </c>
      <c r="E748" s="5">
        <f t="shared" si="14"/>
        <v>0.85231644631312875</v>
      </c>
    </row>
    <row r="749" spans="1:5" ht="51" hidden="1" outlineLevel="1" x14ac:dyDescent="0.2">
      <c r="A749" s="2" t="s">
        <v>353</v>
      </c>
      <c r="B749" s="3" t="s">
        <v>354</v>
      </c>
      <c r="C749" s="6">
        <v>3814.2000000000003</v>
      </c>
      <c r="D749" s="6">
        <v>3180.05</v>
      </c>
      <c r="E749" s="5">
        <f t="shared" si="14"/>
        <v>0.83373970950658061</v>
      </c>
    </row>
    <row r="750" spans="1:5" s="31" customFormat="1" ht="37.5" customHeight="1" outlineLevel="1" x14ac:dyDescent="0.2">
      <c r="A750" s="17" t="s">
        <v>644</v>
      </c>
      <c r="B750" s="21" t="s">
        <v>645</v>
      </c>
      <c r="C750" s="30">
        <f>C751+C752+C753+C754+C755+C756+C757+C758+C759+C760+C761</f>
        <v>442618.64</v>
      </c>
      <c r="D750" s="30">
        <f>D751+D752+D753+D754+D755+D756+D757+D758+D759+D760+D761</f>
        <v>411955.1</v>
      </c>
      <c r="E750" s="22">
        <f t="shared" si="14"/>
        <v>0.93072243862120219</v>
      </c>
    </row>
    <row r="751" spans="1:5" ht="51" hidden="1" outlineLevel="1" x14ac:dyDescent="0.2">
      <c r="A751" s="2" t="s">
        <v>355</v>
      </c>
      <c r="B751" s="3" t="s">
        <v>356</v>
      </c>
      <c r="C751" s="6">
        <v>115.71</v>
      </c>
      <c r="D751" s="6">
        <v>115.71</v>
      </c>
      <c r="E751" s="5">
        <f t="shared" si="14"/>
        <v>1</v>
      </c>
    </row>
    <row r="752" spans="1:5" hidden="1" outlineLevel="1" x14ac:dyDescent="0.2">
      <c r="A752" s="2" t="s">
        <v>357</v>
      </c>
      <c r="B752" s="3" t="s">
        <v>358</v>
      </c>
      <c r="C752" s="6">
        <v>697.2</v>
      </c>
      <c r="D752" s="6">
        <v>0</v>
      </c>
      <c r="E752" s="5">
        <f t="shared" si="14"/>
        <v>0</v>
      </c>
    </row>
    <row r="753" spans="1:5" ht="51" hidden="1" outlineLevel="1" x14ac:dyDescent="0.2">
      <c r="A753" s="2" t="s">
        <v>359</v>
      </c>
      <c r="B753" s="3" t="s">
        <v>360</v>
      </c>
      <c r="C753" s="6">
        <v>48.8</v>
      </c>
      <c r="D753" s="6">
        <v>4.43</v>
      </c>
      <c r="E753" s="5">
        <f t="shared" si="14"/>
        <v>9.0778688524590159E-2</v>
      </c>
    </row>
    <row r="754" spans="1:5" ht="63.75" hidden="1" outlineLevel="1" x14ac:dyDescent="0.2">
      <c r="A754" s="2" t="s">
        <v>361</v>
      </c>
      <c r="B754" s="3" t="s">
        <v>362</v>
      </c>
      <c r="C754" s="6">
        <v>726</v>
      </c>
      <c r="D754" s="6">
        <v>726</v>
      </c>
      <c r="E754" s="5">
        <f t="shared" si="14"/>
        <v>1</v>
      </c>
    </row>
    <row r="755" spans="1:5" ht="38.25" hidden="1" outlineLevel="1" x14ac:dyDescent="0.2">
      <c r="A755" s="2" t="s">
        <v>363</v>
      </c>
      <c r="B755" s="3" t="s">
        <v>364</v>
      </c>
      <c r="C755" s="6">
        <v>61528.780000000006</v>
      </c>
      <c r="D755" s="6">
        <v>57530.16</v>
      </c>
      <c r="E755" s="5">
        <f t="shared" si="14"/>
        <v>0.93501220079448999</v>
      </c>
    </row>
    <row r="756" spans="1:5" ht="51" hidden="1" outlineLevel="1" x14ac:dyDescent="0.2">
      <c r="A756" s="2" t="s">
        <v>365</v>
      </c>
      <c r="B756" s="3" t="s">
        <v>366</v>
      </c>
      <c r="C756" s="6">
        <v>108210.05</v>
      </c>
      <c r="D756" s="6">
        <v>103952.7</v>
      </c>
      <c r="E756" s="5">
        <f t="shared" si="14"/>
        <v>0.96065661183965811</v>
      </c>
    </row>
    <row r="757" spans="1:5" ht="51" hidden="1" outlineLevel="1" x14ac:dyDescent="0.2">
      <c r="A757" s="2" t="s">
        <v>367</v>
      </c>
      <c r="B757" s="3" t="s">
        <v>368</v>
      </c>
      <c r="C757" s="6">
        <v>175327.96</v>
      </c>
      <c r="D757" s="6">
        <v>155503.51999999999</v>
      </c>
      <c r="E757" s="5">
        <f t="shared" si="14"/>
        <v>0.88692938650515296</v>
      </c>
    </row>
    <row r="758" spans="1:5" ht="51" hidden="1" outlineLevel="1" x14ac:dyDescent="0.2">
      <c r="A758" s="2" t="s">
        <v>369</v>
      </c>
      <c r="B758" s="3" t="s">
        <v>370</v>
      </c>
      <c r="C758" s="6">
        <v>72219.990000000005</v>
      </c>
      <c r="D758" s="6">
        <v>72220</v>
      </c>
      <c r="E758" s="5">
        <f t="shared" si="14"/>
        <v>1.0000001384658181</v>
      </c>
    </row>
    <row r="759" spans="1:5" ht="51" hidden="1" outlineLevel="1" x14ac:dyDescent="0.2">
      <c r="A759" s="2" t="s">
        <v>371</v>
      </c>
      <c r="B759" s="3" t="s">
        <v>372</v>
      </c>
      <c r="C759" s="6">
        <v>21747.09</v>
      </c>
      <c r="D759" s="6">
        <v>20269.72</v>
      </c>
      <c r="E759" s="5">
        <f t="shared" si="14"/>
        <v>0.93206585340843306</v>
      </c>
    </row>
    <row r="760" spans="1:5" ht="38.25" hidden="1" outlineLevel="1" x14ac:dyDescent="0.2">
      <c r="A760" s="2" t="s">
        <v>373</v>
      </c>
      <c r="B760" s="3" t="s">
        <v>374</v>
      </c>
      <c r="C760" s="6">
        <v>356.88</v>
      </c>
      <c r="D760" s="6">
        <v>188.61</v>
      </c>
      <c r="E760" s="5">
        <f t="shared" si="14"/>
        <v>0.52849697377269678</v>
      </c>
    </row>
    <row r="761" spans="1:5" ht="63.75" hidden="1" outlineLevel="1" x14ac:dyDescent="0.2">
      <c r="A761" s="2" t="s">
        <v>375</v>
      </c>
      <c r="B761" s="3" t="s">
        <v>376</v>
      </c>
      <c r="C761" s="6">
        <v>1640.18</v>
      </c>
      <c r="D761" s="6">
        <v>1444.25</v>
      </c>
      <c r="E761" s="5">
        <f t="shared" si="14"/>
        <v>0.88054359887329436</v>
      </c>
    </row>
    <row r="762" spans="1:5" s="32" customFormat="1" outlineLevel="1" x14ac:dyDescent="0.2">
      <c r="A762" s="1"/>
      <c r="B762" s="23" t="s">
        <v>544</v>
      </c>
      <c r="C762" s="24">
        <f>C763+C764+C765+C766</f>
        <v>27872</v>
      </c>
      <c r="D762" s="24">
        <f>D763+D764+D765+D766</f>
        <v>25532.289999999997</v>
      </c>
      <c r="E762" s="25">
        <f t="shared" si="14"/>
        <v>0.91605518082663595</v>
      </c>
    </row>
    <row r="763" spans="1:5" ht="38.25" outlineLevel="1" x14ac:dyDescent="0.2">
      <c r="A763" s="2" t="s">
        <v>377</v>
      </c>
      <c r="B763" s="3" t="s">
        <v>378</v>
      </c>
      <c r="C763" s="6">
        <v>20856.18</v>
      </c>
      <c r="D763" s="6">
        <v>18728.599999999999</v>
      </c>
      <c r="E763" s="5">
        <f t="shared" si="14"/>
        <v>0.89798803040633512</v>
      </c>
    </row>
    <row r="764" spans="1:5" ht="38.25" outlineLevel="1" x14ac:dyDescent="0.2">
      <c r="A764" s="2" t="s">
        <v>16</v>
      </c>
      <c r="B764" s="3" t="s">
        <v>17</v>
      </c>
      <c r="C764" s="6">
        <v>6168.45</v>
      </c>
      <c r="D764" s="6">
        <v>6159.48</v>
      </c>
      <c r="E764" s="5">
        <f t="shared" si="14"/>
        <v>0.99854582593682362</v>
      </c>
    </row>
    <row r="765" spans="1:5" ht="38.25" outlineLevel="1" x14ac:dyDescent="0.2">
      <c r="A765" s="2" t="s">
        <v>18</v>
      </c>
      <c r="B765" s="3" t="s">
        <v>19</v>
      </c>
      <c r="C765" s="6">
        <v>837.37</v>
      </c>
      <c r="D765" s="6">
        <v>634.21</v>
      </c>
      <c r="E765" s="5">
        <f t="shared" si="14"/>
        <v>0.75738323560672105</v>
      </c>
    </row>
    <row r="766" spans="1:5" ht="25.5" outlineLevel="1" x14ac:dyDescent="0.2">
      <c r="A766" s="2" t="s">
        <v>20</v>
      </c>
      <c r="B766" s="3" t="s">
        <v>21</v>
      </c>
      <c r="C766" s="6">
        <v>10</v>
      </c>
      <c r="D766" s="6">
        <v>10</v>
      </c>
      <c r="E766" s="5">
        <f t="shared" si="14"/>
        <v>1</v>
      </c>
    </row>
    <row r="767" spans="1:5" x14ac:dyDescent="0.2">
      <c r="A767" s="36" t="s">
        <v>379</v>
      </c>
      <c r="B767" s="37"/>
      <c r="C767" s="8">
        <f>C769+C776</f>
        <v>10079.41</v>
      </c>
      <c r="D767" s="8">
        <f>D769+D776</f>
        <v>9856.0800000000017</v>
      </c>
      <c r="E767" s="9">
        <f t="shared" si="14"/>
        <v>0.97784294914087255</v>
      </c>
    </row>
    <row r="768" spans="1:5" x14ac:dyDescent="0.2">
      <c r="A768" s="15"/>
      <c r="B768" s="16" t="s">
        <v>536</v>
      </c>
      <c r="C768" s="12"/>
      <c r="D768" s="12"/>
      <c r="E768" s="13"/>
    </row>
    <row r="769" spans="1:5" x14ac:dyDescent="0.2">
      <c r="A769" s="15"/>
      <c r="B769" s="16" t="s">
        <v>537</v>
      </c>
      <c r="C769" s="12">
        <f>C770</f>
        <v>4291.6900000000005</v>
      </c>
      <c r="D769" s="12">
        <f>D770</f>
        <v>4227.88</v>
      </c>
      <c r="E769" s="13">
        <f t="shared" si="14"/>
        <v>0.98513173132262577</v>
      </c>
    </row>
    <row r="770" spans="1:5" ht="25.5" x14ac:dyDescent="0.2">
      <c r="A770" s="15" t="s">
        <v>679</v>
      </c>
      <c r="B770" s="16" t="s">
        <v>680</v>
      </c>
      <c r="C770" s="12">
        <f>C771+C773</f>
        <v>4291.6900000000005</v>
      </c>
      <c r="D770" s="12">
        <f>D771+D773</f>
        <v>4227.88</v>
      </c>
      <c r="E770" s="13">
        <f t="shared" si="14"/>
        <v>0.98513173132262577</v>
      </c>
    </row>
    <row r="771" spans="1:5" s="31" customFormat="1" ht="25.5" collapsed="1" x14ac:dyDescent="0.2">
      <c r="A771" s="29" t="s">
        <v>681</v>
      </c>
      <c r="B771" s="18" t="s">
        <v>682</v>
      </c>
      <c r="C771" s="19">
        <f>C772</f>
        <v>56.6</v>
      </c>
      <c r="D771" s="19">
        <f>D772</f>
        <v>6.6</v>
      </c>
      <c r="E771" s="20">
        <f t="shared" si="14"/>
        <v>0.1166077738515901</v>
      </c>
    </row>
    <row r="772" spans="1:5" ht="25.5" hidden="1" outlineLevel="1" x14ac:dyDescent="0.2">
      <c r="A772" s="2" t="s">
        <v>380</v>
      </c>
      <c r="B772" s="3" t="s">
        <v>381</v>
      </c>
      <c r="C772" s="6">
        <v>56.6</v>
      </c>
      <c r="D772" s="6">
        <v>6.6</v>
      </c>
      <c r="E772" s="5">
        <f t="shared" si="14"/>
        <v>0.1166077738515901</v>
      </c>
    </row>
    <row r="773" spans="1:5" s="31" customFormat="1" ht="30.75" customHeight="1" outlineLevel="1" x14ac:dyDescent="0.2">
      <c r="A773" s="17" t="s">
        <v>683</v>
      </c>
      <c r="B773" s="21" t="s">
        <v>684</v>
      </c>
      <c r="C773" s="30">
        <f>C774+C775</f>
        <v>4235.09</v>
      </c>
      <c r="D773" s="30">
        <f>D774+D775</f>
        <v>4221.28</v>
      </c>
      <c r="E773" s="22">
        <f t="shared" si="14"/>
        <v>0.99673914840062416</v>
      </c>
    </row>
    <row r="774" spans="1:5" ht="51" hidden="1" outlineLevel="1" x14ac:dyDescent="0.2">
      <c r="A774" s="2" t="s">
        <v>382</v>
      </c>
      <c r="B774" s="3" t="s">
        <v>11</v>
      </c>
      <c r="C774" s="6">
        <v>2293.4899999999998</v>
      </c>
      <c r="D774" s="6">
        <v>2293.4899999999998</v>
      </c>
      <c r="E774" s="5">
        <f t="shared" si="14"/>
        <v>1</v>
      </c>
    </row>
    <row r="775" spans="1:5" ht="25.5" hidden="1" outlineLevel="1" x14ac:dyDescent="0.2">
      <c r="A775" s="2" t="s">
        <v>383</v>
      </c>
      <c r="B775" s="3" t="s">
        <v>384</v>
      </c>
      <c r="C775" s="6">
        <v>1941.6</v>
      </c>
      <c r="D775" s="6">
        <v>1927.79</v>
      </c>
      <c r="E775" s="5">
        <f t="shared" si="14"/>
        <v>0.99288730943551717</v>
      </c>
    </row>
    <row r="776" spans="1:5" outlineLevel="1" x14ac:dyDescent="0.2">
      <c r="A776" s="2"/>
      <c r="B776" s="23" t="s">
        <v>544</v>
      </c>
      <c r="C776" s="24">
        <f>C777+C778+C779</f>
        <v>5787.72</v>
      </c>
      <c r="D776" s="24">
        <f>D777+D778+D779</f>
        <v>5628.2000000000007</v>
      </c>
      <c r="E776" s="25">
        <f t="shared" si="14"/>
        <v>0.9724381967337743</v>
      </c>
    </row>
    <row r="777" spans="1:5" ht="38.25" outlineLevel="1" x14ac:dyDescent="0.2">
      <c r="A777" s="2" t="s">
        <v>385</v>
      </c>
      <c r="B777" s="3" t="s">
        <v>386</v>
      </c>
      <c r="C777" s="6">
        <v>41.5</v>
      </c>
      <c r="D777" s="6">
        <v>6.7</v>
      </c>
      <c r="E777" s="5">
        <f t="shared" si="14"/>
        <v>0.16144578313253014</v>
      </c>
    </row>
    <row r="778" spans="1:5" ht="38.25" outlineLevel="1" x14ac:dyDescent="0.2">
      <c r="A778" s="2" t="s">
        <v>16</v>
      </c>
      <c r="B778" s="3" t="s">
        <v>17</v>
      </c>
      <c r="C778" s="6">
        <v>5303.02</v>
      </c>
      <c r="D778" s="6">
        <v>5223.7700000000004</v>
      </c>
      <c r="E778" s="5">
        <f t="shared" si="14"/>
        <v>0.98505568525104559</v>
      </c>
    </row>
    <row r="779" spans="1:5" ht="38.25" outlineLevel="1" x14ac:dyDescent="0.2">
      <c r="A779" s="2" t="s">
        <v>18</v>
      </c>
      <c r="B779" s="3" t="s">
        <v>19</v>
      </c>
      <c r="C779" s="6">
        <v>443.19999999999993</v>
      </c>
      <c r="D779" s="6">
        <v>397.73</v>
      </c>
      <c r="E779" s="5">
        <f t="shared" si="14"/>
        <v>0.89740523465703992</v>
      </c>
    </row>
    <row r="780" spans="1:5" ht="21.75" customHeight="1" x14ac:dyDescent="0.2">
      <c r="A780" s="36" t="s">
        <v>387</v>
      </c>
      <c r="B780" s="37"/>
      <c r="C780" s="8">
        <f>C782+C805</f>
        <v>966152.55999999994</v>
      </c>
      <c r="D780" s="8">
        <f>D782+D805</f>
        <v>965229.69000000006</v>
      </c>
      <c r="E780" s="9">
        <f t="shared" si="14"/>
        <v>0.99904479888766229</v>
      </c>
    </row>
    <row r="781" spans="1:5" ht="21.75" customHeight="1" x14ac:dyDescent="0.2">
      <c r="A781" s="15"/>
      <c r="B781" s="16" t="s">
        <v>536</v>
      </c>
      <c r="C781" s="12"/>
      <c r="D781" s="12"/>
      <c r="E781" s="13"/>
    </row>
    <row r="782" spans="1:5" ht="21.75" customHeight="1" x14ac:dyDescent="0.2">
      <c r="A782" s="15"/>
      <c r="B782" s="16" t="s">
        <v>537</v>
      </c>
      <c r="C782" s="12">
        <f>C783+C786+C796+C802</f>
        <v>932509.02999999991</v>
      </c>
      <c r="D782" s="12">
        <f>D783+D786+D796+D802</f>
        <v>931800.02</v>
      </c>
      <c r="E782" s="13">
        <f t="shared" si="14"/>
        <v>0.99923967492304078</v>
      </c>
    </row>
    <row r="783" spans="1:5" ht="35.25" customHeight="1" x14ac:dyDescent="0.2">
      <c r="A783" s="15" t="s">
        <v>598</v>
      </c>
      <c r="B783" s="16" t="s">
        <v>599</v>
      </c>
      <c r="C783" s="12">
        <f>C784</f>
        <v>910050.86</v>
      </c>
      <c r="D783" s="12">
        <f>D784</f>
        <v>909784.92</v>
      </c>
      <c r="E783" s="13">
        <f t="shared" si="14"/>
        <v>0.99970777457426951</v>
      </c>
    </row>
    <row r="784" spans="1:5" s="31" customFormat="1" ht="46.5" customHeight="1" collapsed="1" x14ac:dyDescent="0.2">
      <c r="A784" s="29" t="s">
        <v>600</v>
      </c>
      <c r="B784" s="18" t="s">
        <v>685</v>
      </c>
      <c r="C784" s="19">
        <f>C785</f>
        <v>910050.86</v>
      </c>
      <c r="D784" s="19">
        <f>D785</f>
        <v>909784.92</v>
      </c>
      <c r="E784" s="20">
        <f t="shared" si="14"/>
        <v>0.99970777457426951</v>
      </c>
    </row>
    <row r="785" spans="1:5" ht="24" hidden="1" customHeight="1" outlineLevel="1" x14ac:dyDescent="0.2">
      <c r="A785" s="2" t="s">
        <v>137</v>
      </c>
      <c r="B785" s="3" t="s">
        <v>138</v>
      </c>
      <c r="C785" s="6">
        <v>910050.86</v>
      </c>
      <c r="D785" s="6">
        <v>909784.92</v>
      </c>
      <c r="E785" s="5">
        <f t="shared" si="14"/>
        <v>0.99970777457426951</v>
      </c>
    </row>
    <row r="786" spans="1:5" s="32" customFormat="1" ht="30.75" customHeight="1" outlineLevel="1" x14ac:dyDescent="0.2">
      <c r="A786" s="1" t="s">
        <v>562</v>
      </c>
      <c r="B786" s="23" t="s">
        <v>561</v>
      </c>
      <c r="C786" s="24">
        <f>C787+C794</f>
        <v>6962.9</v>
      </c>
      <c r="D786" s="24">
        <f>D787+D794</f>
        <v>6954.37</v>
      </c>
      <c r="E786" s="25">
        <f t="shared" si="14"/>
        <v>0.99877493573080189</v>
      </c>
    </row>
    <row r="787" spans="1:5" s="31" customFormat="1" ht="25.5" customHeight="1" outlineLevel="1" x14ac:dyDescent="0.2">
      <c r="A787" s="17" t="s">
        <v>563</v>
      </c>
      <c r="B787" s="21" t="s">
        <v>564</v>
      </c>
      <c r="C787" s="30">
        <f>C788+C789+C790+C791+C792+C793</f>
        <v>6250.4</v>
      </c>
      <c r="D787" s="30">
        <f>D788+D789+D790+D791+D792+D793</f>
        <v>6241.88</v>
      </c>
      <c r="E787" s="22">
        <f t="shared" si="14"/>
        <v>0.99863688723921673</v>
      </c>
    </row>
    <row r="788" spans="1:5" hidden="1" outlineLevel="1" x14ac:dyDescent="0.2">
      <c r="A788" s="2" t="s">
        <v>388</v>
      </c>
      <c r="B788" s="3" t="s">
        <v>389</v>
      </c>
      <c r="C788" s="6">
        <v>21.9</v>
      </c>
      <c r="D788" s="6">
        <v>21.9</v>
      </c>
      <c r="E788" s="5">
        <f t="shared" si="14"/>
        <v>1</v>
      </c>
    </row>
    <row r="789" spans="1:5" ht="25.5" hidden="1" outlineLevel="1" x14ac:dyDescent="0.2">
      <c r="A789" s="2" t="s">
        <v>390</v>
      </c>
      <c r="B789" s="3" t="s">
        <v>391</v>
      </c>
      <c r="C789" s="6">
        <v>381.01</v>
      </c>
      <c r="D789" s="6">
        <v>381</v>
      </c>
      <c r="E789" s="5">
        <f t="shared" si="14"/>
        <v>0.99997375396971211</v>
      </c>
    </row>
    <row r="790" spans="1:5" ht="38.25" hidden="1" outlineLevel="1" x14ac:dyDescent="0.2">
      <c r="A790" s="2" t="s">
        <v>392</v>
      </c>
      <c r="B790" s="3" t="s">
        <v>393</v>
      </c>
      <c r="C790" s="6">
        <v>424.65999999999997</v>
      </c>
      <c r="D790" s="6">
        <v>417.53</v>
      </c>
      <c r="E790" s="5">
        <f t="shared" si="14"/>
        <v>0.98321009748975652</v>
      </c>
    </row>
    <row r="791" spans="1:5" ht="25.5" hidden="1" outlineLevel="1" x14ac:dyDescent="0.2">
      <c r="A791" s="2" t="s">
        <v>394</v>
      </c>
      <c r="B791" s="3" t="s">
        <v>395</v>
      </c>
      <c r="C791" s="6">
        <v>1836.8700000000001</v>
      </c>
      <c r="D791" s="6">
        <v>1835.49</v>
      </c>
      <c r="E791" s="5">
        <f t="shared" si="14"/>
        <v>0.99924872201081183</v>
      </c>
    </row>
    <row r="792" spans="1:5" ht="38.25" hidden="1" outlineLevel="1" x14ac:dyDescent="0.2">
      <c r="A792" s="2" t="s">
        <v>396</v>
      </c>
      <c r="B792" s="3" t="s">
        <v>397</v>
      </c>
      <c r="C792" s="6">
        <v>1320.84</v>
      </c>
      <c r="D792" s="6">
        <v>1320.84</v>
      </c>
      <c r="E792" s="5">
        <f t="shared" si="14"/>
        <v>1</v>
      </c>
    </row>
    <row r="793" spans="1:5" ht="25.5" hidden="1" outlineLevel="1" x14ac:dyDescent="0.2">
      <c r="A793" s="2" t="s">
        <v>398</v>
      </c>
      <c r="B793" s="3" t="s">
        <v>399</v>
      </c>
      <c r="C793" s="6">
        <v>2265.12</v>
      </c>
      <c r="D793" s="6">
        <v>2265.12</v>
      </c>
      <c r="E793" s="5">
        <f t="shared" si="14"/>
        <v>1</v>
      </c>
    </row>
    <row r="794" spans="1:5" s="31" customFormat="1" ht="21" customHeight="1" outlineLevel="1" x14ac:dyDescent="0.2">
      <c r="A794" s="17" t="s">
        <v>686</v>
      </c>
      <c r="B794" s="21" t="s">
        <v>687</v>
      </c>
      <c r="C794" s="30">
        <f>C795</f>
        <v>712.5</v>
      </c>
      <c r="D794" s="30">
        <f>D795</f>
        <v>712.49</v>
      </c>
      <c r="E794" s="22">
        <f t="shared" si="14"/>
        <v>0.99998596491228076</v>
      </c>
    </row>
    <row r="795" spans="1:5" ht="18" hidden="1" customHeight="1" outlineLevel="1" x14ac:dyDescent="0.2">
      <c r="A795" s="2" t="s">
        <v>400</v>
      </c>
      <c r="B795" s="3" t="s">
        <v>401</v>
      </c>
      <c r="C795" s="6">
        <v>712.5</v>
      </c>
      <c r="D795" s="6">
        <v>712.49</v>
      </c>
      <c r="E795" s="5">
        <f t="shared" si="14"/>
        <v>0.99998596491228076</v>
      </c>
    </row>
    <row r="796" spans="1:5" s="32" customFormat="1" ht="21" customHeight="1" outlineLevel="1" x14ac:dyDescent="0.2">
      <c r="A796" s="1" t="s">
        <v>589</v>
      </c>
      <c r="B796" s="23" t="s">
        <v>591</v>
      </c>
      <c r="C796" s="24">
        <f>C797</f>
        <v>10613.439999999999</v>
      </c>
      <c r="D796" s="24">
        <f>D797</f>
        <v>10178.900000000001</v>
      </c>
      <c r="E796" s="25">
        <f t="shared" si="14"/>
        <v>0.95905757228570587</v>
      </c>
    </row>
    <row r="797" spans="1:5" s="31" customFormat="1" ht="34.5" customHeight="1" outlineLevel="1" x14ac:dyDescent="0.2">
      <c r="A797" s="17" t="s">
        <v>590</v>
      </c>
      <c r="B797" s="21" t="s">
        <v>593</v>
      </c>
      <c r="C797" s="30">
        <f>C798+C799+C800+C801</f>
        <v>10613.439999999999</v>
      </c>
      <c r="D797" s="30">
        <f>D798+D799+D800+D801</f>
        <v>10178.900000000001</v>
      </c>
      <c r="E797" s="22">
        <f t="shared" si="14"/>
        <v>0.95905757228570587</v>
      </c>
    </row>
    <row r="798" spans="1:5" ht="38.25" hidden="1" outlineLevel="1" x14ac:dyDescent="0.2">
      <c r="A798" s="2" t="s">
        <v>402</v>
      </c>
      <c r="B798" s="3" t="s">
        <v>403</v>
      </c>
      <c r="C798" s="6">
        <v>711.64</v>
      </c>
      <c r="D798" s="6">
        <v>711.64</v>
      </c>
      <c r="E798" s="5">
        <f t="shared" si="14"/>
        <v>1</v>
      </c>
    </row>
    <row r="799" spans="1:5" ht="25.5" hidden="1" outlineLevel="1" x14ac:dyDescent="0.2">
      <c r="A799" s="2" t="s">
        <v>404</v>
      </c>
      <c r="B799" s="3" t="s">
        <v>405</v>
      </c>
      <c r="C799" s="6">
        <v>701.5</v>
      </c>
      <c r="D799" s="6">
        <v>691.49</v>
      </c>
      <c r="E799" s="5">
        <f t="shared" si="14"/>
        <v>0.98573057733428371</v>
      </c>
    </row>
    <row r="800" spans="1:5" hidden="1" outlineLevel="1" x14ac:dyDescent="0.2">
      <c r="A800" s="2" t="s">
        <v>406</v>
      </c>
      <c r="B800" s="3" t="s">
        <v>407</v>
      </c>
      <c r="C800" s="6">
        <v>9159.64</v>
      </c>
      <c r="D800" s="6">
        <v>8775.77</v>
      </c>
      <c r="E800" s="5">
        <f t="shared" si="14"/>
        <v>0.95809114768702708</v>
      </c>
    </row>
    <row r="801" spans="1:5" ht="76.5" hidden="1" outlineLevel="1" x14ac:dyDescent="0.2">
      <c r="A801" s="2" t="s">
        <v>408</v>
      </c>
      <c r="B801" s="3" t="s">
        <v>409</v>
      </c>
      <c r="C801" s="6">
        <v>40.659999999999997</v>
      </c>
      <c r="D801" s="6">
        <v>0</v>
      </c>
      <c r="E801" s="5">
        <f t="shared" si="14"/>
        <v>0</v>
      </c>
    </row>
    <row r="802" spans="1:5" s="32" customFormat="1" ht="30.75" customHeight="1" outlineLevel="1" x14ac:dyDescent="0.2">
      <c r="A802" s="1" t="s">
        <v>688</v>
      </c>
      <c r="B802" s="23" t="s">
        <v>690</v>
      </c>
      <c r="C802" s="24">
        <f>C803</f>
        <v>4881.83</v>
      </c>
      <c r="D802" s="24">
        <f>D803</f>
        <v>4881.83</v>
      </c>
      <c r="E802" s="25">
        <f t="shared" si="14"/>
        <v>1</v>
      </c>
    </row>
    <row r="803" spans="1:5" s="31" customFormat="1" ht="28.5" customHeight="1" outlineLevel="1" x14ac:dyDescent="0.2">
      <c r="A803" s="17" t="s">
        <v>689</v>
      </c>
      <c r="B803" s="21" t="s">
        <v>691</v>
      </c>
      <c r="C803" s="30">
        <f>C804</f>
        <v>4881.83</v>
      </c>
      <c r="D803" s="30">
        <f>D804</f>
        <v>4881.83</v>
      </c>
      <c r="E803" s="22">
        <f t="shared" si="14"/>
        <v>1</v>
      </c>
    </row>
    <row r="804" spans="1:5" ht="38.25" hidden="1" outlineLevel="1" x14ac:dyDescent="0.2">
      <c r="A804" s="2" t="s">
        <v>410</v>
      </c>
      <c r="B804" s="3" t="s">
        <v>411</v>
      </c>
      <c r="C804" s="6">
        <v>4881.83</v>
      </c>
      <c r="D804" s="6">
        <v>4881.83</v>
      </c>
      <c r="E804" s="5">
        <f t="shared" si="14"/>
        <v>1</v>
      </c>
    </row>
    <row r="805" spans="1:5" s="32" customFormat="1" ht="21.75" customHeight="1" outlineLevel="1" x14ac:dyDescent="0.2">
      <c r="A805" s="1"/>
      <c r="B805" s="23" t="s">
        <v>544</v>
      </c>
      <c r="C805" s="24">
        <f>C806+C807+C808+C809</f>
        <v>33643.53</v>
      </c>
      <c r="D805" s="24">
        <f>D806+D807+D808+D809</f>
        <v>33429.670000000006</v>
      </c>
      <c r="E805" s="25">
        <f t="shared" si="14"/>
        <v>0.99364335430913486</v>
      </c>
    </row>
    <row r="806" spans="1:5" ht="38.25" outlineLevel="1" x14ac:dyDescent="0.2">
      <c r="A806" s="2" t="s">
        <v>412</v>
      </c>
      <c r="B806" s="3" t="s">
        <v>413</v>
      </c>
      <c r="C806" s="6">
        <v>25791.059999999998</v>
      </c>
      <c r="D806" s="6">
        <v>25788.81</v>
      </c>
      <c r="E806" s="5">
        <f t="shared" si="14"/>
        <v>0.99991276046816235</v>
      </c>
    </row>
    <row r="807" spans="1:5" ht="38.25" outlineLevel="1" x14ac:dyDescent="0.2">
      <c r="A807" s="2" t="s">
        <v>16</v>
      </c>
      <c r="B807" s="3" t="s">
        <v>17</v>
      </c>
      <c r="C807" s="6">
        <v>7309.68</v>
      </c>
      <c r="D807" s="6">
        <v>7099.28</v>
      </c>
      <c r="E807" s="5">
        <f t="shared" si="14"/>
        <v>0.9712162502325683</v>
      </c>
    </row>
    <row r="808" spans="1:5" ht="38.25" outlineLevel="1" x14ac:dyDescent="0.2">
      <c r="A808" s="2" t="s">
        <v>18</v>
      </c>
      <c r="B808" s="3" t="s">
        <v>19</v>
      </c>
      <c r="C808" s="6">
        <v>537.79</v>
      </c>
      <c r="D808" s="6">
        <v>536.58000000000004</v>
      </c>
      <c r="E808" s="5">
        <f t="shared" si="14"/>
        <v>0.99775005113520165</v>
      </c>
    </row>
    <row r="809" spans="1:5" ht="25.5" outlineLevel="1" x14ac:dyDescent="0.2">
      <c r="A809" s="2" t="s">
        <v>20</v>
      </c>
      <c r="B809" s="3" t="s">
        <v>21</v>
      </c>
      <c r="C809" s="6">
        <v>5</v>
      </c>
      <c r="D809" s="6">
        <v>5</v>
      </c>
      <c r="E809" s="5">
        <f t="shared" si="14"/>
        <v>1</v>
      </c>
    </row>
    <row r="810" spans="1:5" ht="23.25" customHeight="1" x14ac:dyDescent="0.2">
      <c r="A810" s="36" t="s">
        <v>414</v>
      </c>
      <c r="B810" s="37"/>
      <c r="C810" s="8">
        <f>C812+C830</f>
        <v>90575.72</v>
      </c>
      <c r="D810" s="8">
        <f>D812+D830</f>
        <v>89659.709999999992</v>
      </c>
      <c r="E810" s="9">
        <f t="shared" si="14"/>
        <v>0.98988680410158469</v>
      </c>
    </row>
    <row r="811" spans="1:5" ht="15.75" customHeight="1" x14ac:dyDescent="0.2">
      <c r="A811" s="15"/>
      <c r="B811" s="16" t="s">
        <v>536</v>
      </c>
      <c r="C811" s="12"/>
      <c r="D811" s="12"/>
      <c r="E811" s="13"/>
    </row>
    <row r="812" spans="1:5" ht="18" customHeight="1" x14ac:dyDescent="0.2">
      <c r="A812" s="15"/>
      <c r="B812" s="16" t="s">
        <v>537</v>
      </c>
      <c r="C812" s="12">
        <f>C813+C816+C822</f>
        <v>56901.02</v>
      </c>
      <c r="D812" s="12">
        <f>D813+D816+D822</f>
        <v>56019.01</v>
      </c>
      <c r="E812" s="13">
        <f t="shared" si="14"/>
        <v>0.98449922338826268</v>
      </c>
    </row>
    <row r="813" spans="1:5" ht="27.75" customHeight="1" x14ac:dyDescent="0.2">
      <c r="A813" s="15" t="s">
        <v>626</v>
      </c>
      <c r="B813" s="16" t="s">
        <v>627</v>
      </c>
      <c r="C813" s="12">
        <f>C814</f>
        <v>165.8</v>
      </c>
      <c r="D813" s="12">
        <f>D814</f>
        <v>63.82</v>
      </c>
      <c r="E813" s="13">
        <f t="shared" si="14"/>
        <v>0.38492159227985523</v>
      </c>
    </row>
    <row r="814" spans="1:5" s="31" customFormat="1" ht="29.25" customHeight="1" collapsed="1" x14ac:dyDescent="0.2">
      <c r="A814" s="29" t="s">
        <v>628</v>
      </c>
      <c r="B814" s="18" t="s">
        <v>629</v>
      </c>
      <c r="C814" s="19">
        <f>C815</f>
        <v>165.8</v>
      </c>
      <c r="D814" s="19">
        <f>D815</f>
        <v>63.82</v>
      </c>
      <c r="E814" s="20">
        <f t="shared" si="14"/>
        <v>0.38492159227985523</v>
      </c>
    </row>
    <row r="815" spans="1:5" ht="38.25" hidden="1" outlineLevel="1" x14ac:dyDescent="0.2">
      <c r="A815" s="2" t="s">
        <v>213</v>
      </c>
      <c r="B815" s="3" t="s">
        <v>214</v>
      </c>
      <c r="C815" s="6">
        <v>165.8</v>
      </c>
      <c r="D815" s="6">
        <v>63.82</v>
      </c>
      <c r="E815" s="5">
        <f t="shared" si="14"/>
        <v>0.38492159227985523</v>
      </c>
    </row>
    <row r="816" spans="1:5" s="32" customFormat="1" ht="30" customHeight="1" outlineLevel="1" x14ac:dyDescent="0.2">
      <c r="A816" s="15" t="s">
        <v>594</v>
      </c>
      <c r="B816" s="16" t="s">
        <v>596</v>
      </c>
      <c r="C816" s="24">
        <f>C817+C820</f>
        <v>1493.6499999999999</v>
      </c>
      <c r="D816" s="24">
        <f>D817+D820</f>
        <v>1483</v>
      </c>
      <c r="E816" s="25">
        <f t="shared" si="14"/>
        <v>0.99286981555250575</v>
      </c>
    </row>
    <row r="817" spans="1:5" s="31" customFormat="1" ht="45.75" customHeight="1" outlineLevel="1" x14ac:dyDescent="0.2">
      <c r="A817" s="29" t="s">
        <v>595</v>
      </c>
      <c r="B817" s="18" t="s">
        <v>597</v>
      </c>
      <c r="C817" s="30">
        <f>C818+C819</f>
        <v>1343.6499999999999</v>
      </c>
      <c r="D817" s="30">
        <f>D818+D819</f>
        <v>1333</v>
      </c>
      <c r="E817" s="22">
        <f t="shared" si="14"/>
        <v>0.99207382875004657</v>
      </c>
    </row>
    <row r="818" spans="1:5" ht="38.25" hidden="1" outlineLevel="1" x14ac:dyDescent="0.2">
      <c r="A818" s="2" t="s">
        <v>415</v>
      </c>
      <c r="B818" s="3" t="s">
        <v>416</v>
      </c>
      <c r="C818" s="6">
        <v>1289.9499999999998</v>
      </c>
      <c r="D818" s="6">
        <v>1282.9100000000001</v>
      </c>
      <c r="E818" s="5">
        <f t="shared" si="14"/>
        <v>0.9945424241249663</v>
      </c>
    </row>
    <row r="819" spans="1:5" ht="51" hidden="1" outlineLevel="1" x14ac:dyDescent="0.2">
      <c r="A819" s="2" t="s">
        <v>417</v>
      </c>
      <c r="B819" s="3" t="s">
        <v>418</v>
      </c>
      <c r="C819" s="6">
        <v>53.7</v>
      </c>
      <c r="D819" s="6">
        <v>50.09</v>
      </c>
      <c r="E819" s="5">
        <f t="shared" si="14"/>
        <v>0.93277467411545623</v>
      </c>
    </row>
    <row r="820" spans="1:5" s="31" customFormat="1" ht="33.75" customHeight="1" outlineLevel="1" x14ac:dyDescent="0.2">
      <c r="A820" s="17" t="s">
        <v>615</v>
      </c>
      <c r="B820" s="21" t="s">
        <v>616</v>
      </c>
      <c r="C820" s="30">
        <f>C821</f>
        <v>150</v>
      </c>
      <c r="D820" s="30">
        <f>D821</f>
        <v>150</v>
      </c>
      <c r="E820" s="22">
        <f t="shared" si="14"/>
        <v>1</v>
      </c>
    </row>
    <row r="821" spans="1:5" ht="25.5" hidden="1" outlineLevel="1" x14ac:dyDescent="0.2">
      <c r="A821" s="2" t="s">
        <v>192</v>
      </c>
      <c r="B821" s="3" t="s">
        <v>193</v>
      </c>
      <c r="C821" s="6">
        <v>150</v>
      </c>
      <c r="D821" s="6">
        <v>150</v>
      </c>
      <c r="E821" s="5">
        <f t="shared" si="14"/>
        <v>1</v>
      </c>
    </row>
    <row r="822" spans="1:5" s="32" customFormat="1" ht="42" customHeight="1" outlineLevel="1" x14ac:dyDescent="0.2">
      <c r="A822" s="1" t="s">
        <v>566</v>
      </c>
      <c r="B822" s="23" t="s">
        <v>692</v>
      </c>
      <c r="C822" s="24">
        <f>C823+C826</f>
        <v>55241.57</v>
      </c>
      <c r="D822" s="24">
        <f>D823+D826</f>
        <v>54472.19</v>
      </c>
      <c r="E822" s="25">
        <f t="shared" si="14"/>
        <v>0.98607244508076075</v>
      </c>
    </row>
    <row r="823" spans="1:5" s="31" customFormat="1" ht="60" customHeight="1" outlineLevel="1" x14ac:dyDescent="0.2">
      <c r="A823" s="17" t="s">
        <v>567</v>
      </c>
      <c r="B823" s="21" t="s">
        <v>568</v>
      </c>
      <c r="C823" s="30">
        <f>C824+C825</f>
        <v>54489.04</v>
      </c>
      <c r="D823" s="30">
        <f>D824+D825</f>
        <v>54027.03</v>
      </c>
      <c r="E823" s="22">
        <f t="shared" si="14"/>
        <v>0.99152104716838463</v>
      </c>
    </row>
    <row r="824" spans="1:5" ht="51" hidden="1" outlineLevel="1" x14ac:dyDescent="0.2">
      <c r="A824" s="2" t="s">
        <v>419</v>
      </c>
      <c r="B824" s="3" t="s">
        <v>11</v>
      </c>
      <c r="C824" s="6">
        <v>52074.89</v>
      </c>
      <c r="D824" s="6">
        <v>51689.77</v>
      </c>
      <c r="E824" s="5">
        <f t="shared" si="14"/>
        <v>0.99260449710023391</v>
      </c>
    </row>
    <row r="825" spans="1:5" ht="76.5" hidden="1" outlineLevel="1" x14ac:dyDescent="0.2">
      <c r="A825" s="2" t="s">
        <v>59</v>
      </c>
      <c r="B825" s="3" t="s">
        <v>60</v>
      </c>
      <c r="C825" s="6">
        <v>2414.15</v>
      </c>
      <c r="D825" s="6">
        <v>2337.2600000000002</v>
      </c>
      <c r="E825" s="5">
        <f t="shared" ref="E825:E831" si="15">D825/C825</f>
        <v>0.96815028063707731</v>
      </c>
    </row>
    <row r="826" spans="1:5" s="31" customFormat="1" ht="36" customHeight="1" outlineLevel="1" x14ac:dyDescent="0.2">
      <c r="A826" s="17" t="s">
        <v>647</v>
      </c>
      <c r="B826" s="21" t="s">
        <v>648</v>
      </c>
      <c r="C826" s="30">
        <f>C827+C828+C829</f>
        <v>752.53</v>
      </c>
      <c r="D826" s="30">
        <f>D827+D828+D829</f>
        <v>445.16</v>
      </c>
      <c r="E826" s="22">
        <f t="shared" si="15"/>
        <v>0.59155116739531988</v>
      </c>
    </row>
    <row r="827" spans="1:5" ht="38.25" hidden="1" outlineLevel="1" x14ac:dyDescent="0.2">
      <c r="A827" s="2" t="s">
        <v>420</v>
      </c>
      <c r="B827" s="3" t="s">
        <v>421</v>
      </c>
      <c r="C827" s="6">
        <v>473.73</v>
      </c>
      <c r="D827" s="6">
        <v>445.16</v>
      </c>
      <c r="E827" s="5">
        <f t="shared" si="15"/>
        <v>0.93969138538830133</v>
      </c>
    </row>
    <row r="828" spans="1:5" ht="63.75" hidden="1" outlineLevel="1" x14ac:dyDescent="0.2">
      <c r="A828" s="2" t="s">
        <v>422</v>
      </c>
      <c r="B828" s="3" t="s">
        <v>423</v>
      </c>
      <c r="C828" s="6">
        <v>80.8</v>
      </c>
      <c r="D828" s="6">
        <v>0</v>
      </c>
      <c r="E828" s="5">
        <f t="shared" si="15"/>
        <v>0</v>
      </c>
    </row>
    <row r="829" spans="1:5" ht="63.75" hidden="1" outlineLevel="1" x14ac:dyDescent="0.2">
      <c r="A829" s="2" t="s">
        <v>424</v>
      </c>
      <c r="B829" s="3" t="s">
        <v>425</v>
      </c>
      <c r="C829" s="6">
        <v>198</v>
      </c>
      <c r="D829" s="6">
        <v>0</v>
      </c>
      <c r="E829" s="5">
        <f t="shared" si="15"/>
        <v>0</v>
      </c>
    </row>
    <row r="830" spans="1:5" s="32" customFormat="1" outlineLevel="1" x14ac:dyDescent="0.2">
      <c r="A830" s="1"/>
      <c r="B830" s="23" t="s">
        <v>544</v>
      </c>
      <c r="C830" s="24">
        <f>C831+C832+C833</f>
        <v>33674.699999999997</v>
      </c>
      <c r="D830" s="24">
        <f>D831+D832+D833</f>
        <v>33640.699999999997</v>
      </c>
      <c r="E830" s="25">
        <f t="shared" si="15"/>
        <v>0.99899033992878927</v>
      </c>
    </row>
    <row r="831" spans="1:5" ht="38.25" outlineLevel="1" x14ac:dyDescent="0.2">
      <c r="A831" s="2" t="s">
        <v>16</v>
      </c>
      <c r="B831" s="3" t="s">
        <v>17</v>
      </c>
      <c r="C831" s="6">
        <v>4043.66</v>
      </c>
      <c r="D831" s="6">
        <v>4017.66</v>
      </c>
      <c r="E831" s="5">
        <f t="shared" si="15"/>
        <v>0.99357018146926301</v>
      </c>
    </row>
    <row r="832" spans="1:5" ht="38.25" outlineLevel="1" x14ac:dyDescent="0.2">
      <c r="A832" s="2" t="s">
        <v>18</v>
      </c>
      <c r="B832" s="3" t="s">
        <v>19</v>
      </c>
      <c r="C832" s="6">
        <v>394.46999999999997</v>
      </c>
      <c r="D832" s="6">
        <v>386.47</v>
      </c>
      <c r="E832" s="5">
        <f t="shared" ref="E832:E926" si="16">D832/C832</f>
        <v>0.97971962379902167</v>
      </c>
    </row>
    <row r="833" spans="1:5" outlineLevel="1" x14ac:dyDescent="0.2">
      <c r="A833" s="2" t="s">
        <v>24</v>
      </c>
      <c r="B833" s="3" t="s">
        <v>25</v>
      </c>
      <c r="C833" s="6">
        <v>29236.57</v>
      </c>
      <c r="D833" s="6">
        <v>29236.57</v>
      </c>
      <c r="E833" s="5">
        <f t="shared" si="16"/>
        <v>1</v>
      </c>
    </row>
    <row r="834" spans="1:5" ht="26.25" customHeight="1" x14ac:dyDescent="0.2">
      <c r="A834" s="36" t="s">
        <v>426</v>
      </c>
      <c r="B834" s="37"/>
      <c r="C834" s="8">
        <f>C836+C840</f>
        <v>14698.689999999999</v>
      </c>
      <c r="D834" s="8">
        <f>D836+D840</f>
        <v>14103.210000000001</v>
      </c>
      <c r="E834" s="9">
        <f t="shared" si="16"/>
        <v>0.9594875461690805</v>
      </c>
    </row>
    <row r="835" spans="1:5" ht="18" customHeight="1" x14ac:dyDescent="0.2">
      <c r="A835" s="15"/>
      <c r="B835" s="16" t="s">
        <v>536</v>
      </c>
      <c r="C835" s="12"/>
      <c r="D835" s="12"/>
      <c r="E835" s="13"/>
    </row>
    <row r="836" spans="1:5" ht="12.75" customHeight="1" x14ac:dyDescent="0.2">
      <c r="A836" s="15"/>
      <c r="B836" s="16" t="s">
        <v>537</v>
      </c>
      <c r="C836" s="12">
        <f t="shared" ref="C836:D838" si="17">C837</f>
        <v>1833.97</v>
      </c>
      <c r="D836" s="12">
        <f t="shared" si="17"/>
        <v>1587.59</v>
      </c>
      <c r="E836" s="13">
        <f t="shared" si="16"/>
        <v>0.86565756255554882</v>
      </c>
    </row>
    <row r="837" spans="1:5" ht="47.25" customHeight="1" x14ac:dyDescent="0.2">
      <c r="A837" s="15" t="s">
        <v>566</v>
      </c>
      <c r="B837" s="23" t="s">
        <v>692</v>
      </c>
      <c r="C837" s="12">
        <f t="shared" si="17"/>
        <v>1833.97</v>
      </c>
      <c r="D837" s="12">
        <f t="shared" si="17"/>
        <v>1587.59</v>
      </c>
      <c r="E837" s="13">
        <f t="shared" si="16"/>
        <v>0.86565756255554882</v>
      </c>
    </row>
    <row r="838" spans="1:5" s="31" customFormat="1" ht="62.25" customHeight="1" collapsed="1" x14ac:dyDescent="0.2">
      <c r="A838" s="29" t="s">
        <v>567</v>
      </c>
      <c r="B838" s="21" t="s">
        <v>568</v>
      </c>
      <c r="C838" s="19">
        <f t="shared" si="17"/>
        <v>1833.97</v>
      </c>
      <c r="D838" s="19">
        <f t="shared" si="17"/>
        <v>1587.59</v>
      </c>
      <c r="E838" s="20">
        <f t="shared" si="16"/>
        <v>0.86565756255554882</v>
      </c>
    </row>
    <row r="839" spans="1:5" ht="76.5" hidden="1" outlineLevel="1" x14ac:dyDescent="0.2">
      <c r="A839" s="2" t="s">
        <v>59</v>
      </c>
      <c r="B839" s="3" t="s">
        <v>60</v>
      </c>
      <c r="C839" s="6">
        <v>1833.97</v>
      </c>
      <c r="D839" s="6">
        <v>1587.59</v>
      </c>
      <c r="E839" s="5">
        <f t="shared" si="16"/>
        <v>0.86565756255554882</v>
      </c>
    </row>
    <row r="840" spans="1:5" s="32" customFormat="1" ht="17.25" customHeight="1" outlineLevel="1" x14ac:dyDescent="0.2">
      <c r="A840" s="1"/>
      <c r="B840" s="23" t="s">
        <v>544</v>
      </c>
      <c r="C840" s="24">
        <f>C841+C842</f>
        <v>12864.72</v>
      </c>
      <c r="D840" s="24">
        <f>D841+D842</f>
        <v>12515.62</v>
      </c>
      <c r="E840" s="25">
        <f t="shared" si="16"/>
        <v>0.97286377006262104</v>
      </c>
    </row>
    <row r="841" spans="1:5" ht="38.25" outlineLevel="1" x14ac:dyDescent="0.2">
      <c r="A841" s="2" t="s">
        <v>16</v>
      </c>
      <c r="B841" s="3" t="s">
        <v>17</v>
      </c>
      <c r="C841" s="6">
        <v>11874.24</v>
      </c>
      <c r="D841" s="6">
        <v>11609.26</v>
      </c>
      <c r="E841" s="5">
        <f t="shared" si="16"/>
        <v>0.97768446654270091</v>
      </c>
    </row>
    <row r="842" spans="1:5" ht="38.25" outlineLevel="1" x14ac:dyDescent="0.2">
      <c r="A842" s="2" t="s">
        <v>18</v>
      </c>
      <c r="B842" s="3" t="s">
        <v>19</v>
      </c>
      <c r="C842" s="6">
        <v>990.48</v>
      </c>
      <c r="D842" s="6">
        <v>906.36</v>
      </c>
      <c r="E842" s="5">
        <f t="shared" si="16"/>
        <v>0.91507148049430576</v>
      </c>
    </row>
    <row r="843" spans="1:5" ht="25.5" customHeight="1" x14ac:dyDescent="0.2">
      <c r="A843" s="36" t="s">
        <v>427</v>
      </c>
      <c r="B843" s="37"/>
      <c r="C843" s="8">
        <f>C845+C866</f>
        <v>235769.87</v>
      </c>
      <c r="D843" s="8">
        <f>D845+D866</f>
        <v>231197.15</v>
      </c>
      <c r="E843" s="9">
        <f t="shared" si="16"/>
        <v>0.98060515535763748</v>
      </c>
    </row>
    <row r="844" spans="1:5" ht="15.75" customHeight="1" x14ac:dyDescent="0.2">
      <c r="A844" s="15"/>
      <c r="B844" s="16" t="s">
        <v>536</v>
      </c>
      <c r="C844" s="12"/>
      <c r="D844" s="12"/>
      <c r="E844" s="13"/>
    </row>
    <row r="845" spans="1:5" ht="16.5" customHeight="1" x14ac:dyDescent="0.2">
      <c r="A845" s="15"/>
      <c r="B845" s="16" t="s">
        <v>537</v>
      </c>
      <c r="C845" s="12">
        <f>C846+C852+C857+C859+C861+C864</f>
        <v>115172.97999999998</v>
      </c>
      <c r="D845" s="12">
        <f>D846+D852+D857+D859+D861+D864</f>
        <v>110920.43999999999</v>
      </c>
      <c r="E845" s="13">
        <f t="shared" si="16"/>
        <v>0.96307693002299677</v>
      </c>
    </row>
    <row r="846" spans="1:5" ht="27" customHeight="1" x14ac:dyDescent="0.2">
      <c r="A846" s="15" t="s">
        <v>618</v>
      </c>
      <c r="B846" s="16" t="s">
        <v>619</v>
      </c>
      <c r="C846" s="12">
        <f>C847+C849</f>
        <v>15108.750000000002</v>
      </c>
      <c r="D846" s="12">
        <f>D847+D849</f>
        <v>14318.98</v>
      </c>
      <c r="E846" s="13">
        <f t="shared" si="16"/>
        <v>0.94772764126747733</v>
      </c>
    </row>
    <row r="847" spans="1:5" s="31" customFormat="1" ht="56.25" customHeight="1" collapsed="1" x14ac:dyDescent="0.2">
      <c r="A847" s="29" t="s">
        <v>621</v>
      </c>
      <c r="B847" s="18" t="s">
        <v>620</v>
      </c>
      <c r="C847" s="19">
        <f>C848</f>
        <v>324.44999999999993</v>
      </c>
      <c r="D847" s="19">
        <f>D848</f>
        <v>0</v>
      </c>
      <c r="E847" s="20">
        <f t="shared" si="16"/>
        <v>0</v>
      </c>
    </row>
    <row r="848" spans="1:5" ht="38.25" hidden="1" outlineLevel="1" x14ac:dyDescent="0.2">
      <c r="A848" s="2" t="s">
        <v>201</v>
      </c>
      <c r="B848" s="3" t="s">
        <v>202</v>
      </c>
      <c r="C848" s="6">
        <v>324.44999999999993</v>
      </c>
      <c r="D848" s="6">
        <v>0</v>
      </c>
      <c r="E848" s="5">
        <f t="shared" si="16"/>
        <v>0</v>
      </c>
    </row>
    <row r="849" spans="1:5" ht="44.25" customHeight="1" outlineLevel="1" x14ac:dyDescent="0.2">
      <c r="A849" s="29" t="s">
        <v>622</v>
      </c>
      <c r="B849" s="18" t="s">
        <v>623</v>
      </c>
      <c r="C849" s="6">
        <f>C850+C851</f>
        <v>14784.300000000001</v>
      </c>
      <c r="D849" s="6">
        <f>D850+D851</f>
        <v>14318.98</v>
      </c>
      <c r="E849" s="5">
        <f t="shared" si="16"/>
        <v>0.9685260715759284</v>
      </c>
    </row>
    <row r="850" spans="1:5" ht="38.25" hidden="1" outlineLevel="1" x14ac:dyDescent="0.2">
      <c r="A850" s="2" t="s">
        <v>203</v>
      </c>
      <c r="B850" s="3" t="s">
        <v>204</v>
      </c>
      <c r="C850" s="6">
        <v>10770.7</v>
      </c>
      <c r="D850" s="6">
        <v>10305.379999999999</v>
      </c>
      <c r="E850" s="5">
        <f t="shared" si="16"/>
        <v>0.95679760832629246</v>
      </c>
    </row>
    <row r="851" spans="1:5" ht="38.25" hidden="1" outlineLevel="1" x14ac:dyDescent="0.2">
      <c r="A851" s="2" t="s">
        <v>207</v>
      </c>
      <c r="B851" s="3" t="s">
        <v>208</v>
      </c>
      <c r="C851" s="6">
        <v>4013.6000000000004</v>
      </c>
      <c r="D851" s="6">
        <v>4013.6</v>
      </c>
      <c r="E851" s="5">
        <f t="shared" si="16"/>
        <v>0.99999999999999989</v>
      </c>
    </row>
    <row r="852" spans="1:5" s="32" customFormat="1" ht="18.75" customHeight="1" outlineLevel="1" x14ac:dyDescent="0.2">
      <c r="A852" s="1" t="s">
        <v>589</v>
      </c>
      <c r="B852" s="23" t="s">
        <v>591</v>
      </c>
      <c r="C852" s="24">
        <f>C853+C855</f>
        <v>432.15999999999997</v>
      </c>
      <c r="D852" s="24">
        <f>D853+D855</f>
        <v>334.57000000000005</v>
      </c>
      <c r="E852" s="25">
        <f t="shared" si="16"/>
        <v>0.77418085894113309</v>
      </c>
    </row>
    <row r="853" spans="1:5" s="31" customFormat="1" ht="24.75" customHeight="1" outlineLevel="1" x14ac:dyDescent="0.2">
      <c r="A853" s="17" t="s">
        <v>612</v>
      </c>
      <c r="B853" s="21" t="s">
        <v>693</v>
      </c>
      <c r="C853" s="30">
        <f>C854</f>
        <v>307.62</v>
      </c>
      <c r="D853" s="30">
        <f>D854</f>
        <v>257.22000000000003</v>
      </c>
      <c r="E853" s="22">
        <f t="shared" si="16"/>
        <v>0.83616149795201877</v>
      </c>
    </row>
    <row r="854" spans="1:5" ht="25.5" hidden="1" outlineLevel="1" x14ac:dyDescent="0.2">
      <c r="A854" s="2" t="s">
        <v>190</v>
      </c>
      <c r="B854" s="3" t="s">
        <v>191</v>
      </c>
      <c r="C854" s="6">
        <v>307.62</v>
      </c>
      <c r="D854" s="6">
        <v>257.22000000000003</v>
      </c>
      <c r="E854" s="5">
        <f t="shared" si="16"/>
        <v>0.83616149795201877</v>
      </c>
    </row>
    <row r="855" spans="1:5" ht="37.5" customHeight="1" outlineLevel="1" x14ac:dyDescent="0.2">
      <c r="A855" s="17" t="s">
        <v>590</v>
      </c>
      <c r="B855" s="21" t="s">
        <v>593</v>
      </c>
      <c r="C855" s="30">
        <f>C856</f>
        <v>124.53999999999999</v>
      </c>
      <c r="D855" s="30">
        <f>D856</f>
        <v>77.349999999999994</v>
      </c>
      <c r="E855" s="22">
        <f t="shared" si="16"/>
        <v>0.62108559498956162</v>
      </c>
    </row>
    <row r="856" spans="1:5" ht="25.5" hidden="1" outlineLevel="1" x14ac:dyDescent="0.2">
      <c r="A856" s="2" t="s">
        <v>404</v>
      </c>
      <c r="B856" s="3" t="s">
        <v>405</v>
      </c>
      <c r="C856" s="6">
        <v>124.53999999999999</v>
      </c>
      <c r="D856" s="6">
        <v>77.349999999999994</v>
      </c>
      <c r="E856" s="5">
        <f t="shared" si="16"/>
        <v>0.62108559498956162</v>
      </c>
    </row>
    <row r="857" spans="1:5" s="32" customFormat="1" ht="57" customHeight="1" outlineLevel="1" x14ac:dyDescent="0.2">
      <c r="A857" s="1" t="s">
        <v>694</v>
      </c>
      <c r="B857" s="23" t="s">
        <v>697</v>
      </c>
      <c r="C857" s="24">
        <f>C858</f>
        <v>8659.49</v>
      </c>
      <c r="D857" s="24">
        <f>D858</f>
        <v>8604.06</v>
      </c>
      <c r="E857" s="25">
        <f t="shared" si="16"/>
        <v>0.99359893019103895</v>
      </c>
    </row>
    <row r="858" spans="1:5" ht="51" hidden="1" outlineLevel="1" x14ac:dyDescent="0.2">
      <c r="A858" s="2" t="s">
        <v>428</v>
      </c>
      <c r="B858" s="3" t="s">
        <v>429</v>
      </c>
      <c r="C858" s="6">
        <v>8659.49</v>
      </c>
      <c r="D858" s="6">
        <v>8604.06</v>
      </c>
      <c r="E858" s="5">
        <f t="shared" si="16"/>
        <v>0.99359893019103895</v>
      </c>
    </row>
    <row r="859" spans="1:5" s="32" customFormat="1" ht="39" customHeight="1" outlineLevel="1" x14ac:dyDescent="0.2">
      <c r="A859" s="1" t="s">
        <v>695</v>
      </c>
      <c r="B859" s="23" t="s">
        <v>698</v>
      </c>
      <c r="C859" s="24">
        <f>C860</f>
        <v>2889.21</v>
      </c>
      <c r="D859" s="24">
        <f>D860</f>
        <v>2889.2</v>
      </c>
      <c r="E859" s="25">
        <f t="shared" si="16"/>
        <v>0.99999653884625894</v>
      </c>
    </row>
    <row r="860" spans="1:5" ht="38.25" hidden="1" outlineLevel="1" x14ac:dyDescent="0.2">
      <c r="A860" s="2" t="s">
        <v>430</v>
      </c>
      <c r="B860" s="3" t="s">
        <v>431</v>
      </c>
      <c r="C860" s="6">
        <v>2889.21</v>
      </c>
      <c r="D860" s="6">
        <v>2889.2</v>
      </c>
      <c r="E860" s="5">
        <f t="shared" si="16"/>
        <v>0.99999653884625894</v>
      </c>
    </row>
    <row r="861" spans="1:5" s="32" customFormat="1" ht="53.25" customHeight="1" outlineLevel="1" x14ac:dyDescent="0.2">
      <c r="A861" s="1" t="s">
        <v>696</v>
      </c>
      <c r="B861" s="23" t="s">
        <v>699</v>
      </c>
      <c r="C861" s="24">
        <f>C862+C863</f>
        <v>83534.389999999985</v>
      </c>
      <c r="D861" s="24">
        <f>D862+D863</f>
        <v>80224.649999999994</v>
      </c>
      <c r="E861" s="25">
        <f t="shared" si="16"/>
        <v>0.96037871348554782</v>
      </c>
    </row>
    <row r="862" spans="1:5" ht="51" hidden="1" outlineLevel="1" x14ac:dyDescent="0.2">
      <c r="A862" s="2" t="s">
        <v>432</v>
      </c>
      <c r="B862" s="3" t="s">
        <v>11</v>
      </c>
      <c r="C862" s="6">
        <v>58839.739999999991</v>
      </c>
      <c r="D862" s="6">
        <v>55537.43</v>
      </c>
      <c r="E862" s="5">
        <f t="shared" si="16"/>
        <v>0.9438761965977418</v>
      </c>
    </row>
    <row r="863" spans="1:5" hidden="1" outlineLevel="1" x14ac:dyDescent="0.2">
      <c r="A863" s="2" t="s">
        <v>433</v>
      </c>
      <c r="B863" s="3" t="s">
        <v>434</v>
      </c>
      <c r="C863" s="6">
        <v>24694.65</v>
      </c>
      <c r="D863" s="6">
        <v>24687.22</v>
      </c>
      <c r="E863" s="5">
        <f t="shared" si="16"/>
        <v>0.99969912511414416</v>
      </c>
    </row>
    <row r="864" spans="1:5" ht="28.5" customHeight="1" outlineLevel="1" x14ac:dyDescent="0.2">
      <c r="A864" s="1" t="s">
        <v>700</v>
      </c>
      <c r="B864" s="23" t="s">
        <v>701</v>
      </c>
      <c r="C864" s="24">
        <f>C865</f>
        <v>4548.9799999999996</v>
      </c>
      <c r="D864" s="24">
        <f>D865</f>
        <v>4548.9799999999996</v>
      </c>
      <c r="E864" s="25">
        <f t="shared" si="16"/>
        <v>1</v>
      </c>
    </row>
    <row r="865" spans="1:5" ht="51" hidden="1" outlineLevel="1" x14ac:dyDescent="0.2">
      <c r="A865" s="2" t="s">
        <v>435</v>
      </c>
      <c r="B865" s="3" t="s">
        <v>11</v>
      </c>
      <c r="C865" s="6">
        <v>4548.9799999999996</v>
      </c>
      <c r="D865" s="6">
        <v>4548.9799999999996</v>
      </c>
      <c r="E865" s="5">
        <f t="shared" si="16"/>
        <v>1</v>
      </c>
    </row>
    <row r="866" spans="1:5" s="32" customFormat="1" ht="20.25" customHeight="1" outlineLevel="1" x14ac:dyDescent="0.2">
      <c r="A866" s="1"/>
      <c r="B866" s="23" t="s">
        <v>544</v>
      </c>
      <c r="C866" s="24">
        <f>C867+C868+C869+C870+C871+C872+C873+C874+C875+C876+C877+C878+C879</f>
        <v>120596.89</v>
      </c>
      <c r="D866" s="24">
        <f>D867+D868+D869+D870+D871+D872+D873+D874+D875+D876+D877+D878+D879</f>
        <v>120276.71</v>
      </c>
      <c r="E866" s="25">
        <f t="shared" si="16"/>
        <v>0.99734503932895791</v>
      </c>
    </row>
    <row r="867" spans="1:5" outlineLevel="1" x14ac:dyDescent="0.2">
      <c r="A867" s="2" t="s">
        <v>436</v>
      </c>
      <c r="B867" s="3" t="s">
        <v>437</v>
      </c>
      <c r="C867" s="6">
        <v>1967.7599999999998</v>
      </c>
      <c r="D867" s="6">
        <v>1862.85</v>
      </c>
      <c r="E867" s="5">
        <f t="shared" si="16"/>
        <v>0.94668557141114773</v>
      </c>
    </row>
    <row r="868" spans="1:5" ht="25.5" outlineLevel="1" x14ac:dyDescent="0.2">
      <c r="A868" s="2" t="s">
        <v>438</v>
      </c>
      <c r="B868" s="3" t="s">
        <v>439</v>
      </c>
      <c r="C868" s="6">
        <v>11892.87</v>
      </c>
      <c r="D868" s="6">
        <v>11892.86</v>
      </c>
      <c r="E868" s="5">
        <f t="shared" si="16"/>
        <v>0.99999915916006821</v>
      </c>
    </row>
    <row r="869" spans="1:5" ht="51" outlineLevel="1" x14ac:dyDescent="0.2">
      <c r="A869" s="2" t="s">
        <v>440</v>
      </c>
      <c r="B869" s="3" t="s">
        <v>441</v>
      </c>
      <c r="C869" s="6">
        <v>3380.78</v>
      </c>
      <c r="D869" s="6">
        <v>3380.78</v>
      </c>
      <c r="E869" s="5">
        <f t="shared" si="16"/>
        <v>1</v>
      </c>
    </row>
    <row r="870" spans="1:5" ht="38.25" outlineLevel="1" x14ac:dyDescent="0.2">
      <c r="A870" s="2" t="s">
        <v>442</v>
      </c>
      <c r="B870" s="3" t="s">
        <v>443</v>
      </c>
      <c r="C870" s="6">
        <v>3022.53</v>
      </c>
      <c r="D870" s="6">
        <v>2977.29</v>
      </c>
      <c r="E870" s="5">
        <f t="shared" si="16"/>
        <v>0.98503240662623692</v>
      </c>
    </row>
    <row r="871" spans="1:5" ht="25.5" outlineLevel="1" x14ac:dyDescent="0.2">
      <c r="A871" s="2" t="s">
        <v>236</v>
      </c>
      <c r="B871" s="3" t="s">
        <v>237</v>
      </c>
      <c r="C871" s="6">
        <v>236.77</v>
      </c>
      <c r="D871" s="6">
        <v>236.36</v>
      </c>
      <c r="E871" s="5">
        <f t="shared" si="16"/>
        <v>0.99826836170122901</v>
      </c>
    </row>
    <row r="872" spans="1:5" ht="25.5" outlineLevel="1" x14ac:dyDescent="0.2">
      <c r="A872" s="2" t="s">
        <v>444</v>
      </c>
      <c r="B872" s="3" t="s">
        <v>445</v>
      </c>
      <c r="C872" s="6">
        <v>5194.7699999999995</v>
      </c>
      <c r="D872" s="6">
        <v>5194.7700000000004</v>
      </c>
      <c r="E872" s="5">
        <f t="shared" si="16"/>
        <v>1.0000000000000002</v>
      </c>
    </row>
    <row r="873" spans="1:5" ht="38.25" outlineLevel="1" x14ac:dyDescent="0.2">
      <c r="A873" s="2" t="s">
        <v>446</v>
      </c>
      <c r="B873" s="3" t="s">
        <v>447</v>
      </c>
      <c r="C873" s="6">
        <v>46</v>
      </c>
      <c r="D873" s="6">
        <v>46</v>
      </c>
      <c r="E873" s="5">
        <f t="shared" si="16"/>
        <v>1</v>
      </c>
    </row>
    <row r="874" spans="1:5" ht="25.5" outlineLevel="1" x14ac:dyDescent="0.2">
      <c r="A874" s="2" t="s">
        <v>448</v>
      </c>
      <c r="B874" s="3" t="s">
        <v>449</v>
      </c>
      <c r="C874" s="6">
        <v>82.45</v>
      </c>
      <c r="D874" s="6">
        <v>82.45</v>
      </c>
      <c r="E874" s="5">
        <f t="shared" si="16"/>
        <v>1</v>
      </c>
    </row>
    <row r="875" spans="1:5" ht="38.25" outlineLevel="1" x14ac:dyDescent="0.2">
      <c r="A875" s="2" t="s">
        <v>450</v>
      </c>
      <c r="B875" s="3" t="s">
        <v>451</v>
      </c>
      <c r="C875" s="6">
        <v>2329.2099999999996</v>
      </c>
      <c r="D875" s="6">
        <v>2329.23</v>
      </c>
      <c r="E875" s="5">
        <f t="shared" si="16"/>
        <v>1.0000085866023245</v>
      </c>
    </row>
    <row r="876" spans="1:5" ht="38.25" outlineLevel="1" x14ac:dyDescent="0.2">
      <c r="A876" s="2" t="s">
        <v>452</v>
      </c>
      <c r="B876" s="3" t="s">
        <v>453</v>
      </c>
      <c r="C876" s="6">
        <v>84135.319999999992</v>
      </c>
      <c r="D876" s="6">
        <v>83990.81</v>
      </c>
      <c r="E876" s="5">
        <f t="shared" si="16"/>
        <v>0.99828240981314398</v>
      </c>
    </row>
    <row r="877" spans="1:5" ht="25.5" outlineLevel="1" x14ac:dyDescent="0.2">
      <c r="A877" s="2" t="s">
        <v>454</v>
      </c>
      <c r="B877" s="3" t="s">
        <v>455</v>
      </c>
      <c r="C877" s="6">
        <v>4270.4400000000005</v>
      </c>
      <c r="D877" s="6">
        <v>4245.32</v>
      </c>
      <c r="E877" s="5">
        <f t="shared" si="16"/>
        <v>0.99411770215715456</v>
      </c>
    </row>
    <row r="878" spans="1:5" ht="25.5" outlineLevel="1" x14ac:dyDescent="0.2">
      <c r="A878" s="2" t="s">
        <v>20</v>
      </c>
      <c r="B878" s="3" t="s">
        <v>21</v>
      </c>
      <c r="C878" s="6">
        <v>45</v>
      </c>
      <c r="D878" s="6">
        <v>45</v>
      </c>
      <c r="E878" s="5">
        <f t="shared" si="16"/>
        <v>1</v>
      </c>
    </row>
    <row r="879" spans="1:5" outlineLevel="1" x14ac:dyDescent="0.2">
      <c r="A879" s="2" t="s">
        <v>24</v>
      </c>
      <c r="B879" s="3" t="s">
        <v>25</v>
      </c>
      <c r="C879" s="6">
        <v>3992.99</v>
      </c>
      <c r="D879" s="6">
        <v>3992.99</v>
      </c>
      <c r="E879" s="5">
        <f t="shared" si="16"/>
        <v>1</v>
      </c>
    </row>
    <row r="880" spans="1:5" ht="23.25" customHeight="1" x14ac:dyDescent="0.2">
      <c r="A880" s="36" t="s">
        <v>456</v>
      </c>
      <c r="B880" s="37"/>
      <c r="C880" s="8">
        <f>C882+C902</f>
        <v>451789.18</v>
      </c>
      <c r="D880" s="8">
        <f>D882+D902</f>
        <v>389970.61000000004</v>
      </c>
      <c r="E880" s="9">
        <f t="shared" si="16"/>
        <v>0.86316943225599174</v>
      </c>
    </row>
    <row r="881" spans="1:5" ht="13.5" customHeight="1" x14ac:dyDescent="0.2">
      <c r="A881" s="15"/>
      <c r="B881" s="16" t="s">
        <v>536</v>
      </c>
      <c r="C881" s="12"/>
      <c r="D881" s="12"/>
      <c r="E881" s="13"/>
    </row>
    <row r="882" spans="1:5" ht="15.75" customHeight="1" x14ac:dyDescent="0.2">
      <c r="A882" s="15"/>
      <c r="B882" s="16" t="s">
        <v>537</v>
      </c>
      <c r="C882" s="12">
        <f>C883+C887</f>
        <v>446455.82</v>
      </c>
      <c r="D882" s="12">
        <f>D883+D887</f>
        <v>384770.42000000004</v>
      </c>
      <c r="E882" s="13">
        <f t="shared" si="16"/>
        <v>0.86183313726316757</v>
      </c>
    </row>
    <row r="883" spans="1:5" ht="30" customHeight="1" x14ac:dyDescent="0.2">
      <c r="A883" s="15" t="s">
        <v>562</v>
      </c>
      <c r="B883" s="16" t="s">
        <v>561</v>
      </c>
      <c r="C883" s="12">
        <f>C884</f>
        <v>149.97999999999999</v>
      </c>
      <c r="D883" s="12">
        <f>D884</f>
        <v>0</v>
      </c>
      <c r="E883" s="13">
        <f t="shared" si="16"/>
        <v>0</v>
      </c>
    </row>
    <row r="884" spans="1:5" s="31" customFormat="1" ht="31.5" customHeight="1" collapsed="1" x14ac:dyDescent="0.2">
      <c r="A884" s="29" t="s">
        <v>563</v>
      </c>
      <c r="B884" s="18" t="s">
        <v>564</v>
      </c>
      <c r="C884" s="19">
        <f>C885+C886</f>
        <v>149.97999999999999</v>
      </c>
      <c r="D884" s="19">
        <f>D885+D886</f>
        <v>0</v>
      </c>
      <c r="E884" s="20">
        <f t="shared" si="16"/>
        <v>0</v>
      </c>
    </row>
    <row r="885" spans="1:5" ht="38.25" hidden="1" outlineLevel="1" x14ac:dyDescent="0.2">
      <c r="A885" s="2" t="s">
        <v>55</v>
      </c>
      <c r="B885" s="3" t="s">
        <v>56</v>
      </c>
      <c r="C885" s="6">
        <v>55.96</v>
      </c>
      <c r="D885" s="6">
        <v>0</v>
      </c>
      <c r="E885" s="5">
        <f t="shared" si="16"/>
        <v>0</v>
      </c>
    </row>
    <row r="886" spans="1:5" ht="38.25" hidden="1" outlineLevel="1" x14ac:dyDescent="0.2">
      <c r="A886" s="2" t="s">
        <v>57</v>
      </c>
      <c r="B886" s="3" t="s">
        <v>58</v>
      </c>
      <c r="C886" s="6">
        <v>94.02</v>
      </c>
      <c r="D886" s="6">
        <v>0</v>
      </c>
      <c r="E886" s="5">
        <f t="shared" si="16"/>
        <v>0</v>
      </c>
    </row>
    <row r="887" spans="1:5" s="32" customFormat="1" ht="30" customHeight="1" outlineLevel="1" x14ac:dyDescent="0.2">
      <c r="A887" s="15" t="s">
        <v>608</v>
      </c>
      <c r="B887" s="16" t="s">
        <v>609</v>
      </c>
      <c r="C887" s="24">
        <f>C888+C894</f>
        <v>446305.84</v>
      </c>
      <c r="D887" s="24">
        <f>D888+D894</f>
        <v>384770.42000000004</v>
      </c>
      <c r="E887" s="25">
        <f t="shared" si="16"/>
        <v>0.86212275420819051</v>
      </c>
    </row>
    <row r="888" spans="1:5" s="31" customFormat="1" ht="32.25" customHeight="1" outlineLevel="1" x14ac:dyDescent="0.2">
      <c r="A888" s="29" t="s">
        <v>655</v>
      </c>
      <c r="B888" s="18" t="s">
        <v>702</v>
      </c>
      <c r="C888" s="30">
        <f>C889+C890+C891</f>
        <v>96926.060000000012</v>
      </c>
      <c r="D888" s="30">
        <f>D889+D890+D891</f>
        <v>55610.600000000006</v>
      </c>
      <c r="E888" s="22">
        <f t="shared" si="16"/>
        <v>0.57374250021098561</v>
      </c>
    </row>
    <row r="889" spans="1:5" ht="38.25" hidden="1" outlineLevel="1" x14ac:dyDescent="0.2">
      <c r="A889" s="2" t="s">
        <v>457</v>
      </c>
      <c r="B889" s="3" t="s">
        <v>458</v>
      </c>
      <c r="C889" s="6">
        <v>6048.25</v>
      </c>
      <c r="D889" s="6">
        <v>6048.25</v>
      </c>
      <c r="E889" s="5">
        <f t="shared" si="16"/>
        <v>1</v>
      </c>
    </row>
    <row r="890" spans="1:5" ht="25.5" hidden="1" outlineLevel="1" x14ac:dyDescent="0.2">
      <c r="A890" s="2" t="s">
        <v>246</v>
      </c>
      <c r="B890" s="3" t="s">
        <v>247</v>
      </c>
      <c r="C890" s="6">
        <v>4596.42</v>
      </c>
      <c r="D890" s="6">
        <v>2949.19</v>
      </c>
      <c r="E890" s="5">
        <f t="shared" si="16"/>
        <v>0.64162761453479011</v>
      </c>
    </row>
    <row r="891" spans="1:5" ht="38.25" hidden="1" outlineLevel="1" x14ac:dyDescent="0.2">
      <c r="A891" s="2" t="s">
        <v>459</v>
      </c>
      <c r="B891" s="3" t="s">
        <v>460</v>
      </c>
      <c r="C891" s="6">
        <v>86281.390000000014</v>
      </c>
      <c r="D891" s="6">
        <v>46613.16</v>
      </c>
      <c r="E891" s="5">
        <f t="shared" si="16"/>
        <v>0.54024581662395554</v>
      </c>
    </row>
    <row r="892" spans="1:5" ht="17.25" customHeight="1" outlineLevel="1" x14ac:dyDescent="0.2">
      <c r="A892" s="2"/>
      <c r="B892" s="21" t="s">
        <v>718</v>
      </c>
      <c r="C892" s="6"/>
      <c r="D892" s="6"/>
      <c r="E892" s="5"/>
    </row>
    <row r="893" spans="1:5" ht="48.75" customHeight="1" outlineLevel="1" x14ac:dyDescent="0.2">
      <c r="A893" s="2" t="s">
        <v>459</v>
      </c>
      <c r="B893" s="3" t="s">
        <v>460</v>
      </c>
      <c r="C893" s="6">
        <v>86281.390000000014</v>
      </c>
      <c r="D893" s="35">
        <v>46613.16</v>
      </c>
      <c r="E893" s="5">
        <f t="shared" si="16"/>
        <v>0.54024581662395554</v>
      </c>
    </row>
    <row r="894" spans="1:5" s="31" customFormat="1" ht="43.5" customHeight="1" outlineLevel="1" x14ac:dyDescent="0.2">
      <c r="A894" s="17" t="s">
        <v>610</v>
      </c>
      <c r="B894" s="21" t="s">
        <v>703</v>
      </c>
      <c r="C894" s="30">
        <f>C895+C896+C897+C898+C899+C900+C901</f>
        <v>349379.78</v>
      </c>
      <c r="D894" s="30">
        <f>D895+D896+D897+D898+D899+D900+D901</f>
        <v>329159.82</v>
      </c>
      <c r="E894" s="22">
        <f t="shared" si="16"/>
        <v>0.94212612990940681</v>
      </c>
    </row>
    <row r="895" spans="1:5" ht="51" hidden="1" outlineLevel="1" x14ac:dyDescent="0.2">
      <c r="A895" s="2" t="s">
        <v>188</v>
      </c>
      <c r="B895" s="3" t="s">
        <v>11</v>
      </c>
      <c r="C895" s="6">
        <v>326393.99</v>
      </c>
      <c r="D895" s="6">
        <v>320567.19</v>
      </c>
      <c r="E895" s="5">
        <f t="shared" si="16"/>
        <v>0.98214795560420709</v>
      </c>
    </row>
    <row r="896" spans="1:5" ht="22.5" hidden="1" customHeight="1" outlineLevel="1" x14ac:dyDescent="0.2">
      <c r="A896" s="2" t="s">
        <v>199</v>
      </c>
      <c r="B896" s="3" t="s">
        <v>200</v>
      </c>
      <c r="C896" s="6">
        <v>10574.300000000001</v>
      </c>
      <c r="D896" s="6">
        <v>563.27</v>
      </c>
      <c r="E896" s="5">
        <f t="shared" si="16"/>
        <v>5.3267828603311793E-2</v>
      </c>
    </row>
    <row r="897" spans="1:5" ht="51" hidden="1" outlineLevel="1" x14ac:dyDescent="0.2">
      <c r="A897" s="2" t="s">
        <v>461</v>
      </c>
      <c r="B897" s="3" t="s">
        <v>113</v>
      </c>
      <c r="C897" s="6">
        <v>2490</v>
      </c>
      <c r="D897" s="6">
        <v>0</v>
      </c>
      <c r="E897" s="5">
        <f t="shared" si="16"/>
        <v>0</v>
      </c>
    </row>
    <row r="898" spans="1:5" ht="51" hidden="1" outlineLevel="1" x14ac:dyDescent="0.2">
      <c r="A898" s="2" t="s">
        <v>462</v>
      </c>
      <c r="B898" s="3" t="s">
        <v>463</v>
      </c>
      <c r="C898" s="6">
        <v>2073.34</v>
      </c>
      <c r="D898" s="6">
        <v>589.14</v>
      </c>
      <c r="E898" s="5">
        <f t="shared" si="16"/>
        <v>0.28415021173565358</v>
      </c>
    </row>
    <row r="899" spans="1:5" ht="51" hidden="1" outlineLevel="1" x14ac:dyDescent="0.2">
      <c r="A899" s="2" t="s">
        <v>464</v>
      </c>
      <c r="B899" s="3" t="s">
        <v>465</v>
      </c>
      <c r="C899" s="6">
        <v>2500</v>
      </c>
      <c r="D899" s="6">
        <v>2500</v>
      </c>
      <c r="E899" s="5">
        <f t="shared" si="16"/>
        <v>1</v>
      </c>
    </row>
    <row r="900" spans="1:5" ht="25.5" hidden="1" outlineLevel="1" x14ac:dyDescent="0.2">
      <c r="A900" s="2" t="s">
        <v>466</v>
      </c>
      <c r="B900" s="3" t="s">
        <v>467</v>
      </c>
      <c r="C900" s="6">
        <v>2650.5</v>
      </c>
      <c r="D900" s="6">
        <v>2246.5</v>
      </c>
      <c r="E900" s="5">
        <f t="shared" si="16"/>
        <v>0.8475759290699868</v>
      </c>
    </row>
    <row r="901" spans="1:5" ht="25.5" hidden="1" outlineLevel="1" x14ac:dyDescent="0.2">
      <c r="A901" s="2" t="s">
        <v>468</v>
      </c>
      <c r="B901" s="3" t="s">
        <v>102</v>
      </c>
      <c r="C901" s="6">
        <v>2697.65</v>
      </c>
      <c r="D901" s="6">
        <v>2693.72</v>
      </c>
      <c r="E901" s="5">
        <f t="shared" si="16"/>
        <v>0.99854317646840762</v>
      </c>
    </row>
    <row r="902" spans="1:5" s="32" customFormat="1" outlineLevel="1" x14ac:dyDescent="0.2">
      <c r="A902" s="1"/>
      <c r="B902" s="23" t="s">
        <v>544</v>
      </c>
      <c r="C902" s="24">
        <f>C903+C904+C905</f>
        <v>5333.3600000000006</v>
      </c>
      <c r="D902" s="24">
        <f>D903+D904+D905</f>
        <v>5200.1899999999996</v>
      </c>
      <c r="E902" s="25">
        <f t="shared" si="16"/>
        <v>0.9750307498462506</v>
      </c>
    </row>
    <row r="903" spans="1:5" ht="38.25" outlineLevel="1" x14ac:dyDescent="0.2">
      <c r="A903" s="2" t="s">
        <v>14</v>
      </c>
      <c r="B903" s="3" t="s">
        <v>15</v>
      </c>
      <c r="C903" s="6">
        <v>416</v>
      </c>
      <c r="D903" s="6">
        <v>353</v>
      </c>
      <c r="E903" s="5">
        <f t="shared" si="16"/>
        <v>0.84855769230769229</v>
      </c>
    </row>
    <row r="904" spans="1:5" ht="38.25" outlineLevel="1" x14ac:dyDescent="0.2">
      <c r="A904" s="2" t="s">
        <v>16</v>
      </c>
      <c r="B904" s="3" t="s">
        <v>17</v>
      </c>
      <c r="C904" s="6">
        <v>4573.1400000000003</v>
      </c>
      <c r="D904" s="6">
        <v>4572.99</v>
      </c>
      <c r="E904" s="5">
        <f t="shared" si="16"/>
        <v>0.99996719977958237</v>
      </c>
    </row>
    <row r="905" spans="1:5" ht="38.25" outlineLevel="1" x14ac:dyDescent="0.2">
      <c r="A905" s="2" t="s">
        <v>18</v>
      </c>
      <c r="B905" s="3" t="s">
        <v>19</v>
      </c>
      <c r="C905" s="6">
        <v>344.22</v>
      </c>
      <c r="D905" s="6">
        <v>274.2</v>
      </c>
      <c r="E905" s="5">
        <f t="shared" si="16"/>
        <v>0.7965835802684329</v>
      </c>
    </row>
    <row r="906" spans="1:5" x14ac:dyDescent="0.2">
      <c r="A906" s="36" t="s">
        <v>469</v>
      </c>
      <c r="B906" s="37"/>
      <c r="C906" s="8">
        <f>C908+C909</f>
        <v>16111.3</v>
      </c>
      <c r="D906" s="8">
        <f>D908+D909</f>
        <v>15771.539999999999</v>
      </c>
      <c r="E906" s="9">
        <f t="shared" si="16"/>
        <v>0.97891169551805257</v>
      </c>
    </row>
    <row r="907" spans="1:5" x14ac:dyDescent="0.2">
      <c r="A907" s="15"/>
      <c r="B907" s="16" t="s">
        <v>536</v>
      </c>
      <c r="C907" s="12"/>
      <c r="D907" s="12"/>
      <c r="E907" s="13"/>
    </row>
    <row r="908" spans="1:5" x14ac:dyDescent="0.2">
      <c r="A908" s="15"/>
      <c r="B908" s="16" t="s">
        <v>537</v>
      </c>
      <c r="C908" s="12">
        <v>0</v>
      </c>
      <c r="D908" s="12">
        <v>0</v>
      </c>
      <c r="E908" s="13">
        <v>0</v>
      </c>
    </row>
    <row r="909" spans="1:5" x14ac:dyDescent="0.2">
      <c r="A909" s="15"/>
      <c r="B909" s="23" t="s">
        <v>544</v>
      </c>
      <c r="C909" s="12">
        <f>C910+C911+C912</f>
        <v>16111.3</v>
      </c>
      <c r="D909" s="12">
        <f>D910+D911+D912</f>
        <v>15771.539999999999</v>
      </c>
      <c r="E909" s="13">
        <f t="shared" si="16"/>
        <v>0.97891169551805257</v>
      </c>
    </row>
    <row r="910" spans="1:5" ht="38.25" outlineLevel="1" x14ac:dyDescent="0.2">
      <c r="A910" s="2" t="s">
        <v>470</v>
      </c>
      <c r="B910" s="3" t="s">
        <v>471</v>
      </c>
      <c r="C910" s="6">
        <v>2382</v>
      </c>
      <c r="D910" s="6">
        <v>2299.46</v>
      </c>
      <c r="E910" s="5">
        <f t="shared" si="16"/>
        <v>0.96534844668345932</v>
      </c>
    </row>
    <row r="911" spans="1:5" ht="38.25" outlineLevel="1" x14ac:dyDescent="0.2">
      <c r="A911" s="2" t="s">
        <v>472</v>
      </c>
      <c r="B911" s="3" t="s">
        <v>453</v>
      </c>
      <c r="C911" s="6">
        <v>9774</v>
      </c>
      <c r="D911" s="6">
        <v>9766.7999999999993</v>
      </c>
      <c r="E911" s="5">
        <f t="shared" si="16"/>
        <v>0.99926335174953951</v>
      </c>
    </row>
    <row r="912" spans="1:5" ht="25.5" outlineLevel="1" x14ac:dyDescent="0.2">
      <c r="A912" s="2" t="s">
        <v>473</v>
      </c>
      <c r="B912" s="3" t="s">
        <v>455</v>
      </c>
      <c r="C912" s="6">
        <v>3955.2999999999997</v>
      </c>
      <c r="D912" s="6">
        <v>3705.28</v>
      </c>
      <c r="E912" s="5">
        <f t="shared" si="16"/>
        <v>0.93678861274745295</v>
      </c>
    </row>
    <row r="913" spans="1:5" x14ac:dyDescent="0.2">
      <c r="A913" s="36" t="s">
        <v>474</v>
      </c>
      <c r="B913" s="37"/>
      <c r="C913" s="8">
        <v>3739.67</v>
      </c>
      <c r="D913" s="8">
        <v>3469.22</v>
      </c>
      <c r="E913" s="9">
        <f t="shared" si="16"/>
        <v>0.92768078466816584</v>
      </c>
    </row>
    <row r="914" spans="1:5" x14ac:dyDescent="0.2">
      <c r="A914" s="15"/>
      <c r="B914" s="16" t="s">
        <v>536</v>
      </c>
      <c r="C914" s="12"/>
      <c r="D914" s="12"/>
      <c r="E914" s="13"/>
    </row>
    <row r="915" spans="1:5" x14ac:dyDescent="0.2">
      <c r="A915" s="15"/>
      <c r="B915" s="16" t="s">
        <v>537</v>
      </c>
      <c r="C915" s="12">
        <v>0</v>
      </c>
      <c r="D915" s="12">
        <v>0</v>
      </c>
      <c r="E915" s="13">
        <v>0</v>
      </c>
    </row>
    <row r="916" spans="1:5" x14ac:dyDescent="0.2">
      <c r="A916" s="15"/>
      <c r="B916" s="23" t="s">
        <v>544</v>
      </c>
      <c r="C916" s="12">
        <f>C917+C918+C919</f>
        <v>3739.67</v>
      </c>
      <c r="D916" s="12">
        <f>D917+D918+D919</f>
        <v>3469.22</v>
      </c>
      <c r="E916" s="13">
        <f t="shared" si="16"/>
        <v>0.92768078466816584</v>
      </c>
    </row>
    <row r="917" spans="1:5" ht="38.25" outlineLevel="1" x14ac:dyDescent="0.2">
      <c r="A917" s="2" t="s">
        <v>475</v>
      </c>
      <c r="B917" s="3" t="s">
        <v>476</v>
      </c>
      <c r="C917" s="6">
        <v>3411.1</v>
      </c>
      <c r="D917" s="6">
        <v>3200.4</v>
      </c>
      <c r="E917" s="5">
        <f t="shared" si="16"/>
        <v>0.93823106915657706</v>
      </c>
    </row>
    <row r="918" spans="1:5" ht="38.25" outlineLevel="1" x14ac:dyDescent="0.2">
      <c r="A918" s="2" t="s">
        <v>477</v>
      </c>
      <c r="B918" s="3" t="s">
        <v>478</v>
      </c>
      <c r="C918" s="6">
        <v>175.77</v>
      </c>
      <c r="D918" s="6">
        <v>174.68</v>
      </c>
      <c r="E918" s="5">
        <f t="shared" si="16"/>
        <v>0.99379871422882171</v>
      </c>
    </row>
    <row r="919" spans="1:5" ht="38.25" outlineLevel="1" x14ac:dyDescent="0.2">
      <c r="A919" s="2" t="s">
        <v>479</v>
      </c>
      <c r="B919" s="3" t="s">
        <v>480</v>
      </c>
      <c r="C919" s="6">
        <v>152.80000000000001</v>
      </c>
      <c r="D919" s="6">
        <v>94.14</v>
      </c>
      <c r="E919" s="5">
        <f t="shared" si="16"/>
        <v>0.61609947643979057</v>
      </c>
    </row>
    <row r="920" spans="1:5" ht="31.5" customHeight="1" x14ac:dyDescent="0.2">
      <c r="A920" s="36" t="s">
        <v>481</v>
      </c>
      <c r="B920" s="37"/>
      <c r="C920" s="8">
        <f>C922+C923</f>
        <v>72635.45</v>
      </c>
      <c r="D920" s="8">
        <f>D922+D923</f>
        <v>63334.2</v>
      </c>
      <c r="E920" s="9">
        <f t="shared" si="16"/>
        <v>0.87194613649395714</v>
      </c>
    </row>
    <row r="921" spans="1:5" ht="18" customHeight="1" x14ac:dyDescent="0.2">
      <c r="A921" s="15"/>
      <c r="B921" s="16" t="s">
        <v>536</v>
      </c>
      <c r="C921" s="12"/>
      <c r="D921" s="12"/>
      <c r="E921" s="13"/>
    </row>
    <row r="922" spans="1:5" ht="20.25" customHeight="1" x14ac:dyDescent="0.2">
      <c r="A922" s="15"/>
      <c r="B922" s="16" t="s">
        <v>537</v>
      </c>
      <c r="C922" s="12">
        <v>0</v>
      </c>
      <c r="D922" s="12">
        <v>0</v>
      </c>
      <c r="E922" s="13">
        <v>0</v>
      </c>
    </row>
    <row r="923" spans="1:5" ht="17.25" customHeight="1" x14ac:dyDescent="0.2">
      <c r="A923" s="15"/>
      <c r="B923" s="23" t="s">
        <v>544</v>
      </c>
      <c r="C923" s="12">
        <f>C924+C925+C926+C927+C928+C929+C930+C931</f>
        <v>72635.45</v>
      </c>
      <c r="D923" s="12">
        <f>D924+D925+D926+D927+D928+D929+D930+D931</f>
        <v>63334.2</v>
      </c>
      <c r="E923" s="13">
        <f t="shared" si="16"/>
        <v>0.87194613649395714</v>
      </c>
    </row>
    <row r="924" spans="1:5" ht="25.5" outlineLevel="1" x14ac:dyDescent="0.2">
      <c r="A924" s="2" t="s">
        <v>438</v>
      </c>
      <c r="B924" s="3" t="s">
        <v>439</v>
      </c>
      <c r="C924" s="6">
        <v>18800</v>
      </c>
      <c r="D924" s="6">
        <v>16022.1</v>
      </c>
      <c r="E924" s="5">
        <f t="shared" si="16"/>
        <v>0.85223936170212766</v>
      </c>
    </row>
    <row r="925" spans="1:5" ht="25.5" outlineLevel="1" x14ac:dyDescent="0.2">
      <c r="A925" s="2" t="s">
        <v>482</v>
      </c>
      <c r="B925" s="3" t="s">
        <v>483</v>
      </c>
      <c r="C925" s="6">
        <v>103.5</v>
      </c>
      <c r="D925" s="6">
        <v>23</v>
      </c>
      <c r="E925" s="5">
        <f t="shared" si="16"/>
        <v>0.22222222222222221</v>
      </c>
    </row>
    <row r="926" spans="1:5" ht="25.5" outlineLevel="1" x14ac:dyDescent="0.2">
      <c r="A926" s="2" t="s">
        <v>484</v>
      </c>
      <c r="B926" s="3" t="s">
        <v>485</v>
      </c>
      <c r="C926" s="6">
        <v>1765</v>
      </c>
      <c r="D926" s="6">
        <v>1487.97</v>
      </c>
      <c r="E926" s="5">
        <f t="shared" si="16"/>
        <v>0.84304249291784705</v>
      </c>
    </row>
    <row r="927" spans="1:5" ht="38.25" outlineLevel="1" x14ac:dyDescent="0.2">
      <c r="A927" s="2" t="s">
        <v>486</v>
      </c>
      <c r="B927" s="3" t="s">
        <v>487</v>
      </c>
      <c r="C927" s="6">
        <v>10380</v>
      </c>
      <c r="D927" s="6">
        <v>9373.94</v>
      </c>
      <c r="E927" s="5">
        <f t="shared" ref="E927:E984" si="18">D927/C927</f>
        <v>0.90307707129094417</v>
      </c>
    </row>
    <row r="928" spans="1:5" ht="38.25" outlineLevel="1" x14ac:dyDescent="0.2">
      <c r="A928" s="2" t="s">
        <v>488</v>
      </c>
      <c r="B928" s="3" t="s">
        <v>489</v>
      </c>
      <c r="C928" s="6">
        <v>1389.6000000000001</v>
      </c>
      <c r="D928" s="6">
        <v>1368.11</v>
      </c>
      <c r="E928" s="5">
        <f t="shared" si="18"/>
        <v>0.98453511801957383</v>
      </c>
    </row>
    <row r="929" spans="1:5" ht="38.25" outlineLevel="1" x14ac:dyDescent="0.2">
      <c r="A929" s="2" t="s">
        <v>490</v>
      </c>
      <c r="B929" s="3" t="s">
        <v>453</v>
      </c>
      <c r="C929" s="6">
        <v>22390</v>
      </c>
      <c r="D929" s="6">
        <v>22375.05</v>
      </c>
      <c r="E929" s="5">
        <f t="shared" si="18"/>
        <v>0.99933229120142919</v>
      </c>
    </row>
    <row r="930" spans="1:5" ht="25.5" outlineLevel="1" x14ac:dyDescent="0.2">
      <c r="A930" s="2" t="s">
        <v>491</v>
      </c>
      <c r="B930" s="3" t="s">
        <v>455</v>
      </c>
      <c r="C930" s="6">
        <v>16397.95</v>
      </c>
      <c r="D930" s="6">
        <v>11274.64</v>
      </c>
      <c r="E930" s="5">
        <f t="shared" si="18"/>
        <v>0.68756399427977266</v>
      </c>
    </row>
    <row r="931" spans="1:5" ht="25.5" outlineLevel="1" x14ac:dyDescent="0.2">
      <c r="A931" s="2" t="s">
        <v>492</v>
      </c>
      <c r="B931" s="3" t="s">
        <v>493</v>
      </c>
      <c r="C931" s="6">
        <v>1409.4</v>
      </c>
      <c r="D931" s="6">
        <v>1409.39</v>
      </c>
      <c r="E931" s="5">
        <f t="shared" si="18"/>
        <v>0.99999290478217684</v>
      </c>
    </row>
    <row r="932" spans="1:5" ht="20.25" customHeight="1" x14ac:dyDescent="0.2">
      <c r="A932" s="36" t="s">
        <v>494</v>
      </c>
      <c r="B932" s="37"/>
      <c r="C932" s="8">
        <f>C934+C959</f>
        <v>724137.37000000011</v>
      </c>
      <c r="D932" s="8">
        <f>D934+D959</f>
        <v>626144.93999999994</v>
      </c>
      <c r="E932" s="9">
        <f t="shared" si="18"/>
        <v>0.86467701563309718</v>
      </c>
    </row>
    <row r="933" spans="1:5" ht="15" customHeight="1" x14ac:dyDescent="0.2">
      <c r="A933" s="15"/>
      <c r="B933" s="16" t="s">
        <v>536</v>
      </c>
      <c r="C933" s="12"/>
      <c r="D933" s="12"/>
      <c r="E933" s="13"/>
    </row>
    <row r="934" spans="1:5" ht="15" customHeight="1" x14ac:dyDescent="0.2">
      <c r="A934" s="15"/>
      <c r="B934" s="16" t="s">
        <v>537</v>
      </c>
      <c r="C934" s="12">
        <f>C935</f>
        <v>686226.35000000009</v>
      </c>
      <c r="D934" s="12">
        <f>D935</f>
        <v>595044.19999999995</v>
      </c>
      <c r="E934" s="13">
        <f t="shared" si="18"/>
        <v>0.86712525684856001</v>
      </c>
    </row>
    <row r="935" spans="1:5" ht="29.25" customHeight="1" x14ac:dyDescent="0.2">
      <c r="A935" s="15" t="s">
        <v>688</v>
      </c>
      <c r="B935" s="16" t="s">
        <v>704</v>
      </c>
      <c r="C935" s="12">
        <f>C936+C946+C949</f>
        <v>686226.35000000009</v>
      </c>
      <c r="D935" s="12">
        <f>D936+D946+D949</f>
        <v>595044.19999999995</v>
      </c>
      <c r="E935" s="13">
        <f t="shared" si="18"/>
        <v>0.86712525684856001</v>
      </c>
    </row>
    <row r="936" spans="1:5" s="31" customFormat="1" ht="41.25" customHeight="1" collapsed="1" x14ac:dyDescent="0.2">
      <c r="A936" s="29" t="s">
        <v>705</v>
      </c>
      <c r="B936" s="18" t="s">
        <v>706</v>
      </c>
      <c r="C936" s="19">
        <f>C937+C938+C939+C940+C941</f>
        <v>137191.35</v>
      </c>
      <c r="D936" s="19">
        <f>D937+D938+D939+D940+D941</f>
        <v>126718.78000000001</v>
      </c>
      <c r="E936" s="20">
        <f t="shared" si="18"/>
        <v>0.92366450217160201</v>
      </c>
    </row>
    <row r="937" spans="1:5" ht="25.5" hidden="1" outlineLevel="1" x14ac:dyDescent="0.2">
      <c r="A937" s="2" t="s">
        <v>495</v>
      </c>
      <c r="B937" s="3" t="s">
        <v>496</v>
      </c>
      <c r="C937" s="6">
        <v>75664.41</v>
      </c>
      <c r="D937" s="6">
        <v>66512.75</v>
      </c>
      <c r="E937" s="5">
        <f t="shared" si="18"/>
        <v>0.87904934433507109</v>
      </c>
    </row>
    <row r="938" spans="1:5" ht="25.5" hidden="1" outlineLevel="1" x14ac:dyDescent="0.2">
      <c r="A938" s="2" t="s">
        <v>497</v>
      </c>
      <c r="B938" s="3" t="s">
        <v>498</v>
      </c>
      <c r="C938" s="6">
        <v>3957.94</v>
      </c>
      <c r="D938" s="6">
        <v>2938.38</v>
      </c>
      <c r="E938" s="5">
        <f t="shared" si="18"/>
        <v>0.74240135019732489</v>
      </c>
    </row>
    <row r="939" spans="1:5" ht="25.5" hidden="1" outlineLevel="1" x14ac:dyDescent="0.2">
      <c r="A939" s="2" t="s">
        <v>499</v>
      </c>
      <c r="B939" s="3" t="s">
        <v>500</v>
      </c>
      <c r="C939" s="6">
        <v>40.200000000000003</v>
      </c>
      <c r="D939" s="6">
        <v>0</v>
      </c>
      <c r="E939" s="5">
        <f t="shared" si="18"/>
        <v>0</v>
      </c>
    </row>
    <row r="940" spans="1:5" ht="25.5" hidden="1" outlineLevel="1" x14ac:dyDescent="0.2">
      <c r="A940" s="2" t="s">
        <v>501</v>
      </c>
      <c r="B940" s="3" t="s">
        <v>502</v>
      </c>
      <c r="C940" s="6">
        <v>51396.62</v>
      </c>
      <c r="D940" s="6">
        <v>51396.63</v>
      </c>
      <c r="E940" s="5">
        <f t="shared" si="18"/>
        <v>1.0000001945653234</v>
      </c>
    </row>
    <row r="941" spans="1:5" ht="25.5" hidden="1" outlineLevel="1" x14ac:dyDescent="0.2">
      <c r="A941" s="2" t="s">
        <v>503</v>
      </c>
      <c r="B941" s="3" t="s">
        <v>502</v>
      </c>
      <c r="C941" s="6">
        <v>6132.18</v>
      </c>
      <c r="D941" s="6">
        <v>5871.02</v>
      </c>
      <c r="E941" s="5">
        <f t="shared" si="18"/>
        <v>0.95741155673838674</v>
      </c>
    </row>
    <row r="942" spans="1:5" ht="21.75" customHeight="1" outlineLevel="1" x14ac:dyDescent="0.2">
      <c r="A942" s="2"/>
      <c r="B942" s="21" t="s">
        <v>718</v>
      </c>
      <c r="C942" s="6"/>
      <c r="D942" s="6"/>
      <c r="E942" s="5"/>
    </row>
    <row r="943" spans="1:5" ht="30" customHeight="1" outlineLevel="1" x14ac:dyDescent="0.2">
      <c r="A943" s="2" t="s">
        <v>495</v>
      </c>
      <c r="B943" s="3" t="s">
        <v>496</v>
      </c>
      <c r="C943" s="6">
        <v>71002.61</v>
      </c>
      <c r="D943" s="35">
        <v>61916.04</v>
      </c>
      <c r="E943" s="5">
        <f>D943/C943</f>
        <v>0.87202484528385649</v>
      </c>
    </row>
    <row r="944" spans="1:5" ht="27" customHeight="1" outlineLevel="1" x14ac:dyDescent="0.2">
      <c r="A944" s="2" t="s">
        <v>501</v>
      </c>
      <c r="B944" s="3" t="s">
        <v>502</v>
      </c>
      <c r="C944" s="6">
        <v>51396.62</v>
      </c>
      <c r="D944" s="35">
        <v>51396.63</v>
      </c>
      <c r="E944" s="5">
        <f t="shared" si="18"/>
        <v>1.0000001945653234</v>
      </c>
    </row>
    <row r="945" spans="1:5" ht="35.25" customHeight="1" outlineLevel="1" x14ac:dyDescent="0.2">
      <c r="A945" s="2" t="s">
        <v>503</v>
      </c>
      <c r="B945" s="3" t="s">
        <v>502</v>
      </c>
      <c r="C945" s="6">
        <v>6132.18</v>
      </c>
      <c r="D945" s="35">
        <v>5871.02</v>
      </c>
      <c r="E945" s="5">
        <f t="shared" si="18"/>
        <v>0.95741155673838674</v>
      </c>
    </row>
    <row r="946" spans="1:5" s="31" customFormat="1" ht="37.5" customHeight="1" outlineLevel="1" x14ac:dyDescent="0.2">
      <c r="A946" s="17" t="s">
        <v>707</v>
      </c>
      <c r="B946" s="21" t="s">
        <v>708</v>
      </c>
      <c r="C946" s="30">
        <f>C947+C948</f>
        <v>13919.06</v>
      </c>
      <c r="D946" s="30">
        <f>D947+D948</f>
        <v>13243.46</v>
      </c>
      <c r="E946" s="22">
        <f t="shared" si="18"/>
        <v>0.95146223954778553</v>
      </c>
    </row>
    <row r="947" spans="1:5" ht="51" hidden="1" outlineLevel="1" x14ac:dyDescent="0.2">
      <c r="A947" s="2" t="s">
        <v>504</v>
      </c>
      <c r="B947" s="3" t="s">
        <v>11</v>
      </c>
      <c r="C947" s="6">
        <v>9531.66</v>
      </c>
      <c r="D947" s="6">
        <v>9191.66</v>
      </c>
      <c r="E947" s="5">
        <f t="shared" si="18"/>
        <v>0.96432940327288219</v>
      </c>
    </row>
    <row r="948" spans="1:5" ht="25.5" hidden="1" outlineLevel="1" x14ac:dyDescent="0.2">
      <c r="A948" s="2" t="s">
        <v>505</v>
      </c>
      <c r="B948" s="3" t="s">
        <v>506</v>
      </c>
      <c r="C948" s="6">
        <v>4387.3999999999996</v>
      </c>
      <c r="D948" s="6">
        <v>4051.8</v>
      </c>
      <c r="E948" s="5">
        <f t="shared" si="18"/>
        <v>0.92350822810776323</v>
      </c>
    </row>
    <row r="949" spans="1:5" s="31" customFormat="1" ht="24.75" customHeight="1" outlineLevel="1" x14ac:dyDescent="0.2">
      <c r="A949" s="17" t="s">
        <v>689</v>
      </c>
      <c r="B949" s="21" t="s">
        <v>709</v>
      </c>
      <c r="C949" s="30">
        <f>C950+C951+C952+C953+C954+C955</f>
        <v>535115.94000000006</v>
      </c>
      <c r="D949" s="30">
        <f>D950+D951+D952+D953+D954+D955</f>
        <v>455081.95999999996</v>
      </c>
      <c r="E949" s="22">
        <f t="shared" si="18"/>
        <v>0.8504361877166281</v>
      </c>
    </row>
    <row r="950" spans="1:5" ht="25.5" hidden="1" outlineLevel="1" x14ac:dyDescent="0.2">
      <c r="A950" s="2" t="s">
        <v>507</v>
      </c>
      <c r="B950" s="3" t="s">
        <v>508</v>
      </c>
      <c r="C950" s="6">
        <v>316267.78000000003</v>
      </c>
      <c r="D950" s="6">
        <v>288122.21000000002</v>
      </c>
      <c r="E950" s="5">
        <f t="shared" si="18"/>
        <v>0.91100715349505412</v>
      </c>
    </row>
    <row r="951" spans="1:5" ht="38.25" hidden="1" outlineLevel="1" x14ac:dyDescent="0.2">
      <c r="A951" s="2" t="s">
        <v>509</v>
      </c>
      <c r="B951" s="3" t="s">
        <v>510</v>
      </c>
      <c r="C951" s="6">
        <v>166800</v>
      </c>
      <c r="D951" s="6">
        <v>127185.78</v>
      </c>
      <c r="E951" s="5">
        <f t="shared" si="18"/>
        <v>0.76250467625899276</v>
      </c>
    </row>
    <row r="952" spans="1:5" ht="51" hidden="1" outlineLevel="1" x14ac:dyDescent="0.2">
      <c r="A952" s="2" t="s">
        <v>511</v>
      </c>
      <c r="B952" s="3" t="s">
        <v>512</v>
      </c>
      <c r="C952" s="6">
        <v>2838.2799999999997</v>
      </c>
      <c r="D952" s="6">
        <v>2628.63</v>
      </c>
      <c r="E952" s="5">
        <f t="shared" si="18"/>
        <v>0.92613484222839193</v>
      </c>
    </row>
    <row r="953" spans="1:5" hidden="1" outlineLevel="1" x14ac:dyDescent="0.2">
      <c r="A953" s="2" t="s">
        <v>513</v>
      </c>
      <c r="B953" s="3" t="s">
        <v>514</v>
      </c>
      <c r="C953" s="6">
        <v>31550.22</v>
      </c>
      <c r="D953" s="6">
        <v>31156.639999999999</v>
      </c>
      <c r="E953" s="5">
        <f t="shared" si="18"/>
        <v>0.98752528508517523</v>
      </c>
    </row>
    <row r="954" spans="1:5" hidden="1" outlineLevel="1" x14ac:dyDescent="0.2">
      <c r="A954" s="2" t="s">
        <v>515</v>
      </c>
      <c r="B954" s="3" t="s">
        <v>516</v>
      </c>
      <c r="C954" s="6">
        <v>12559.66</v>
      </c>
      <c r="D954" s="6">
        <v>1112.4100000000001</v>
      </c>
      <c r="E954" s="5">
        <f t="shared" si="18"/>
        <v>8.857007275674661E-2</v>
      </c>
    </row>
    <row r="955" spans="1:5" ht="38.25" hidden="1" outlineLevel="1" x14ac:dyDescent="0.2">
      <c r="A955" s="2" t="s">
        <v>517</v>
      </c>
      <c r="B955" s="3" t="s">
        <v>518</v>
      </c>
      <c r="C955" s="6">
        <v>5100</v>
      </c>
      <c r="D955" s="6">
        <v>4876.29</v>
      </c>
      <c r="E955" s="5">
        <f t="shared" si="18"/>
        <v>0.95613529411764708</v>
      </c>
    </row>
    <row r="956" spans="1:5" ht="23.25" customHeight="1" outlineLevel="1" x14ac:dyDescent="0.2">
      <c r="A956" s="2"/>
      <c r="B956" s="21" t="s">
        <v>718</v>
      </c>
      <c r="C956" s="6"/>
      <c r="D956" s="6"/>
      <c r="E956" s="5"/>
    </row>
    <row r="957" spans="1:5" ht="36" customHeight="1" outlineLevel="1" x14ac:dyDescent="0.2">
      <c r="A957" s="2" t="s">
        <v>507</v>
      </c>
      <c r="B957" s="3" t="s">
        <v>508</v>
      </c>
      <c r="C957" s="6">
        <v>298287.5</v>
      </c>
      <c r="D957" s="35">
        <v>270408.27</v>
      </c>
      <c r="E957" s="5">
        <f t="shared" si="18"/>
        <v>0.90653570799983241</v>
      </c>
    </row>
    <row r="958" spans="1:5" ht="41.25" customHeight="1" outlineLevel="1" x14ac:dyDescent="0.2">
      <c r="A958" s="2" t="s">
        <v>509</v>
      </c>
      <c r="B958" s="3" t="s">
        <v>510</v>
      </c>
      <c r="C958" s="6">
        <v>166800</v>
      </c>
      <c r="D958" s="35">
        <v>127185.78</v>
      </c>
      <c r="E958" s="5">
        <f t="shared" si="18"/>
        <v>0.76250467625899276</v>
      </c>
    </row>
    <row r="959" spans="1:5" s="32" customFormat="1" ht="21.75" customHeight="1" outlineLevel="1" x14ac:dyDescent="0.2">
      <c r="A959" s="1"/>
      <c r="B959" s="23" t="s">
        <v>544</v>
      </c>
      <c r="C959" s="24">
        <f>C960+C961++C962+C963+C964+C965+C966</f>
        <v>37911.020000000004</v>
      </c>
      <c r="D959" s="24">
        <f>D960+D961++D962+D963+D964+D965+D966</f>
        <v>31100.739999999998</v>
      </c>
      <c r="E959" s="25">
        <f t="shared" si="18"/>
        <v>0.82036146745721938</v>
      </c>
    </row>
    <row r="960" spans="1:5" ht="76.5" outlineLevel="1" x14ac:dyDescent="0.2">
      <c r="A960" s="2" t="s">
        <v>519</v>
      </c>
      <c r="B960" s="4" t="s">
        <v>520</v>
      </c>
      <c r="C960" s="6">
        <v>12965.830000000002</v>
      </c>
      <c r="D960" s="6">
        <v>10607.7</v>
      </c>
      <c r="E960" s="5">
        <f t="shared" si="18"/>
        <v>0.81812733932189452</v>
      </c>
    </row>
    <row r="961" spans="1:5" ht="63.75" outlineLevel="1" x14ac:dyDescent="0.2">
      <c r="A961" s="2" t="s">
        <v>521</v>
      </c>
      <c r="B961" s="3" t="s">
        <v>522</v>
      </c>
      <c r="C961" s="6">
        <v>11744.03</v>
      </c>
      <c r="D961" s="6">
        <v>8821.8700000000008</v>
      </c>
      <c r="E961" s="5">
        <f t="shared" si="18"/>
        <v>0.75117910972638868</v>
      </c>
    </row>
    <row r="962" spans="1:5" ht="51" outlineLevel="1" x14ac:dyDescent="0.2">
      <c r="A962" s="2" t="s">
        <v>523</v>
      </c>
      <c r="B962" s="3" t="s">
        <v>524</v>
      </c>
      <c r="C962" s="6">
        <v>1063.8300000000004</v>
      </c>
      <c r="D962" s="6">
        <v>23.25</v>
      </c>
      <c r="E962" s="5">
        <f t="shared" si="18"/>
        <v>2.1854995629000867E-2</v>
      </c>
    </row>
    <row r="963" spans="1:5" ht="63.75" outlineLevel="1" x14ac:dyDescent="0.2">
      <c r="A963" s="2" t="s">
        <v>525</v>
      </c>
      <c r="B963" s="3" t="s">
        <v>526</v>
      </c>
      <c r="C963" s="6">
        <v>9</v>
      </c>
      <c r="D963" s="6">
        <v>9</v>
      </c>
      <c r="E963" s="5">
        <f t="shared" si="18"/>
        <v>1</v>
      </c>
    </row>
    <row r="964" spans="1:5" ht="38.25" outlineLevel="1" x14ac:dyDescent="0.2">
      <c r="A964" s="2" t="s">
        <v>16</v>
      </c>
      <c r="B964" s="3" t="s">
        <v>17</v>
      </c>
      <c r="C964" s="6">
        <v>9948.9000000000015</v>
      </c>
      <c r="D964" s="6">
        <v>9688.2099999999991</v>
      </c>
      <c r="E964" s="5">
        <f t="shared" si="18"/>
        <v>0.97379710319733814</v>
      </c>
    </row>
    <row r="965" spans="1:5" ht="38.25" outlineLevel="1" x14ac:dyDescent="0.2">
      <c r="A965" s="2" t="s">
        <v>18</v>
      </c>
      <c r="B965" s="3" t="s">
        <v>19</v>
      </c>
      <c r="C965" s="6">
        <v>2104.67</v>
      </c>
      <c r="D965" s="6">
        <v>1875.95</v>
      </c>
      <c r="E965" s="5">
        <f t="shared" si="18"/>
        <v>0.89132738148973467</v>
      </c>
    </row>
    <row r="966" spans="1:5" ht="25.5" outlineLevel="1" x14ac:dyDescent="0.2">
      <c r="A966" s="2" t="s">
        <v>20</v>
      </c>
      <c r="B966" s="3" t="s">
        <v>21</v>
      </c>
      <c r="C966" s="6">
        <v>74.760000000000005</v>
      </c>
      <c r="D966" s="6">
        <v>74.760000000000005</v>
      </c>
      <c r="E966" s="5">
        <f t="shared" si="18"/>
        <v>1</v>
      </c>
    </row>
    <row r="967" spans="1:5" ht="20.25" customHeight="1" x14ac:dyDescent="0.2">
      <c r="A967" s="36" t="s">
        <v>527</v>
      </c>
      <c r="B967" s="37"/>
      <c r="C967" s="8">
        <f>C969+C976</f>
        <v>37623.009999999995</v>
      </c>
      <c r="D967" s="8">
        <f>D969+D976</f>
        <v>36078.149999999994</v>
      </c>
      <c r="E967" s="9">
        <f t="shared" si="18"/>
        <v>0.9589384262450027</v>
      </c>
    </row>
    <row r="968" spans="1:5" ht="20.25" customHeight="1" x14ac:dyDescent="0.2">
      <c r="A968" s="15"/>
      <c r="B968" s="16" t="s">
        <v>536</v>
      </c>
      <c r="C968" s="12"/>
      <c r="D968" s="12"/>
      <c r="E968" s="13"/>
    </row>
    <row r="969" spans="1:5" ht="20.25" customHeight="1" x14ac:dyDescent="0.2">
      <c r="A969" s="15"/>
      <c r="B969" s="16" t="s">
        <v>537</v>
      </c>
      <c r="C969" s="12">
        <f>C970</f>
        <v>3548.8399999999997</v>
      </c>
      <c r="D969" s="12">
        <f>D970</f>
        <v>3283.1400000000003</v>
      </c>
      <c r="E969" s="13">
        <f t="shared" si="18"/>
        <v>0.92513046516608266</v>
      </c>
    </row>
    <row r="970" spans="1:5" ht="39.75" customHeight="1" x14ac:dyDescent="0.2">
      <c r="A970" s="15" t="s">
        <v>710</v>
      </c>
      <c r="B970" s="16" t="s">
        <v>711</v>
      </c>
      <c r="C970" s="12">
        <f>C971+C973</f>
        <v>3548.8399999999997</v>
      </c>
      <c r="D970" s="12">
        <f>D971+D973</f>
        <v>3283.1400000000003</v>
      </c>
      <c r="E970" s="13">
        <f t="shared" si="18"/>
        <v>0.92513046516608266</v>
      </c>
    </row>
    <row r="971" spans="1:5" s="31" customFormat="1" ht="23.25" customHeight="1" collapsed="1" x14ac:dyDescent="0.2">
      <c r="A971" s="29" t="s">
        <v>712</v>
      </c>
      <c r="B971" s="18" t="s">
        <v>713</v>
      </c>
      <c r="C971" s="19">
        <f>C972</f>
        <v>56.48</v>
      </c>
      <c r="D971" s="19">
        <f>D972</f>
        <v>3.13</v>
      </c>
      <c r="E971" s="20">
        <f t="shared" si="18"/>
        <v>5.5417847025495751E-2</v>
      </c>
    </row>
    <row r="972" spans="1:5" ht="25.5" hidden="1" outlineLevel="1" x14ac:dyDescent="0.2">
      <c r="A972" s="2" t="s">
        <v>528</v>
      </c>
      <c r="B972" s="3" t="s">
        <v>529</v>
      </c>
      <c r="C972" s="6">
        <v>56.48</v>
      </c>
      <c r="D972" s="6">
        <v>3.13</v>
      </c>
      <c r="E972" s="5">
        <f t="shared" si="18"/>
        <v>5.5417847025495751E-2</v>
      </c>
    </row>
    <row r="973" spans="1:5" s="31" customFormat="1" ht="21" customHeight="1" outlineLevel="1" x14ac:dyDescent="0.2">
      <c r="A973" s="17" t="s">
        <v>714</v>
      </c>
      <c r="B973" s="21" t="s">
        <v>715</v>
      </c>
      <c r="C973" s="30">
        <f>C974+C975</f>
        <v>3492.3599999999997</v>
      </c>
      <c r="D973" s="30">
        <f>D974+D975</f>
        <v>3280.01</v>
      </c>
      <c r="E973" s="22">
        <f t="shared" si="18"/>
        <v>0.93919584464373673</v>
      </c>
    </row>
    <row r="974" spans="1:5" hidden="1" outlineLevel="1" x14ac:dyDescent="0.2">
      <c r="A974" s="2" t="s">
        <v>530</v>
      </c>
      <c r="B974" s="3" t="s">
        <v>531</v>
      </c>
      <c r="C974" s="6">
        <v>3422.3599999999997</v>
      </c>
      <c r="D974" s="6">
        <v>3210.01</v>
      </c>
      <c r="E974" s="5">
        <f t="shared" si="18"/>
        <v>0.93795217335405989</v>
      </c>
    </row>
    <row r="975" spans="1:5" ht="38.25" hidden="1" outlineLevel="1" x14ac:dyDescent="0.2">
      <c r="A975" s="2" t="s">
        <v>532</v>
      </c>
      <c r="B975" s="3" t="s">
        <v>533</v>
      </c>
      <c r="C975" s="6">
        <v>70</v>
      </c>
      <c r="D975" s="6">
        <v>70</v>
      </c>
      <c r="E975" s="5">
        <f t="shared" si="18"/>
        <v>1</v>
      </c>
    </row>
    <row r="976" spans="1:5" s="32" customFormat="1" ht="20.25" customHeight="1" outlineLevel="1" x14ac:dyDescent="0.2">
      <c r="A976" s="1"/>
      <c r="B976" s="23" t="s">
        <v>544</v>
      </c>
      <c r="C976" s="24">
        <f>C977+C978+C979</f>
        <v>34074.17</v>
      </c>
      <c r="D976" s="24">
        <f>D977+D978+D979</f>
        <v>32795.009999999995</v>
      </c>
      <c r="E976" s="25">
        <f t="shared" si="18"/>
        <v>0.9624595404671632</v>
      </c>
    </row>
    <row r="977" spans="1:5" ht="38.25" outlineLevel="1" x14ac:dyDescent="0.2">
      <c r="A977" s="2" t="s">
        <v>16</v>
      </c>
      <c r="B977" s="3" t="s">
        <v>17</v>
      </c>
      <c r="C977" s="6">
        <v>25689.999999999996</v>
      </c>
      <c r="D977" s="6">
        <v>25240.48</v>
      </c>
      <c r="E977" s="5">
        <f t="shared" si="18"/>
        <v>0.98250214091086041</v>
      </c>
    </row>
    <row r="978" spans="1:5" ht="38.25" outlineLevel="1" x14ac:dyDescent="0.2">
      <c r="A978" s="2" t="s">
        <v>18</v>
      </c>
      <c r="B978" s="3" t="s">
        <v>19</v>
      </c>
      <c r="C978" s="6">
        <v>3256.17</v>
      </c>
      <c r="D978" s="6">
        <v>2426.5300000000002</v>
      </c>
      <c r="E978" s="5">
        <f t="shared" si="18"/>
        <v>0.74520986312139725</v>
      </c>
    </row>
    <row r="979" spans="1:5" ht="25.5" outlineLevel="1" x14ac:dyDescent="0.2">
      <c r="A979" s="2" t="s">
        <v>20</v>
      </c>
      <c r="B979" s="3" t="s">
        <v>21</v>
      </c>
      <c r="C979" s="6">
        <v>5128</v>
      </c>
      <c r="D979" s="6">
        <v>5128</v>
      </c>
      <c r="E979" s="5">
        <f t="shared" si="18"/>
        <v>1</v>
      </c>
    </row>
    <row r="980" spans="1:5" ht="23.25" customHeight="1" x14ac:dyDescent="0.2">
      <c r="A980" s="39" t="s">
        <v>716</v>
      </c>
      <c r="B980" s="40"/>
      <c r="C980" s="8">
        <f>C4+C19+C30+C45+C50+C68+C95+C139+C216+C274+C330+C388+C441+C490+C540+C586+C632+C697+C742+C767+C780+C810+C834+C843+C880+C906+C913+C920+C932+C967</f>
        <v>12656226.569999998</v>
      </c>
      <c r="D980" s="8">
        <f>D4+D19+D30+D45+D50+D68+D95+D139+D216+D274+D330+D388+D441+D490+D540+D586+D632+D697+D742+D767+D780+D810+D834+D843+D880+D906+D913+D920+D932+D967</f>
        <v>11990199.77</v>
      </c>
      <c r="E980" s="9">
        <f t="shared" si="18"/>
        <v>0.94737556282543711</v>
      </c>
    </row>
    <row r="981" spans="1:5" ht="21" customHeight="1" x14ac:dyDescent="0.2">
      <c r="A981" s="41" t="s">
        <v>536</v>
      </c>
      <c r="B981" s="42"/>
      <c r="C981" s="34"/>
      <c r="D981" s="34"/>
      <c r="E981" s="9"/>
    </row>
    <row r="982" spans="1:5" ht="23.25" customHeight="1" x14ac:dyDescent="0.2">
      <c r="A982" s="41" t="s">
        <v>537</v>
      </c>
      <c r="B982" s="42"/>
      <c r="C982" s="8">
        <f>C6+C21+C32+C47+C52+C70+C97+C141+C218+C276+C332+C390+C443+C492+C542+C588+C634+C699+C744+C769+C782+C812+C836+C845+C882+C908+C915+C922+C934+C969</f>
        <v>11306246.509999998</v>
      </c>
      <c r="D982" s="8">
        <f>D6+D21+D32+D47+D52+D70+D97+D141+D218+D276+D332+D390+D443+D492+D542+D588+D634+D699+D744+D769+D782+D812+D836+D845+D882+D908+D915+D922+D934+D969</f>
        <v>10729299.02</v>
      </c>
      <c r="E982" s="9">
        <f t="shared" si="18"/>
        <v>0.94897090829483444</v>
      </c>
    </row>
    <row r="983" spans="1:5" ht="23.25" customHeight="1" x14ac:dyDescent="0.2">
      <c r="A983" s="41" t="s">
        <v>544</v>
      </c>
      <c r="B983" s="42"/>
      <c r="C983" s="8">
        <f>C14+C24+C41+C48+C65+C79+C135+C210+C268+C323+C383+C436+C484+C534+C581+C627+C691+C739+C762+C776+C805+C830+C840+C866+C902+C909+C916+C923+C959+C976</f>
        <v>1349980.0599999998</v>
      </c>
      <c r="D983" s="8">
        <f>D14+D24+D41+D48+D65+D79+D135+D210+D268+D323+D383+D436+D484+D534+D581+D627+D691+D739+D762+D776+D805+D830+D840+D866+D902+D909+D916+D923+D959+D976</f>
        <v>1260900.75</v>
      </c>
      <c r="E983" s="9">
        <f t="shared" si="18"/>
        <v>0.93401435129345556</v>
      </c>
    </row>
    <row r="984" spans="1:5" ht="27.75" customHeight="1" x14ac:dyDescent="0.2">
      <c r="A984" s="39" t="s">
        <v>717</v>
      </c>
      <c r="B984" s="40"/>
      <c r="C984" s="8">
        <v>1478625.57</v>
      </c>
      <c r="D984" s="8">
        <v>1117981.8700000001</v>
      </c>
      <c r="E984" s="9">
        <f t="shared" si="18"/>
        <v>0.75609531762662541</v>
      </c>
    </row>
  </sheetData>
  <mergeCells count="36">
    <mergeCell ref="A980:B980"/>
    <mergeCell ref="A981:B981"/>
    <mergeCell ref="A982:B982"/>
    <mergeCell ref="A983:B983"/>
    <mergeCell ref="A984:B984"/>
    <mergeCell ref="A68:B68"/>
    <mergeCell ref="A1:E1"/>
    <mergeCell ref="A4:B4"/>
    <mergeCell ref="A19:B19"/>
    <mergeCell ref="A30:B30"/>
    <mergeCell ref="A45:B45"/>
    <mergeCell ref="A50:B50"/>
    <mergeCell ref="A697:B697"/>
    <mergeCell ref="A95:B95"/>
    <mergeCell ref="A139:B139"/>
    <mergeCell ref="A216:B216"/>
    <mergeCell ref="A274:B274"/>
    <mergeCell ref="A330:B330"/>
    <mergeCell ref="A388:B388"/>
    <mergeCell ref="A441:B441"/>
    <mergeCell ref="A490:B490"/>
    <mergeCell ref="A540:B540"/>
    <mergeCell ref="A586:B586"/>
    <mergeCell ref="A632:B632"/>
    <mergeCell ref="A967:B967"/>
    <mergeCell ref="A742:B742"/>
    <mergeCell ref="A767:B767"/>
    <mergeCell ref="A780:B780"/>
    <mergeCell ref="A810:B810"/>
    <mergeCell ref="A834:B834"/>
    <mergeCell ref="A843:B843"/>
    <mergeCell ref="A880:B880"/>
    <mergeCell ref="A906:B906"/>
    <mergeCell ref="A913:B913"/>
    <mergeCell ref="A920:B920"/>
    <mergeCell ref="A932:B932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2014-07-16T10:27:50Z</cp:lastPrinted>
  <dcterms:created xsi:type="dcterms:W3CDTF">2002-03-11T10:22:12Z</dcterms:created>
  <dcterms:modified xsi:type="dcterms:W3CDTF">2014-07-22T09:49:40Z</dcterms:modified>
</cp:coreProperties>
</file>