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2015-2016 год" sheetId="1" r:id="rId1"/>
  </sheets>
  <definedNames>
    <definedName name="_xlnm._FilterDatabase" localSheetId="0" hidden="1">'2015-2016 год'!$A$17:$S$73</definedName>
    <definedName name="_xlnm.Print_Titles" localSheetId="0">'2015-2016 год'!$16:$17</definedName>
    <definedName name="_xlnm.Print_Area" localSheetId="0">'2015-2016 год'!$A$1:$Q$73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" i="1" l="1"/>
  <c r="N72" i="1"/>
  <c r="P28" i="1"/>
  <c r="N28" i="1"/>
  <c r="Q38" i="1"/>
  <c r="O38" i="1"/>
  <c r="O19" i="1" l="1"/>
  <c r="O20" i="1"/>
  <c r="O21" i="1"/>
  <c r="O22" i="1"/>
  <c r="O23" i="1"/>
  <c r="O24" i="1"/>
  <c r="O25" i="1"/>
  <c r="P18" i="1"/>
  <c r="N18" i="1"/>
  <c r="P73" i="1"/>
  <c r="P71" i="1"/>
  <c r="P70" i="1"/>
  <c r="P69" i="1"/>
  <c r="P67" i="1"/>
  <c r="P61" i="1"/>
  <c r="P57" i="1"/>
  <c r="P52" i="1"/>
  <c r="P48" i="1"/>
  <c r="P45" i="1"/>
  <c r="P65" i="1" s="1"/>
  <c r="P39" i="1"/>
  <c r="N73" i="1"/>
  <c r="N71" i="1"/>
  <c r="N70" i="1"/>
  <c r="N69" i="1"/>
  <c r="N67" i="1"/>
  <c r="N61" i="1"/>
  <c r="N57" i="1"/>
  <c r="N52" i="1"/>
  <c r="N48" i="1"/>
  <c r="N45" i="1"/>
  <c r="N65" i="1" s="1"/>
  <c r="N39" i="1"/>
  <c r="P68" i="1" l="1"/>
  <c r="N43" i="1"/>
  <c r="N68" i="1"/>
  <c r="P43" i="1"/>
  <c r="L73" i="1"/>
  <c r="J73" i="1"/>
  <c r="I73" i="1"/>
  <c r="G73" i="1"/>
  <c r="E73" i="1"/>
  <c r="D73" i="1"/>
  <c r="L72" i="1"/>
  <c r="J72" i="1"/>
  <c r="I72" i="1"/>
  <c r="G72" i="1"/>
  <c r="E72" i="1"/>
  <c r="D72" i="1"/>
  <c r="L71" i="1"/>
  <c r="J71" i="1"/>
  <c r="I71" i="1"/>
  <c r="G71" i="1"/>
  <c r="E71" i="1"/>
  <c r="D71" i="1"/>
  <c r="L70" i="1"/>
  <c r="J70" i="1"/>
  <c r="I70" i="1"/>
  <c r="G70" i="1"/>
  <c r="E70" i="1"/>
  <c r="D70" i="1"/>
  <c r="L69" i="1"/>
  <c r="J69" i="1"/>
  <c r="I69" i="1"/>
  <c r="G69" i="1"/>
  <c r="E69" i="1"/>
  <c r="D69" i="1"/>
  <c r="L67" i="1"/>
  <c r="J67" i="1"/>
  <c r="I67" i="1"/>
  <c r="G67" i="1"/>
  <c r="E67" i="1"/>
  <c r="D67" i="1"/>
  <c r="K62" i="1"/>
  <c r="M62" i="1" s="1"/>
  <c r="Q62" i="1" s="1"/>
  <c r="F62" i="1"/>
  <c r="H62" i="1" s="1"/>
  <c r="O62" i="1" s="1"/>
  <c r="L61" i="1"/>
  <c r="J61" i="1"/>
  <c r="I61" i="1"/>
  <c r="G61" i="1"/>
  <c r="E61" i="1"/>
  <c r="D61" i="1"/>
  <c r="K60" i="1"/>
  <c r="M60" i="1" s="1"/>
  <c r="Q60" i="1" s="1"/>
  <c r="F60" i="1"/>
  <c r="H60" i="1" s="1"/>
  <c r="O60" i="1" s="1"/>
  <c r="K59" i="1"/>
  <c r="M59" i="1" s="1"/>
  <c r="Q59" i="1" s="1"/>
  <c r="F59" i="1"/>
  <c r="H59" i="1" s="1"/>
  <c r="O59" i="1" s="1"/>
  <c r="L57" i="1"/>
  <c r="J57" i="1"/>
  <c r="I57" i="1"/>
  <c r="K57" i="1" s="1"/>
  <c r="M57" i="1" s="1"/>
  <c r="Q57" i="1" s="1"/>
  <c r="G57" i="1"/>
  <c r="E57" i="1"/>
  <c r="D57" i="1"/>
  <c r="K56" i="1"/>
  <c r="M56" i="1" s="1"/>
  <c r="Q56" i="1" s="1"/>
  <c r="F56" i="1"/>
  <c r="H56" i="1" s="1"/>
  <c r="O56" i="1" s="1"/>
  <c r="K55" i="1"/>
  <c r="M55" i="1" s="1"/>
  <c r="Q55" i="1" s="1"/>
  <c r="F55" i="1"/>
  <c r="H55" i="1" s="1"/>
  <c r="O55" i="1" s="1"/>
  <c r="K54" i="1"/>
  <c r="M54" i="1" s="1"/>
  <c r="Q54" i="1" s="1"/>
  <c r="F54" i="1"/>
  <c r="H54" i="1" s="1"/>
  <c r="O54" i="1" s="1"/>
  <c r="L52" i="1"/>
  <c r="J52" i="1"/>
  <c r="I52" i="1"/>
  <c r="K52" i="1" s="1"/>
  <c r="G52" i="1"/>
  <c r="E52" i="1"/>
  <c r="D52" i="1"/>
  <c r="K51" i="1"/>
  <c r="M51" i="1" s="1"/>
  <c r="Q51" i="1" s="1"/>
  <c r="F51" i="1"/>
  <c r="H51" i="1" s="1"/>
  <c r="O51" i="1" s="1"/>
  <c r="K50" i="1"/>
  <c r="M50" i="1" s="1"/>
  <c r="Q50" i="1" s="1"/>
  <c r="F50" i="1"/>
  <c r="H50" i="1" s="1"/>
  <c r="O50" i="1" s="1"/>
  <c r="L48" i="1"/>
  <c r="L68" i="1" s="1"/>
  <c r="J48" i="1"/>
  <c r="J43" i="1" s="1"/>
  <c r="I48" i="1"/>
  <c r="G48" i="1"/>
  <c r="E48" i="1"/>
  <c r="D48" i="1"/>
  <c r="D68" i="1" s="1"/>
  <c r="K47" i="1"/>
  <c r="M47" i="1" s="1"/>
  <c r="Q47" i="1" s="1"/>
  <c r="F47" i="1"/>
  <c r="H47" i="1" s="1"/>
  <c r="O47" i="1" s="1"/>
  <c r="K46" i="1"/>
  <c r="M46" i="1" s="1"/>
  <c r="Q46" i="1" s="1"/>
  <c r="F46" i="1"/>
  <c r="H46" i="1" s="1"/>
  <c r="O46" i="1" s="1"/>
  <c r="L45" i="1"/>
  <c r="L65" i="1" s="1"/>
  <c r="J45" i="1"/>
  <c r="J65" i="1" s="1"/>
  <c r="I45" i="1"/>
  <c r="K45" i="1" s="1"/>
  <c r="M45" i="1" s="1"/>
  <c r="Q45" i="1" s="1"/>
  <c r="G45" i="1"/>
  <c r="G65" i="1" s="1"/>
  <c r="E45" i="1"/>
  <c r="D45" i="1"/>
  <c r="D65" i="1" s="1"/>
  <c r="K42" i="1"/>
  <c r="M42" i="1" s="1"/>
  <c r="Q42" i="1" s="1"/>
  <c r="F42" i="1"/>
  <c r="H42" i="1" s="1"/>
  <c r="O42" i="1" s="1"/>
  <c r="K41" i="1"/>
  <c r="M41" i="1" s="1"/>
  <c r="Q41" i="1" s="1"/>
  <c r="F41" i="1"/>
  <c r="H41" i="1" s="1"/>
  <c r="O41" i="1" s="1"/>
  <c r="K40" i="1"/>
  <c r="M40" i="1" s="1"/>
  <c r="Q40" i="1" s="1"/>
  <c r="F40" i="1"/>
  <c r="H40" i="1" s="1"/>
  <c r="O40" i="1" s="1"/>
  <c r="L39" i="1"/>
  <c r="J39" i="1"/>
  <c r="I39" i="1"/>
  <c r="G39" i="1"/>
  <c r="E39" i="1"/>
  <c r="D39" i="1"/>
  <c r="K37" i="1"/>
  <c r="M37" i="1" s="1"/>
  <c r="Q37" i="1" s="1"/>
  <c r="F37" i="1"/>
  <c r="H37" i="1" s="1"/>
  <c r="O37" i="1" s="1"/>
  <c r="K36" i="1"/>
  <c r="M36" i="1" s="1"/>
  <c r="Q36" i="1" s="1"/>
  <c r="F36" i="1"/>
  <c r="H36" i="1" s="1"/>
  <c r="O36" i="1" s="1"/>
  <c r="K35" i="1"/>
  <c r="M35" i="1" s="1"/>
  <c r="Q35" i="1" s="1"/>
  <c r="F35" i="1"/>
  <c r="H35" i="1" s="1"/>
  <c r="O35" i="1" s="1"/>
  <c r="K34" i="1"/>
  <c r="M34" i="1" s="1"/>
  <c r="Q34" i="1" s="1"/>
  <c r="F34" i="1"/>
  <c r="H34" i="1" s="1"/>
  <c r="O34" i="1" s="1"/>
  <c r="K33" i="1"/>
  <c r="M33" i="1" s="1"/>
  <c r="Q33" i="1" s="1"/>
  <c r="F33" i="1"/>
  <c r="H33" i="1" s="1"/>
  <c r="O33" i="1" s="1"/>
  <c r="K32" i="1"/>
  <c r="M32" i="1" s="1"/>
  <c r="Q32" i="1" s="1"/>
  <c r="F32" i="1"/>
  <c r="H32" i="1" s="1"/>
  <c r="O32" i="1" s="1"/>
  <c r="K31" i="1"/>
  <c r="M31" i="1" s="1"/>
  <c r="Q31" i="1" s="1"/>
  <c r="F31" i="1"/>
  <c r="H31" i="1" s="1"/>
  <c r="O31" i="1" s="1"/>
  <c r="K30" i="1"/>
  <c r="M30" i="1" s="1"/>
  <c r="Q30" i="1" s="1"/>
  <c r="F30" i="1"/>
  <c r="H30" i="1" s="1"/>
  <c r="O30" i="1" s="1"/>
  <c r="K29" i="1"/>
  <c r="M29" i="1" s="1"/>
  <c r="Q29" i="1" s="1"/>
  <c r="F29" i="1"/>
  <c r="H29" i="1" s="1"/>
  <c r="O29" i="1" s="1"/>
  <c r="L28" i="1"/>
  <c r="J28" i="1"/>
  <c r="I28" i="1"/>
  <c r="G28" i="1"/>
  <c r="E28" i="1"/>
  <c r="D28" i="1"/>
  <c r="K27" i="1"/>
  <c r="M27" i="1" s="1"/>
  <c r="Q27" i="1" s="1"/>
  <c r="F27" i="1"/>
  <c r="H27" i="1" s="1"/>
  <c r="O27" i="1" s="1"/>
  <c r="K26" i="1"/>
  <c r="M26" i="1" s="1"/>
  <c r="Q26" i="1" s="1"/>
  <c r="F26" i="1"/>
  <c r="H26" i="1" s="1"/>
  <c r="O26" i="1" s="1"/>
  <c r="K25" i="1"/>
  <c r="M25" i="1" s="1"/>
  <c r="Q25" i="1" s="1"/>
  <c r="F25" i="1"/>
  <c r="K24" i="1"/>
  <c r="M24" i="1" s="1"/>
  <c r="Q24" i="1" s="1"/>
  <c r="F24" i="1"/>
  <c r="K23" i="1"/>
  <c r="M23" i="1" s="1"/>
  <c r="Q23" i="1" s="1"/>
  <c r="F23" i="1"/>
  <c r="K22" i="1"/>
  <c r="M22" i="1" s="1"/>
  <c r="Q22" i="1" s="1"/>
  <c r="F22" i="1"/>
  <c r="K21" i="1"/>
  <c r="M21" i="1" s="1"/>
  <c r="Q21" i="1" s="1"/>
  <c r="F21" i="1"/>
  <c r="K20" i="1"/>
  <c r="M20" i="1" s="1"/>
  <c r="Q20" i="1" s="1"/>
  <c r="F20" i="1"/>
  <c r="K19" i="1"/>
  <c r="M19" i="1" s="1"/>
  <c r="Q19" i="1" s="1"/>
  <c r="F19" i="1"/>
  <c r="L18" i="1"/>
  <c r="J18" i="1"/>
  <c r="I18" i="1"/>
  <c r="G18" i="1"/>
  <c r="E18" i="1"/>
  <c r="D18" i="1"/>
  <c r="D43" i="1" l="1"/>
  <c r="F18" i="1"/>
  <c r="H18" i="1" s="1"/>
  <c r="O18" i="1" s="1"/>
  <c r="F67" i="1"/>
  <c r="F72" i="1"/>
  <c r="H72" i="1" s="1"/>
  <c r="O72" i="1" s="1"/>
  <c r="F39" i="1"/>
  <c r="H39" i="1" s="1"/>
  <c r="O39" i="1" s="1"/>
  <c r="P63" i="1"/>
  <c r="K39" i="1"/>
  <c r="M39" i="1" s="1"/>
  <c r="Q39" i="1" s="1"/>
  <c r="K72" i="1"/>
  <c r="M72" i="1" s="1"/>
  <c r="Q72" i="1" s="1"/>
  <c r="F57" i="1"/>
  <c r="H57" i="1" s="1"/>
  <c r="O57" i="1" s="1"/>
  <c r="F69" i="1"/>
  <c r="H69" i="1" s="1"/>
  <c r="O69" i="1" s="1"/>
  <c r="F71" i="1"/>
  <c r="H71" i="1" s="1"/>
  <c r="O71" i="1" s="1"/>
  <c r="K73" i="1"/>
  <c r="M73" i="1" s="1"/>
  <c r="Q73" i="1" s="1"/>
  <c r="N63" i="1"/>
  <c r="I68" i="1"/>
  <c r="E43" i="1"/>
  <c r="E63" i="1" s="1"/>
  <c r="H67" i="1"/>
  <c r="O67" i="1" s="1"/>
  <c r="F28" i="1"/>
  <c r="H28" i="1" s="1"/>
  <c r="O28" i="1" s="1"/>
  <c r="K28" i="1"/>
  <c r="M28" i="1" s="1"/>
  <c r="Q28" i="1" s="1"/>
  <c r="J68" i="1"/>
  <c r="K71" i="1"/>
  <c r="M71" i="1" s="1"/>
  <c r="Q71" i="1" s="1"/>
  <c r="G68" i="1"/>
  <c r="F61" i="1"/>
  <c r="H61" i="1" s="1"/>
  <c r="O61" i="1" s="1"/>
  <c r="K70" i="1"/>
  <c r="M70" i="1" s="1"/>
  <c r="Q70" i="1" s="1"/>
  <c r="F73" i="1"/>
  <c r="H73" i="1" s="1"/>
  <c r="O73" i="1" s="1"/>
  <c r="J63" i="1"/>
  <c r="G43" i="1"/>
  <c r="G63" i="1" s="1"/>
  <c r="F45" i="1"/>
  <c r="H45" i="1" s="1"/>
  <c r="O45" i="1" s="1"/>
  <c r="E68" i="1"/>
  <c r="F68" i="1" s="1"/>
  <c r="H68" i="1" s="1"/>
  <c r="O68" i="1" s="1"/>
  <c r="K48" i="1"/>
  <c r="M48" i="1" s="1"/>
  <c r="Q48" i="1" s="1"/>
  <c r="K61" i="1"/>
  <c r="M61" i="1" s="1"/>
  <c r="Q61" i="1" s="1"/>
  <c r="F70" i="1"/>
  <c r="H70" i="1" s="1"/>
  <c r="O70" i="1" s="1"/>
  <c r="L43" i="1"/>
  <c r="L63" i="1" s="1"/>
  <c r="K69" i="1"/>
  <c r="M69" i="1" s="1"/>
  <c r="Q69" i="1" s="1"/>
  <c r="D63" i="1"/>
  <c r="F43" i="1"/>
  <c r="M52" i="1"/>
  <c r="Q52" i="1" s="1"/>
  <c r="K67" i="1"/>
  <c r="M67" i="1" s="1"/>
  <c r="Q67" i="1" s="1"/>
  <c r="K18" i="1"/>
  <c r="M18" i="1" s="1"/>
  <c r="Q18" i="1" s="1"/>
  <c r="F48" i="1"/>
  <c r="H48" i="1" s="1"/>
  <c r="O48" i="1" s="1"/>
  <c r="E65" i="1"/>
  <c r="F65" i="1" s="1"/>
  <c r="H65" i="1" s="1"/>
  <c r="O65" i="1" s="1"/>
  <c r="I65" i="1"/>
  <c r="K65" i="1" s="1"/>
  <c r="M65" i="1" s="1"/>
  <c r="Q65" i="1" s="1"/>
  <c r="F52" i="1"/>
  <c r="H52" i="1" s="1"/>
  <c r="O52" i="1" s="1"/>
  <c r="I43" i="1"/>
  <c r="K43" i="1" s="1"/>
  <c r="F63" i="1" l="1"/>
  <c r="H43" i="1"/>
  <c r="O43" i="1" s="1"/>
  <c r="K68" i="1"/>
  <c r="M68" i="1" s="1"/>
  <c r="Q68" i="1" s="1"/>
  <c r="M43" i="1"/>
  <c r="Q43" i="1" s="1"/>
  <c r="H63" i="1"/>
  <c r="O63" i="1" s="1"/>
  <c r="I63" i="1"/>
  <c r="K63" i="1" s="1"/>
  <c r="M63" i="1" s="1"/>
  <c r="Q63" i="1" s="1"/>
</calcChain>
</file>

<file path=xl/sharedStrings.xml><?xml version="1.0" encoding="utf-8"?>
<sst xmlns="http://schemas.openxmlformats.org/spreadsheetml/2006/main" count="172" uniqueCount="122">
  <si>
    <t>к решению</t>
  </si>
  <si>
    <t>Пермской городской Думы</t>
  </si>
  <si>
    <t>ПРИЛОЖЕНИЕ № 14</t>
  </si>
  <si>
    <t>Бюджетные инвестиции в объекты капитального строительства муниципальной собственности города Перми на плановый период 2015 и 2016 годов</t>
  </si>
  <si>
    <t>от 17.12.2013 № 285</t>
  </si>
  <si>
    <t>тыс. руб.</t>
  </si>
  <si>
    <t>№ п/п</t>
  </si>
  <si>
    <t>Объект инвестиции</t>
  </si>
  <si>
    <t>Исполнитель</t>
  </si>
  <si>
    <t>2015 год</t>
  </si>
  <si>
    <t>Изменения ко 2 чтению</t>
  </si>
  <si>
    <t>Изменения</t>
  </si>
  <si>
    <t>2016 год</t>
  </si>
  <si>
    <t>Образование</t>
  </si>
  <si>
    <t>1.</t>
  </si>
  <si>
    <t>Приобретение зданий для размещения дошкольных образовательных организаций</t>
  </si>
  <si>
    <t>Департамент имущественных отношений</t>
  </si>
  <si>
    <t>01 1 4101</t>
  </si>
  <si>
    <t>2.</t>
  </si>
  <si>
    <t>Строительство спортивного зала в МАОУ "СОШ № 12"</t>
  </si>
  <si>
    <t xml:space="preserve">Департамент образования </t>
  </si>
  <si>
    <t>01 2 4100</t>
  </si>
  <si>
    <t xml:space="preserve">3. </t>
  </si>
  <si>
    <t>Строительство нового корпуса МБОУ "Гимназия № 11 им. С.П.Дягилева</t>
  </si>
  <si>
    <t>01 2 4201</t>
  </si>
  <si>
    <t>4.</t>
  </si>
  <si>
    <t>Строительство общеобразовательной школы в микрорайоне Пролетарский</t>
  </si>
  <si>
    <t>01 2 4116</t>
  </si>
  <si>
    <t>5.</t>
  </si>
  <si>
    <t>Строительство нового корпуса МАОУ "СОШ № 59"</t>
  </si>
  <si>
    <t>01 2 4117</t>
  </si>
  <si>
    <t>6.</t>
  </si>
  <si>
    <t>Строительство общеобразовательной школы в микрорайоне Красных казарм</t>
  </si>
  <si>
    <t>01 2 4118</t>
  </si>
  <si>
    <t>7.</t>
  </si>
  <si>
    <t>Реконструкция корпуса МАОУ "Лицей № 10" г.Перми</t>
  </si>
  <si>
    <t>01 2 4119</t>
  </si>
  <si>
    <t>8.</t>
  </si>
  <si>
    <t>Строительство спортивного зала в МАОУ «Средняя общеобразовательная школа № 50 с углубленным изучением английского языка» г.Перми</t>
  </si>
  <si>
    <t>01 2 4129</t>
  </si>
  <si>
    <t>9.</t>
  </si>
  <si>
    <t>Строительство спортивного зала в МБОУ «Средняя общеобразовательная школа № 45» г.Перми</t>
  </si>
  <si>
    <t>01 2 4130</t>
  </si>
  <si>
    <t>Жилищно-коммунальное хозяйство</t>
  </si>
  <si>
    <t>10.</t>
  </si>
  <si>
    <t>Строительство источников противопожарного водоснабжения</t>
  </si>
  <si>
    <t>Департамент жилищно-коммунального хозяйства</t>
  </si>
  <si>
    <t>14 2 4102</t>
  </si>
  <si>
    <t>11.</t>
  </si>
  <si>
    <t>Реконструкция многоквартирного дома по ул. Гашкова, 28б</t>
  </si>
  <si>
    <t>Управление жилищных отношений</t>
  </si>
  <si>
    <t>15 3 4124</t>
  </si>
  <si>
    <t>12.</t>
  </si>
  <si>
    <t>Расширение и реконструкция (2 очередь) канализации</t>
  </si>
  <si>
    <t>17 1 4108</t>
  </si>
  <si>
    <t>13.</t>
  </si>
  <si>
    <t>Строительство газопроводов в микрорайонах индивидуальной застройки города Перми</t>
  </si>
  <si>
    <t>17 1 4110</t>
  </si>
  <si>
    <t>14.</t>
  </si>
  <si>
    <t>Расширение и реконструкция (3 очередь) канализации</t>
  </si>
  <si>
    <t>17 1 4113</t>
  </si>
  <si>
    <t>15.</t>
  </si>
  <si>
    <t>Строительство сетей водоснабжения и водоотведения микрорайона "Заозерье" для земельных участков многодетных семей</t>
  </si>
  <si>
    <t>17 1 4114</t>
  </si>
  <si>
    <t>16.</t>
  </si>
  <si>
    <t>Строительство канализационной сети в микрорайоне Кислотные дачи Орджоникидзевского района города Перми</t>
  </si>
  <si>
    <t>17 1 4120</t>
  </si>
  <si>
    <t>17.</t>
  </si>
  <si>
    <t>Строительство водопроводных сетей в микрорайоне Висим Мотовилихинского района города Перми</t>
  </si>
  <si>
    <t>17 1 4121</t>
  </si>
  <si>
    <t>18.</t>
  </si>
  <si>
    <t>Строительство водопроводных сетей в микрорайоне Вышка-1 Мотовилихинского района города Перми</t>
  </si>
  <si>
    <t>17 1 4122</t>
  </si>
  <si>
    <t>Внешнее благоустройство</t>
  </si>
  <si>
    <t>19.</t>
  </si>
  <si>
    <t>Строительство, реконструкция и проектирование сетей наружного освещения</t>
  </si>
  <si>
    <t>Управление внешнего благоустройства</t>
  </si>
  <si>
    <t>10 2 4104</t>
  </si>
  <si>
    <t>20.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</si>
  <si>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</si>
  <si>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11 1 4105</t>
  </si>
  <si>
    <t>21.</t>
  </si>
  <si>
    <t>Строительство кладбища Васильевское</t>
  </si>
  <si>
    <t>11 2 4127</t>
  </si>
  <si>
    <t>Дорожное хозяйство</t>
  </si>
  <si>
    <t>в том числе:</t>
  </si>
  <si>
    <t>средства дорожного фонда</t>
  </si>
  <si>
    <t>22.</t>
  </si>
  <si>
    <t>Строительство и реконструкция светофорных объектов</t>
  </si>
  <si>
    <t>Департамент дорог и транспорта</t>
  </si>
  <si>
    <t>12 1 2161</t>
  </si>
  <si>
    <t>23.</t>
  </si>
  <si>
    <t>Строительство разворотных колец на конечных остановочных пунктах городского пассажирского транспорта общего пользования</t>
  </si>
  <si>
    <t>12 2 4123</t>
  </si>
  <si>
    <t>24.</t>
  </si>
  <si>
    <t>Строительство улицы Советской Армии от ул. Мира до проспекта Декабристов</t>
  </si>
  <si>
    <t>10 2 4204</t>
  </si>
  <si>
    <t>местный бюджет</t>
  </si>
  <si>
    <t>10 2 6112</t>
  </si>
  <si>
    <t>25.</t>
  </si>
  <si>
    <t>Реконструкция площади Восстания, 1-й этап</t>
  </si>
  <si>
    <t>10 2 4205</t>
  </si>
  <si>
    <t>26.</t>
  </si>
  <si>
    <t>Проектно-изыскательские работы по реконструкции пересечения ул. Героев Хасана и Транссибирской магистрали (включая тоннель)</t>
  </si>
  <si>
    <t>10 2 4125</t>
  </si>
  <si>
    <t>27.</t>
  </si>
  <si>
    <t>Реконструкция ул. Макаренко от бульвара Гагарина до ул. Уинской</t>
  </si>
  <si>
    <t>10 2 4206</t>
  </si>
  <si>
    <t>10 2 6212</t>
  </si>
  <si>
    <t>Физическая культура и спорт</t>
  </si>
  <si>
    <t>28.</t>
  </si>
  <si>
    <t>Строительство физкультурно-оздоровительного комплекса в Дзержинском районе (ул. Шпальная, 2)</t>
  </si>
  <si>
    <t xml:space="preserve">Комитет по физической культуре и спорту </t>
  </si>
  <si>
    <t>05 1 4211</t>
  </si>
  <si>
    <t>Всего:</t>
  </si>
  <si>
    <t>в том числе</t>
  </si>
  <si>
    <t>в разрезе исполнителей</t>
  </si>
  <si>
    <t>Департамент образования</t>
  </si>
  <si>
    <t>ПРИЛОЖЕНИЕ № 11</t>
  </si>
  <si>
    <t>29.</t>
  </si>
  <si>
    <t>Приобретение жилых помещений для реализации мероприятий, связанных с переселением граждан из аварийного жилищного фонда</t>
  </si>
  <si>
    <t>от 25.03.2014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</si>
</sst>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vertical="top"/>
    </xf>
    <xf numFmtId="4" fontId="1" fillId="2" borderId="1" xfId="0" applyNumberFormat="1" applyFont="1" applyFill="1" applyBorder="1"/>
    <xf numFmtId="4" fontId="1" fillId="0" borderId="1" xfId="0" applyNumberFormat="1" applyFont="1" applyFill="1" applyBorder="1"/>
    <xf numFmtId="164" fontId="1" fillId="0" borderId="4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/>
    <xf numFmtId="164" fontId="1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64" fontId="1" fillId="0" borderId="7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73"/>
  <sheetViews>
    <sheetView tabSelected="1" zoomScale="80" zoomScaleNormal="80" workbookViewId="0">
      <selection activeCell="B10" sqref="B10"/>
    </sheetView>
  </sheetViews>
  <sheetFormatPr defaultColWidth="9.140625" defaultRowHeight="18.75" x14ac:dyDescent="0.3"/>
  <cols>
    <col min="1" max="1" width="5.5703125" style="1" customWidth="1"/>
    <col min="2" max="2" width="82.7109375" style="1" customWidth="1"/>
    <col min="3" max="3" width="19.85546875" style="1" customWidth="1"/>
    <col min="4" max="14" width="17.5703125" style="1" hidden="1" customWidth="1"/>
    <col min="15" max="15" width="17.5703125" style="1" customWidth="1"/>
    <col min="16" max="16" width="17.5703125" style="1" hidden="1" customWidth="1"/>
    <col min="17" max="17" width="17.5703125" style="1" customWidth="1"/>
    <col min="18" max="18" width="17.5703125" style="1" hidden="1" customWidth="1"/>
    <col min="19" max="19" width="19.85546875" style="1" hidden="1" customWidth="1"/>
    <col min="20" max="21" width="9.140625" style="1" customWidth="1"/>
    <col min="22" max="16384" width="9.140625" style="1"/>
  </cols>
  <sheetData>
    <row r="1" spans="1:17" x14ac:dyDescent="0.3">
      <c r="J1" s="2"/>
      <c r="L1" s="2"/>
      <c r="M1" s="2"/>
      <c r="N1" s="2"/>
      <c r="O1" s="2"/>
      <c r="P1" s="2"/>
      <c r="Q1" s="2" t="s">
        <v>118</v>
      </c>
    </row>
    <row r="2" spans="1:17" x14ac:dyDescent="0.3">
      <c r="J2" s="2"/>
      <c r="L2" s="2"/>
      <c r="M2" s="2"/>
      <c r="N2" s="2"/>
      <c r="O2" s="2"/>
      <c r="P2" s="2"/>
      <c r="Q2" s="2" t="s">
        <v>0</v>
      </c>
    </row>
    <row r="3" spans="1:17" x14ac:dyDescent="0.3">
      <c r="J3" s="2"/>
      <c r="L3" s="2"/>
      <c r="M3" s="2"/>
      <c r="N3" s="2"/>
      <c r="O3" s="2"/>
      <c r="P3" s="2"/>
      <c r="Q3" s="2" t="s">
        <v>1</v>
      </c>
    </row>
    <row r="4" spans="1:17" x14ac:dyDescent="0.3">
      <c r="J4" s="2"/>
      <c r="L4" s="2"/>
      <c r="M4" s="2"/>
      <c r="N4" s="2"/>
      <c r="O4" s="2"/>
      <c r="P4" s="2"/>
      <c r="Q4" s="2" t="s">
        <v>121</v>
      </c>
    </row>
    <row r="6" spans="1:17" x14ac:dyDescent="0.3">
      <c r="M6" s="2"/>
      <c r="N6" s="2"/>
      <c r="O6" s="2"/>
      <c r="Q6" s="2" t="s">
        <v>2</v>
      </c>
    </row>
    <row r="7" spans="1:17" x14ac:dyDescent="0.3">
      <c r="M7" s="2"/>
      <c r="N7" s="2"/>
      <c r="O7" s="2"/>
      <c r="Q7" s="2" t="s">
        <v>0</v>
      </c>
    </row>
    <row r="8" spans="1:17" x14ac:dyDescent="0.3">
      <c r="M8" s="2"/>
      <c r="N8" s="2"/>
      <c r="O8" s="2"/>
      <c r="Q8" s="2" t="s">
        <v>1</v>
      </c>
    </row>
    <row r="9" spans="1:17" x14ac:dyDescent="0.3">
      <c r="M9" s="2"/>
      <c r="N9" s="2"/>
      <c r="O9" s="2"/>
      <c r="Q9" s="2" t="s">
        <v>4</v>
      </c>
    </row>
    <row r="10" spans="1:17" x14ac:dyDescent="0.3">
      <c r="M10" s="2"/>
      <c r="N10" s="2"/>
      <c r="O10" s="2"/>
      <c r="P10" s="2"/>
      <c r="Q10" s="2"/>
    </row>
    <row r="11" spans="1:17" ht="15.75" customHeight="1" x14ac:dyDescent="0.3">
      <c r="A11" s="38" t="s">
        <v>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19.5" customHeigh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x14ac:dyDescent="0.3">
      <c r="A15" s="3"/>
      <c r="B15" s="4"/>
      <c r="C15" s="4"/>
      <c r="J15" s="2"/>
      <c r="L15" s="2"/>
      <c r="M15" s="2"/>
      <c r="N15" s="2"/>
      <c r="O15" s="2"/>
      <c r="P15" s="2"/>
      <c r="Q15" s="2" t="s">
        <v>5</v>
      </c>
    </row>
    <row r="16" spans="1:17" ht="51.75" customHeight="1" x14ac:dyDescent="0.3">
      <c r="A16" s="39" t="s">
        <v>6</v>
      </c>
      <c r="B16" s="39" t="s">
        <v>7</v>
      </c>
      <c r="C16" s="39" t="s">
        <v>8</v>
      </c>
      <c r="D16" s="30" t="s">
        <v>9</v>
      </c>
      <c r="E16" s="30" t="s">
        <v>10</v>
      </c>
      <c r="F16" s="30" t="s">
        <v>9</v>
      </c>
      <c r="G16" s="30" t="s">
        <v>11</v>
      </c>
      <c r="H16" s="30" t="s">
        <v>9</v>
      </c>
      <c r="I16" s="32" t="s">
        <v>12</v>
      </c>
      <c r="J16" s="30" t="s">
        <v>10</v>
      </c>
      <c r="K16" s="32" t="s">
        <v>12</v>
      </c>
      <c r="L16" s="30" t="s">
        <v>11</v>
      </c>
      <c r="M16" s="32" t="s">
        <v>12</v>
      </c>
      <c r="N16" s="30" t="s">
        <v>11</v>
      </c>
      <c r="O16" s="30" t="s">
        <v>9</v>
      </c>
      <c r="P16" s="30" t="s">
        <v>11</v>
      </c>
      <c r="Q16" s="32" t="s">
        <v>12</v>
      </c>
    </row>
    <row r="17" spans="1:18" ht="77.25" hidden="1" customHeight="1" x14ac:dyDescent="0.3">
      <c r="A17" s="40"/>
      <c r="B17" s="26"/>
      <c r="C17" s="26"/>
      <c r="D17" s="31"/>
      <c r="E17" s="31"/>
      <c r="F17" s="31"/>
      <c r="G17" s="31"/>
      <c r="H17" s="31"/>
      <c r="I17" s="33"/>
      <c r="J17" s="31"/>
      <c r="K17" s="33"/>
      <c r="L17" s="31"/>
      <c r="M17" s="33"/>
      <c r="N17" s="31"/>
      <c r="O17" s="31"/>
      <c r="P17" s="31"/>
      <c r="Q17" s="33"/>
    </row>
    <row r="18" spans="1:18" x14ac:dyDescent="0.3">
      <c r="A18" s="5"/>
      <c r="B18" s="6" t="s">
        <v>13</v>
      </c>
      <c r="C18" s="6"/>
      <c r="D18" s="7">
        <f>D19+D20+D21+D22+D23+D24+D25+D26+D27</f>
        <v>875159.79999999993</v>
      </c>
      <c r="E18" s="7">
        <f>E19+E20+E21+E22+E23+E24+E25+E26+E27</f>
        <v>112515.3</v>
      </c>
      <c r="F18" s="8">
        <f>D18+E18</f>
        <v>987675.1</v>
      </c>
      <c r="G18" s="8">
        <f>G19+G20+G21+G22+G23+G24+G25+G26+G27</f>
        <v>0</v>
      </c>
      <c r="H18" s="8">
        <f>F18+G18</f>
        <v>987675.1</v>
      </c>
      <c r="I18" s="8">
        <f>I19+I20+I21+I22+I23+I24+I25+I26+I27</f>
        <v>1677000</v>
      </c>
      <c r="J18" s="8">
        <f>J19+J20+J21+J22+J23+J24+J25+J26+J27</f>
        <v>0</v>
      </c>
      <c r="K18" s="8">
        <f>I18+J18</f>
        <v>1677000</v>
      </c>
      <c r="L18" s="8">
        <f>L19+L20+L21+L22+L23+L24+L25+L26+L27</f>
        <v>0</v>
      </c>
      <c r="M18" s="8">
        <f>K18+L18</f>
        <v>1677000</v>
      </c>
      <c r="N18" s="8">
        <f>N19+N20+N21+N22+N23+N24+N25+N26+N27</f>
        <v>0</v>
      </c>
      <c r="O18" s="8">
        <f>N18+H18</f>
        <v>987675.1</v>
      </c>
      <c r="P18" s="8">
        <f>P19+P20+P21+P22+P23+P24+P25+P26+P27</f>
        <v>0</v>
      </c>
      <c r="Q18" s="8">
        <f>P18+M18</f>
        <v>1677000</v>
      </c>
    </row>
    <row r="19" spans="1:18" ht="56.25" x14ac:dyDescent="0.3">
      <c r="A19" s="5" t="s">
        <v>14</v>
      </c>
      <c r="B19" s="9" t="s">
        <v>15</v>
      </c>
      <c r="C19" s="10" t="s">
        <v>16</v>
      </c>
      <c r="D19" s="8">
        <v>500000</v>
      </c>
      <c r="E19" s="8"/>
      <c r="F19" s="8">
        <f t="shared" ref="F19:F43" si="0">D19+E19</f>
        <v>500000</v>
      </c>
      <c r="G19" s="8">
        <v>0</v>
      </c>
      <c r="H19" s="8">
        <v>500000</v>
      </c>
      <c r="I19" s="8">
        <v>910000</v>
      </c>
      <c r="J19" s="8"/>
      <c r="K19" s="8">
        <f t="shared" ref="K19:K43" si="1">I19+J19</f>
        <v>910000</v>
      </c>
      <c r="L19" s="8"/>
      <c r="M19" s="8">
        <f t="shared" ref="M19:M27" si="2">K19+L19</f>
        <v>910000</v>
      </c>
      <c r="N19" s="8"/>
      <c r="O19" s="8">
        <f t="shared" ref="O19:O73" si="3">N19+H19</f>
        <v>500000</v>
      </c>
      <c r="P19" s="8"/>
      <c r="Q19" s="8">
        <f t="shared" ref="Q19:Q73" si="4">P19+M19</f>
        <v>910000</v>
      </c>
      <c r="R19" s="1" t="s">
        <v>17</v>
      </c>
    </row>
    <row r="20" spans="1:18" ht="37.5" x14ac:dyDescent="0.3">
      <c r="A20" s="5" t="s">
        <v>18</v>
      </c>
      <c r="B20" s="9" t="s">
        <v>19</v>
      </c>
      <c r="C20" s="10" t="s">
        <v>20</v>
      </c>
      <c r="D20" s="11">
        <v>33153.199999999997</v>
      </c>
      <c r="E20" s="11">
        <v>0</v>
      </c>
      <c r="F20" s="8">
        <f t="shared" si="0"/>
        <v>33153.199999999997</v>
      </c>
      <c r="G20" s="11">
        <v>0</v>
      </c>
      <c r="H20" s="11">
        <v>33153.199999999997</v>
      </c>
      <c r="I20" s="11">
        <v>0</v>
      </c>
      <c r="J20" s="11">
        <v>0</v>
      </c>
      <c r="K20" s="8">
        <f t="shared" si="1"/>
        <v>0</v>
      </c>
      <c r="L20" s="11">
        <v>0</v>
      </c>
      <c r="M20" s="8">
        <f t="shared" si="2"/>
        <v>0</v>
      </c>
      <c r="N20" s="11">
        <v>0</v>
      </c>
      <c r="O20" s="8">
        <f t="shared" si="3"/>
        <v>33153.199999999997</v>
      </c>
      <c r="P20" s="11">
        <v>0</v>
      </c>
      <c r="Q20" s="8">
        <f t="shared" si="4"/>
        <v>0</v>
      </c>
      <c r="R20" s="1" t="s">
        <v>21</v>
      </c>
    </row>
    <row r="21" spans="1:18" ht="37.5" x14ac:dyDescent="0.3">
      <c r="A21" s="5" t="s">
        <v>22</v>
      </c>
      <c r="B21" s="10" t="s">
        <v>23</v>
      </c>
      <c r="C21" s="10" t="s">
        <v>20</v>
      </c>
      <c r="D21" s="12">
        <v>5006.6000000000004</v>
      </c>
      <c r="E21" s="12">
        <v>12515.3</v>
      </c>
      <c r="F21" s="8">
        <f t="shared" si="0"/>
        <v>17521.900000000001</v>
      </c>
      <c r="G21" s="12">
        <v>0</v>
      </c>
      <c r="H21" s="11">
        <v>17521.900000000001</v>
      </c>
      <c r="I21" s="12">
        <v>0</v>
      </c>
      <c r="J21" s="12">
        <v>0</v>
      </c>
      <c r="K21" s="8">
        <f t="shared" si="1"/>
        <v>0</v>
      </c>
      <c r="L21" s="12">
        <v>0</v>
      </c>
      <c r="M21" s="8">
        <f t="shared" si="2"/>
        <v>0</v>
      </c>
      <c r="N21" s="12">
        <v>0</v>
      </c>
      <c r="O21" s="8">
        <f t="shared" si="3"/>
        <v>17521.900000000001</v>
      </c>
      <c r="P21" s="12">
        <v>0</v>
      </c>
      <c r="Q21" s="8">
        <f t="shared" si="4"/>
        <v>0</v>
      </c>
      <c r="R21" s="1" t="s">
        <v>24</v>
      </c>
    </row>
    <row r="22" spans="1:18" ht="37.5" x14ac:dyDescent="0.3">
      <c r="A22" s="5" t="s">
        <v>25</v>
      </c>
      <c r="B22" s="10" t="s">
        <v>26</v>
      </c>
      <c r="C22" s="10" t="s">
        <v>20</v>
      </c>
      <c r="D22" s="13">
        <v>90000</v>
      </c>
      <c r="E22" s="13">
        <v>0</v>
      </c>
      <c r="F22" s="8">
        <f t="shared" si="0"/>
        <v>90000</v>
      </c>
      <c r="G22" s="13">
        <v>0</v>
      </c>
      <c r="H22" s="8">
        <v>90000</v>
      </c>
      <c r="I22" s="13">
        <v>250000</v>
      </c>
      <c r="J22" s="13">
        <v>0</v>
      </c>
      <c r="K22" s="8">
        <f t="shared" si="1"/>
        <v>250000</v>
      </c>
      <c r="L22" s="13">
        <v>0</v>
      </c>
      <c r="M22" s="8">
        <f t="shared" si="2"/>
        <v>250000</v>
      </c>
      <c r="N22" s="13">
        <v>0</v>
      </c>
      <c r="O22" s="8">
        <f t="shared" si="3"/>
        <v>90000</v>
      </c>
      <c r="P22" s="13">
        <v>0</v>
      </c>
      <c r="Q22" s="8">
        <f t="shared" si="4"/>
        <v>250000</v>
      </c>
      <c r="R22" s="1" t="s">
        <v>27</v>
      </c>
    </row>
    <row r="23" spans="1:18" ht="37.5" x14ac:dyDescent="0.3">
      <c r="A23" s="5" t="s">
        <v>28</v>
      </c>
      <c r="B23" s="10" t="s">
        <v>29</v>
      </c>
      <c r="C23" s="10" t="s">
        <v>20</v>
      </c>
      <c r="D23" s="13">
        <v>75000</v>
      </c>
      <c r="E23" s="13">
        <v>0</v>
      </c>
      <c r="F23" s="8">
        <f t="shared" si="0"/>
        <v>75000</v>
      </c>
      <c r="G23" s="13">
        <v>0</v>
      </c>
      <c r="H23" s="8">
        <v>75000</v>
      </c>
      <c r="I23" s="13">
        <v>157000</v>
      </c>
      <c r="J23" s="13">
        <v>0</v>
      </c>
      <c r="K23" s="8">
        <f t="shared" si="1"/>
        <v>157000</v>
      </c>
      <c r="L23" s="13">
        <v>0</v>
      </c>
      <c r="M23" s="8">
        <f t="shared" si="2"/>
        <v>157000</v>
      </c>
      <c r="N23" s="13">
        <v>0</v>
      </c>
      <c r="O23" s="8">
        <f t="shared" si="3"/>
        <v>75000</v>
      </c>
      <c r="P23" s="13">
        <v>0</v>
      </c>
      <c r="Q23" s="8">
        <f t="shared" si="4"/>
        <v>157000</v>
      </c>
      <c r="R23" s="1" t="s">
        <v>30</v>
      </c>
    </row>
    <row r="24" spans="1:18" ht="37.5" x14ac:dyDescent="0.3">
      <c r="A24" s="5" t="s">
        <v>31</v>
      </c>
      <c r="B24" s="10" t="s">
        <v>32</v>
      </c>
      <c r="C24" s="10" t="s">
        <v>20</v>
      </c>
      <c r="D24" s="13">
        <v>72000</v>
      </c>
      <c r="E24" s="13">
        <v>0</v>
      </c>
      <c r="F24" s="8">
        <f t="shared" si="0"/>
        <v>72000</v>
      </c>
      <c r="G24" s="13">
        <v>0</v>
      </c>
      <c r="H24" s="8">
        <v>72000</v>
      </c>
      <c r="I24" s="13">
        <v>160000</v>
      </c>
      <c r="J24" s="13">
        <v>0</v>
      </c>
      <c r="K24" s="8">
        <f t="shared" si="1"/>
        <v>160000</v>
      </c>
      <c r="L24" s="13">
        <v>0</v>
      </c>
      <c r="M24" s="8">
        <f t="shared" si="2"/>
        <v>160000</v>
      </c>
      <c r="N24" s="13">
        <v>0</v>
      </c>
      <c r="O24" s="8">
        <f t="shared" si="3"/>
        <v>72000</v>
      </c>
      <c r="P24" s="13">
        <v>0</v>
      </c>
      <c r="Q24" s="8">
        <f t="shared" si="4"/>
        <v>160000</v>
      </c>
      <c r="R24" s="1" t="s">
        <v>33</v>
      </c>
    </row>
    <row r="25" spans="1:18" ht="37.5" x14ac:dyDescent="0.3">
      <c r="A25" s="5" t="s">
        <v>34</v>
      </c>
      <c r="B25" s="10" t="s">
        <v>35</v>
      </c>
      <c r="C25" s="10" t="s">
        <v>20</v>
      </c>
      <c r="D25" s="13">
        <v>100000</v>
      </c>
      <c r="E25" s="13">
        <v>0</v>
      </c>
      <c r="F25" s="8">
        <f t="shared" si="0"/>
        <v>100000</v>
      </c>
      <c r="G25" s="13">
        <v>0</v>
      </c>
      <c r="H25" s="8">
        <v>100000</v>
      </c>
      <c r="I25" s="13">
        <v>200000</v>
      </c>
      <c r="J25" s="13">
        <v>0</v>
      </c>
      <c r="K25" s="8">
        <f t="shared" si="1"/>
        <v>200000</v>
      </c>
      <c r="L25" s="13">
        <v>0</v>
      </c>
      <c r="M25" s="8">
        <f t="shared" si="2"/>
        <v>200000</v>
      </c>
      <c r="N25" s="13">
        <v>0</v>
      </c>
      <c r="O25" s="8">
        <f t="shared" si="3"/>
        <v>100000</v>
      </c>
      <c r="P25" s="13">
        <v>0</v>
      </c>
      <c r="Q25" s="8">
        <f t="shared" si="4"/>
        <v>200000</v>
      </c>
      <c r="R25" s="1" t="s">
        <v>36</v>
      </c>
    </row>
    <row r="26" spans="1:18" ht="56.25" x14ac:dyDescent="0.3">
      <c r="A26" s="5" t="s">
        <v>37</v>
      </c>
      <c r="B26" s="10" t="s">
        <v>38</v>
      </c>
      <c r="C26" s="10" t="s">
        <v>20</v>
      </c>
      <c r="D26" s="12">
        <v>0</v>
      </c>
      <c r="E26" s="12">
        <v>50000</v>
      </c>
      <c r="F26" s="8">
        <f t="shared" si="0"/>
        <v>50000</v>
      </c>
      <c r="G26" s="12">
        <v>0</v>
      </c>
      <c r="H26" s="8">
        <f t="shared" ref="H26:H27" si="5">F26+G26</f>
        <v>50000</v>
      </c>
      <c r="I26" s="12">
        <v>0</v>
      </c>
      <c r="J26" s="12">
        <v>0</v>
      </c>
      <c r="K26" s="8">
        <f t="shared" si="1"/>
        <v>0</v>
      </c>
      <c r="L26" s="12">
        <v>0</v>
      </c>
      <c r="M26" s="8">
        <f t="shared" si="2"/>
        <v>0</v>
      </c>
      <c r="N26" s="12">
        <v>0</v>
      </c>
      <c r="O26" s="8">
        <f t="shared" si="3"/>
        <v>50000</v>
      </c>
      <c r="P26" s="12">
        <v>0</v>
      </c>
      <c r="Q26" s="8">
        <f t="shared" si="4"/>
        <v>0</v>
      </c>
      <c r="R26" s="1" t="s">
        <v>39</v>
      </c>
    </row>
    <row r="27" spans="1:18" ht="37.5" x14ac:dyDescent="0.3">
      <c r="A27" s="5" t="s">
        <v>40</v>
      </c>
      <c r="B27" s="10" t="s">
        <v>41</v>
      </c>
      <c r="C27" s="10" t="s">
        <v>20</v>
      </c>
      <c r="D27" s="12">
        <v>0</v>
      </c>
      <c r="E27" s="12">
        <v>50000</v>
      </c>
      <c r="F27" s="8">
        <f t="shared" si="0"/>
        <v>50000</v>
      </c>
      <c r="G27" s="12">
        <v>0</v>
      </c>
      <c r="H27" s="8">
        <f t="shared" si="5"/>
        <v>50000</v>
      </c>
      <c r="I27" s="12">
        <v>0</v>
      </c>
      <c r="J27" s="12">
        <v>0</v>
      </c>
      <c r="K27" s="8">
        <f t="shared" si="1"/>
        <v>0</v>
      </c>
      <c r="L27" s="12">
        <v>0</v>
      </c>
      <c r="M27" s="8">
        <f t="shared" si="2"/>
        <v>0</v>
      </c>
      <c r="N27" s="12">
        <v>0</v>
      </c>
      <c r="O27" s="8">
        <f t="shared" si="3"/>
        <v>50000</v>
      </c>
      <c r="P27" s="12">
        <v>0</v>
      </c>
      <c r="Q27" s="8">
        <f t="shared" si="4"/>
        <v>0</v>
      </c>
      <c r="R27" s="1" t="s">
        <v>42</v>
      </c>
    </row>
    <row r="28" spans="1:18" x14ac:dyDescent="0.3">
      <c r="A28" s="5"/>
      <c r="B28" s="10" t="s">
        <v>43</v>
      </c>
      <c r="C28" s="10"/>
      <c r="D28" s="7">
        <f>D29+D30+D31+D32+D33+D34+D35+D36+D37</f>
        <v>185557.79999999996</v>
      </c>
      <c r="E28" s="7">
        <f>E29+E30+E31+E32+E33+E34+E35+E36+E37</f>
        <v>0</v>
      </c>
      <c r="F28" s="8">
        <f t="shared" si="0"/>
        <v>185557.79999999996</v>
      </c>
      <c r="G28" s="8">
        <f>G29+G30+G31+G32+G33+G34+G35+G36+G37</f>
        <v>0</v>
      </c>
      <c r="H28" s="8">
        <f>F28+G28</f>
        <v>185557.79999999996</v>
      </c>
      <c r="I28" s="8">
        <f>I29+I30+I31+I32+I33+I34+I35+I36+I37</f>
        <v>233620.6</v>
      </c>
      <c r="J28" s="8">
        <f>J29+J30+J31+J32+J33+J34+J35+J36+J37</f>
        <v>0</v>
      </c>
      <c r="K28" s="11">
        <f t="shared" si="1"/>
        <v>233620.6</v>
      </c>
      <c r="L28" s="8">
        <f>L29+L30+L31+L32+L33+L34+L35+L36+L37</f>
        <v>0</v>
      </c>
      <c r="M28" s="11">
        <f>K28+L28</f>
        <v>233620.6</v>
      </c>
      <c r="N28" s="8">
        <f>N29+N30+N31+N32+N33+N34+N35+N36+N37+N38</f>
        <v>739857.4</v>
      </c>
      <c r="O28" s="8">
        <f t="shared" si="3"/>
        <v>925415.2</v>
      </c>
      <c r="P28" s="8">
        <f>P29+P30+P31+P32+P33+P34+P35+P36+P37+P38</f>
        <v>915348.9</v>
      </c>
      <c r="Q28" s="8">
        <f t="shared" si="4"/>
        <v>1148969.5</v>
      </c>
    </row>
    <row r="29" spans="1:18" ht="75" x14ac:dyDescent="0.3">
      <c r="A29" s="5" t="s">
        <v>44</v>
      </c>
      <c r="B29" s="14" t="s">
        <v>45</v>
      </c>
      <c r="C29" s="10" t="s">
        <v>46</v>
      </c>
      <c r="D29" s="8">
        <v>7859.7</v>
      </c>
      <c r="E29" s="8">
        <v>0</v>
      </c>
      <c r="F29" s="8">
        <f t="shared" si="0"/>
        <v>7859.7</v>
      </c>
      <c r="G29" s="8">
        <v>0</v>
      </c>
      <c r="H29" s="8">
        <f t="shared" ref="H29:H43" si="6">F29+G29</f>
        <v>7859.7</v>
      </c>
      <c r="I29" s="8">
        <v>7880.5</v>
      </c>
      <c r="J29" s="8">
        <v>0</v>
      </c>
      <c r="K29" s="11">
        <f t="shared" si="1"/>
        <v>7880.5</v>
      </c>
      <c r="L29" s="8">
        <v>0</v>
      </c>
      <c r="M29" s="11">
        <f t="shared" ref="M29:M43" si="7">K29+L29</f>
        <v>7880.5</v>
      </c>
      <c r="N29" s="8">
        <v>0</v>
      </c>
      <c r="O29" s="8">
        <f t="shared" si="3"/>
        <v>7859.7</v>
      </c>
      <c r="P29" s="8">
        <v>0</v>
      </c>
      <c r="Q29" s="8">
        <f t="shared" si="4"/>
        <v>7880.5</v>
      </c>
      <c r="R29" s="1" t="s">
        <v>47</v>
      </c>
    </row>
    <row r="30" spans="1:18" ht="56.25" x14ac:dyDescent="0.3">
      <c r="A30" s="5" t="s">
        <v>48</v>
      </c>
      <c r="B30" s="10" t="s">
        <v>49</v>
      </c>
      <c r="C30" s="10" t="s">
        <v>50</v>
      </c>
      <c r="D30" s="12">
        <v>9780.6</v>
      </c>
      <c r="E30" s="12">
        <v>0</v>
      </c>
      <c r="F30" s="8">
        <f t="shared" si="0"/>
        <v>9780.6</v>
      </c>
      <c r="G30" s="12">
        <v>0</v>
      </c>
      <c r="H30" s="8">
        <f t="shared" si="6"/>
        <v>9780.6</v>
      </c>
      <c r="I30" s="12">
        <v>0</v>
      </c>
      <c r="J30" s="12">
        <v>0</v>
      </c>
      <c r="K30" s="11">
        <f t="shared" si="1"/>
        <v>0</v>
      </c>
      <c r="L30" s="12">
        <v>0</v>
      </c>
      <c r="M30" s="11">
        <f t="shared" si="7"/>
        <v>0</v>
      </c>
      <c r="N30" s="12">
        <v>0</v>
      </c>
      <c r="O30" s="8">
        <f t="shared" si="3"/>
        <v>9780.6</v>
      </c>
      <c r="P30" s="12">
        <v>0</v>
      </c>
      <c r="Q30" s="8">
        <f t="shared" si="4"/>
        <v>0</v>
      </c>
      <c r="R30" s="1" t="s">
        <v>51</v>
      </c>
    </row>
    <row r="31" spans="1:18" ht="75" x14ac:dyDescent="0.3">
      <c r="A31" s="5" t="s">
        <v>52</v>
      </c>
      <c r="B31" s="14" t="s">
        <v>53</v>
      </c>
      <c r="C31" s="10" t="s">
        <v>46</v>
      </c>
      <c r="D31" s="11">
        <v>22739.599999999999</v>
      </c>
      <c r="E31" s="11">
        <v>0</v>
      </c>
      <c r="F31" s="8">
        <f t="shared" si="0"/>
        <v>22739.599999999999</v>
      </c>
      <c r="G31" s="11">
        <v>0</v>
      </c>
      <c r="H31" s="8">
        <f t="shared" si="6"/>
        <v>22739.599999999999</v>
      </c>
      <c r="I31" s="11">
        <v>0</v>
      </c>
      <c r="J31" s="11">
        <v>0</v>
      </c>
      <c r="K31" s="11">
        <f t="shared" si="1"/>
        <v>0</v>
      </c>
      <c r="L31" s="11">
        <v>0</v>
      </c>
      <c r="M31" s="11">
        <f t="shared" si="7"/>
        <v>0</v>
      </c>
      <c r="N31" s="11">
        <v>0</v>
      </c>
      <c r="O31" s="8">
        <f t="shared" si="3"/>
        <v>22739.599999999999</v>
      </c>
      <c r="P31" s="11">
        <v>0</v>
      </c>
      <c r="Q31" s="8">
        <f t="shared" si="4"/>
        <v>0</v>
      </c>
      <c r="R31" s="1" t="s">
        <v>54</v>
      </c>
    </row>
    <row r="32" spans="1:18" ht="75" x14ac:dyDescent="0.3">
      <c r="A32" s="5" t="s">
        <v>55</v>
      </c>
      <c r="B32" s="10" t="s">
        <v>56</v>
      </c>
      <c r="C32" s="10" t="s">
        <v>46</v>
      </c>
      <c r="D32" s="8">
        <v>115505.9</v>
      </c>
      <c r="E32" s="8">
        <v>0</v>
      </c>
      <c r="F32" s="8">
        <f t="shared" si="0"/>
        <v>115505.9</v>
      </c>
      <c r="G32" s="8">
        <v>0</v>
      </c>
      <c r="H32" s="8">
        <f t="shared" si="6"/>
        <v>115505.9</v>
      </c>
      <c r="I32" s="8">
        <v>120294.8</v>
      </c>
      <c r="J32" s="8">
        <v>0</v>
      </c>
      <c r="K32" s="11">
        <f t="shared" si="1"/>
        <v>120294.8</v>
      </c>
      <c r="L32" s="8">
        <v>0</v>
      </c>
      <c r="M32" s="11">
        <f t="shared" si="7"/>
        <v>120294.8</v>
      </c>
      <c r="N32" s="8">
        <v>0</v>
      </c>
      <c r="O32" s="8">
        <f t="shared" si="3"/>
        <v>115505.9</v>
      </c>
      <c r="P32" s="8">
        <v>0</v>
      </c>
      <c r="Q32" s="8">
        <f t="shared" si="4"/>
        <v>120294.8</v>
      </c>
      <c r="R32" s="1" t="s">
        <v>57</v>
      </c>
    </row>
    <row r="33" spans="1:18" ht="75" x14ac:dyDescent="0.3">
      <c r="A33" s="5" t="s">
        <v>58</v>
      </c>
      <c r="B33" s="14" t="s">
        <v>59</v>
      </c>
      <c r="C33" s="10" t="s">
        <v>46</v>
      </c>
      <c r="D33" s="11">
        <v>7311.9</v>
      </c>
      <c r="E33" s="11">
        <v>0</v>
      </c>
      <c r="F33" s="8">
        <f t="shared" si="0"/>
        <v>7311.9</v>
      </c>
      <c r="G33" s="11">
        <v>0</v>
      </c>
      <c r="H33" s="8">
        <f t="shared" si="6"/>
        <v>7311.9</v>
      </c>
      <c r="I33" s="11">
        <v>0</v>
      </c>
      <c r="J33" s="11">
        <v>0</v>
      </c>
      <c r="K33" s="11">
        <f t="shared" si="1"/>
        <v>0</v>
      </c>
      <c r="L33" s="11">
        <v>0</v>
      </c>
      <c r="M33" s="11">
        <f t="shared" si="7"/>
        <v>0</v>
      </c>
      <c r="N33" s="11">
        <v>0</v>
      </c>
      <c r="O33" s="8">
        <f t="shared" si="3"/>
        <v>7311.9</v>
      </c>
      <c r="P33" s="11">
        <v>0</v>
      </c>
      <c r="Q33" s="8">
        <f t="shared" si="4"/>
        <v>0</v>
      </c>
      <c r="R33" s="1" t="s">
        <v>60</v>
      </c>
    </row>
    <row r="34" spans="1:18" ht="75" x14ac:dyDescent="0.3">
      <c r="A34" s="5" t="s">
        <v>61</v>
      </c>
      <c r="B34" s="10" t="s">
        <v>62</v>
      </c>
      <c r="C34" s="10" t="s">
        <v>46</v>
      </c>
      <c r="D34" s="11">
        <v>11699.9</v>
      </c>
      <c r="E34" s="11">
        <v>0</v>
      </c>
      <c r="F34" s="8">
        <f t="shared" si="0"/>
        <v>11699.9</v>
      </c>
      <c r="G34" s="11">
        <v>0</v>
      </c>
      <c r="H34" s="8">
        <f t="shared" si="6"/>
        <v>11699.9</v>
      </c>
      <c r="I34" s="11">
        <v>0</v>
      </c>
      <c r="J34" s="11">
        <v>0</v>
      </c>
      <c r="K34" s="11">
        <f t="shared" si="1"/>
        <v>0</v>
      </c>
      <c r="L34" s="11">
        <v>0</v>
      </c>
      <c r="M34" s="11">
        <f t="shared" si="7"/>
        <v>0</v>
      </c>
      <c r="N34" s="11">
        <v>0</v>
      </c>
      <c r="O34" s="8">
        <f t="shared" si="3"/>
        <v>11699.9</v>
      </c>
      <c r="P34" s="11">
        <v>0</v>
      </c>
      <c r="Q34" s="8">
        <f t="shared" si="4"/>
        <v>0</v>
      </c>
      <c r="R34" s="1" t="s">
        <v>63</v>
      </c>
    </row>
    <row r="35" spans="1:18" ht="75" x14ac:dyDescent="0.3">
      <c r="A35" s="5" t="s">
        <v>64</v>
      </c>
      <c r="B35" s="10" t="s">
        <v>65</v>
      </c>
      <c r="C35" s="10" t="s">
        <v>46</v>
      </c>
      <c r="D35" s="12">
        <v>0</v>
      </c>
      <c r="E35" s="12">
        <v>0</v>
      </c>
      <c r="F35" s="8">
        <f t="shared" si="0"/>
        <v>0</v>
      </c>
      <c r="G35" s="12">
        <v>0</v>
      </c>
      <c r="H35" s="8">
        <f t="shared" si="6"/>
        <v>0</v>
      </c>
      <c r="I35" s="12">
        <v>50434.9</v>
      </c>
      <c r="J35" s="12">
        <v>0</v>
      </c>
      <c r="K35" s="11">
        <f t="shared" si="1"/>
        <v>50434.9</v>
      </c>
      <c r="L35" s="12">
        <v>0</v>
      </c>
      <c r="M35" s="11">
        <f t="shared" si="7"/>
        <v>50434.9</v>
      </c>
      <c r="N35" s="12">
        <v>0</v>
      </c>
      <c r="O35" s="8">
        <f t="shared" si="3"/>
        <v>0</v>
      </c>
      <c r="P35" s="12">
        <v>0</v>
      </c>
      <c r="Q35" s="8">
        <f t="shared" si="4"/>
        <v>50434.9</v>
      </c>
      <c r="R35" s="1" t="s">
        <v>66</v>
      </c>
    </row>
    <row r="36" spans="1:18" ht="75" x14ac:dyDescent="0.3">
      <c r="A36" s="5" t="s">
        <v>67</v>
      </c>
      <c r="B36" s="15" t="s">
        <v>68</v>
      </c>
      <c r="C36" s="10" t="s">
        <v>46</v>
      </c>
      <c r="D36" s="13">
        <v>1638.9</v>
      </c>
      <c r="E36" s="13">
        <v>0</v>
      </c>
      <c r="F36" s="8">
        <f t="shared" si="0"/>
        <v>1638.9</v>
      </c>
      <c r="G36" s="13">
        <v>0</v>
      </c>
      <c r="H36" s="8">
        <f t="shared" si="6"/>
        <v>1638.9</v>
      </c>
      <c r="I36" s="13">
        <v>38298.5</v>
      </c>
      <c r="J36" s="13">
        <v>0</v>
      </c>
      <c r="K36" s="11">
        <f t="shared" si="1"/>
        <v>38298.5</v>
      </c>
      <c r="L36" s="13">
        <v>0</v>
      </c>
      <c r="M36" s="11">
        <f t="shared" si="7"/>
        <v>38298.5</v>
      </c>
      <c r="N36" s="13">
        <v>0</v>
      </c>
      <c r="O36" s="8">
        <f t="shared" si="3"/>
        <v>1638.9</v>
      </c>
      <c r="P36" s="13">
        <v>0</v>
      </c>
      <c r="Q36" s="8">
        <f t="shared" si="4"/>
        <v>38298.5</v>
      </c>
      <c r="R36" s="16" t="s">
        <v>69</v>
      </c>
    </row>
    <row r="37" spans="1:18" ht="75" x14ac:dyDescent="0.3">
      <c r="A37" s="5" t="s">
        <v>70</v>
      </c>
      <c r="B37" s="15" t="s">
        <v>71</v>
      </c>
      <c r="C37" s="10" t="s">
        <v>46</v>
      </c>
      <c r="D37" s="13">
        <v>9021.2999999999993</v>
      </c>
      <c r="E37" s="13">
        <v>0</v>
      </c>
      <c r="F37" s="8">
        <f t="shared" si="0"/>
        <v>9021.2999999999993</v>
      </c>
      <c r="G37" s="13">
        <v>0</v>
      </c>
      <c r="H37" s="8">
        <f t="shared" si="6"/>
        <v>9021.2999999999993</v>
      </c>
      <c r="I37" s="13">
        <v>16711.900000000001</v>
      </c>
      <c r="J37" s="13">
        <v>0</v>
      </c>
      <c r="K37" s="11">
        <f t="shared" si="1"/>
        <v>16711.900000000001</v>
      </c>
      <c r="L37" s="13">
        <v>0</v>
      </c>
      <c r="M37" s="11">
        <f t="shared" si="7"/>
        <v>16711.900000000001</v>
      </c>
      <c r="N37" s="13">
        <v>0</v>
      </c>
      <c r="O37" s="8">
        <f t="shared" si="3"/>
        <v>9021.2999999999993</v>
      </c>
      <c r="P37" s="13">
        <v>0</v>
      </c>
      <c r="Q37" s="8">
        <f t="shared" si="4"/>
        <v>16711.900000000001</v>
      </c>
      <c r="R37" s="1" t="s">
        <v>72</v>
      </c>
    </row>
    <row r="38" spans="1:18" ht="56.25" x14ac:dyDescent="0.3">
      <c r="A38" s="5" t="s">
        <v>74</v>
      </c>
      <c r="B38" s="15" t="s">
        <v>120</v>
      </c>
      <c r="C38" s="23" t="s">
        <v>50</v>
      </c>
      <c r="D38" s="13"/>
      <c r="E38" s="13"/>
      <c r="F38" s="8"/>
      <c r="G38" s="13"/>
      <c r="H38" s="8"/>
      <c r="I38" s="13"/>
      <c r="J38" s="13"/>
      <c r="K38" s="11"/>
      <c r="L38" s="13"/>
      <c r="M38" s="11"/>
      <c r="N38" s="13">
        <v>739857.4</v>
      </c>
      <c r="O38" s="8">
        <f t="shared" si="3"/>
        <v>739857.4</v>
      </c>
      <c r="P38" s="13">
        <v>915348.9</v>
      </c>
      <c r="Q38" s="8">
        <f t="shared" si="4"/>
        <v>915348.9</v>
      </c>
    </row>
    <row r="39" spans="1:18" x14ac:dyDescent="0.3">
      <c r="A39" s="5"/>
      <c r="B39" s="10" t="s">
        <v>73</v>
      </c>
      <c r="C39" s="10"/>
      <c r="D39" s="8">
        <f>D40+D41+D42</f>
        <v>186430.4</v>
      </c>
      <c r="E39" s="8">
        <f>E40+E41+E42</f>
        <v>0</v>
      </c>
      <c r="F39" s="8">
        <f t="shared" si="0"/>
        <v>186430.4</v>
      </c>
      <c r="G39" s="8">
        <f>G40+G41+G42</f>
        <v>0</v>
      </c>
      <c r="H39" s="8">
        <f t="shared" si="6"/>
        <v>186430.4</v>
      </c>
      <c r="I39" s="8">
        <f>I40+I41+I42</f>
        <v>122500</v>
      </c>
      <c r="J39" s="8">
        <f>J40+J41+J42</f>
        <v>0</v>
      </c>
      <c r="K39" s="11">
        <f t="shared" si="1"/>
        <v>122500</v>
      </c>
      <c r="L39" s="8">
        <f>L40+L41+L42</f>
        <v>0</v>
      </c>
      <c r="M39" s="11">
        <f t="shared" si="7"/>
        <v>122500</v>
      </c>
      <c r="N39" s="8">
        <f>N40+N41+N42</f>
        <v>0</v>
      </c>
      <c r="O39" s="8">
        <f t="shared" si="3"/>
        <v>186430.4</v>
      </c>
      <c r="P39" s="8">
        <f>P40+P41+P42</f>
        <v>0</v>
      </c>
      <c r="Q39" s="8">
        <f t="shared" si="4"/>
        <v>122500</v>
      </c>
    </row>
    <row r="40" spans="1:18" ht="60" customHeight="1" x14ac:dyDescent="0.3">
      <c r="A40" s="5" t="s">
        <v>78</v>
      </c>
      <c r="B40" s="14" t="s">
        <v>75</v>
      </c>
      <c r="C40" s="14" t="s">
        <v>76</v>
      </c>
      <c r="D40" s="13">
        <v>83385</v>
      </c>
      <c r="E40" s="13">
        <v>0</v>
      </c>
      <c r="F40" s="8">
        <f t="shared" si="0"/>
        <v>83385</v>
      </c>
      <c r="G40" s="13">
        <v>0</v>
      </c>
      <c r="H40" s="8">
        <f t="shared" si="6"/>
        <v>83385</v>
      </c>
      <c r="I40" s="13">
        <v>47500</v>
      </c>
      <c r="J40" s="13">
        <v>0</v>
      </c>
      <c r="K40" s="11">
        <f t="shared" si="1"/>
        <v>47500</v>
      </c>
      <c r="L40" s="13">
        <v>0</v>
      </c>
      <c r="M40" s="11">
        <f t="shared" si="7"/>
        <v>47500</v>
      </c>
      <c r="N40" s="13">
        <v>0</v>
      </c>
      <c r="O40" s="8">
        <f t="shared" si="3"/>
        <v>83385</v>
      </c>
      <c r="P40" s="13">
        <v>0</v>
      </c>
      <c r="Q40" s="8">
        <f t="shared" si="4"/>
        <v>47500</v>
      </c>
      <c r="R40" s="1" t="s">
        <v>77</v>
      </c>
    </row>
    <row r="41" spans="1:18" ht="75" x14ac:dyDescent="0.3">
      <c r="A41" s="5" t="s">
        <v>81</v>
      </c>
      <c r="B41" s="14" t="s">
        <v>79</v>
      </c>
      <c r="C41" s="14" t="s">
        <v>76</v>
      </c>
      <c r="D41" s="17">
        <v>98045.4</v>
      </c>
      <c r="E41" s="17">
        <v>0</v>
      </c>
      <c r="F41" s="8">
        <f t="shared" si="0"/>
        <v>98045.4</v>
      </c>
      <c r="G41" s="17">
        <v>0</v>
      </c>
      <c r="H41" s="8">
        <f t="shared" si="6"/>
        <v>98045.4</v>
      </c>
      <c r="I41" s="12">
        <v>0</v>
      </c>
      <c r="J41" s="12">
        <v>0</v>
      </c>
      <c r="K41" s="11">
        <f t="shared" si="1"/>
        <v>0</v>
      </c>
      <c r="L41" s="12">
        <v>0</v>
      </c>
      <c r="M41" s="11">
        <f t="shared" si="7"/>
        <v>0</v>
      </c>
      <c r="N41" s="12">
        <v>0</v>
      </c>
      <c r="O41" s="8">
        <f t="shared" si="3"/>
        <v>98045.4</v>
      </c>
      <c r="P41" s="12">
        <v>0</v>
      </c>
      <c r="Q41" s="8">
        <f t="shared" si="4"/>
        <v>0</v>
      </c>
      <c r="R41" s="1" t="s">
        <v>80</v>
      </c>
    </row>
    <row r="42" spans="1:18" ht="60" customHeight="1" x14ac:dyDescent="0.3">
      <c r="A42" s="5" t="s">
        <v>87</v>
      </c>
      <c r="B42" s="14" t="s">
        <v>82</v>
      </c>
      <c r="C42" s="14" t="s">
        <v>76</v>
      </c>
      <c r="D42" s="18">
        <v>5000</v>
      </c>
      <c r="E42" s="18">
        <v>0</v>
      </c>
      <c r="F42" s="8">
        <f t="shared" si="0"/>
        <v>5000</v>
      </c>
      <c r="G42" s="18">
        <v>0</v>
      </c>
      <c r="H42" s="8">
        <f t="shared" si="6"/>
        <v>5000</v>
      </c>
      <c r="I42" s="13">
        <v>75000</v>
      </c>
      <c r="J42" s="13">
        <v>0</v>
      </c>
      <c r="K42" s="11">
        <f t="shared" si="1"/>
        <v>75000</v>
      </c>
      <c r="L42" s="13">
        <v>0</v>
      </c>
      <c r="M42" s="11">
        <f t="shared" si="7"/>
        <v>75000</v>
      </c>
      <c r="N42" s="13">
        <v>0</v>
      </c>
      <c r="O42" s="8">
        <f t="shared" si="3"/>
        <v>5000</v>
      </c>
      <c r="P42" s="13">
        <v>0</v>
      </c>
      <c r="Q42" s="8">
        <f t="shared" si="4"/>
        <v>75000</v>
      </c>
      <c r="R42" s="1" t="s">
        <v>83</v>
      </c>
    </row>
    <row r="43" spans="1:18" x14ac:dyDescent="0.3">
      <c r="A43" s="5"/>
      <c r="B43" s="10" t="s">
        <v>84</v>
      </c>
      <c r="C43" s="10"/>
      <c r="D43" s="18">
        <f>D46+D47+D48+D52+D56+D57</f>
        <v>375095.5</v>
      </c>
      <c r="E43" s="18">
        <f>E46+E47+E48+E52+E56+E57</f>
        <v>0</v>
      </c>
      <c r="F43" s="8">
        <f t="shared" si="0"/>
        <v>375095.5</v>
      </c>
      <c r="G43" s="18">
        <f>G46+G47+G48+G52+G56+G57</f>
        <v>0</v>
      </c>
      <c r="H43" s="8">
        <f t="shared" si="6"/>
        <v>375095.5</v>
      </c>
      <c r="I43" s="18">
        <f>I46+I47+I48+I52+I56+I57</f>
        <v>375375</v>
      </c>
      <c r="J43" s="18">
        <f>J46+J47+J48+J52+J56+J57</f>
        <v>0</v>
      </c>
      <c r="K43" s="11">
        <f t="shared" si="1"/>
        <v>375375</v>
      </c>
      <c r="L43" s="18">
        <f>L46+L47+L48+L52+L56+L57</f>
        <v>1790.1</v>
      </c>
      <c r="M43" s="11">
        <f t="shared" si="7"/>
        <v>377165.1</v>
      </c>
      <c r="N43" s="18">
        <f>N46+N47+N48+N52+N56+N57</f>
        <v>0</v>
      </c>
      <c r="O43" s="8">
        <f t="shared" si="3"/>
        <v>375095.5</v>
      </c>
      <c r="P43" s="18">
        <f>P46+P47+P48+P52+P56+P57</f>
        <v>0</v>
      </c>
      <c r="Q43" s="8">
        <f t="shared" si="4"/>
        <v>377165.1</v>
      </c>
    </row>
    <row r="44" spans="1:18" x14ac:dyDescent="0.3">
      <c r="A44" s="5"/>
      <c r="B44" s="6" t="s">
        <v>85</v>
      </c>
      <c r="C44" s="14"/>
      <c r="D44" s="13"/>
      <c r="E44" s="13"/>
      <c r="F44" s="13"/>
      <c r="G44" s="13"/>
      <c r="H44" s="13"/>
      <c r="I44" s="13"/>
      <c r="J44" s="13"/>
      <c r="K44" s="18"/>
      <c r="L44" s="13"/>
      <c r="M44" s="18"/>
      <c r="N44" s="13"/>
      <c r="O44" s="8"/>
      <c r="P44" s="13"/>
      <c r="Q44" s="8"/>
    </row>
    <row r="45" spans="1:18" x14ac:dyDescent="0.3">
      <c r="A45" s="5"/>
      <c r="B45" s="10" t="s">
        <v>86</v>
      </c>
      <c r="C45" s="14"/>
      <c r="D45" s="13">
        <f>D51+D55+D60</f>
        <v>247815.6</v>
      </c>
      <c r="E45" s="13">
        <f>E51+E55+E60</f>
        <v>0</v>
      </c>
      <c r="F45" s="8">
        <f t="shared" ref="F45:F48" si="8">D45+E45</f>
        <v>247815.6</v>
      </c>
      <c r="G45" s="13">
        <f>G51+G55+G60</f>
        <v>0</v>
      </c>
      <c r="H45" s="8">
        <f t="shared" ref="H45:H48" si="9">F45+G45</f>
        <v>247815.6</v>
      </c>
      <c r="I45" s="13">
        <f>I51+I55+I60</f>
        <v>282275</v>
      </c>
      <c r="J45" s="13">
        <f>J51+J55+J60</f>
        <v>0</v>
      </c>
      <c r="K45" s="11">
        <f t="shared" ref="K45:K48" si="10">I45+J45</f>
        <v>282275</v>
      </c>
      <c r="L45" s="13">
        <f>L51+L55+L60</f>
        <v>1790.1</v>
      </c>
      <c r="M45" s="11">
        <f t="shared" ref="M45:M48" si="11">K45+L45</f>
        <v>284065.09999999998</v>
      </c>
      <c r="N45" s="13">
        <f>N51+N55+N60</f>
        <v>0</v>
      </c>
      <c r="O45" s="8">
        <f t="shared" si="3"/>
        <v>247815.6</v>
      </c>
      <c r="P45" s="13">
        <f>P51+P55+P60</f>
        <v>0</v>
      </c>
      <c r="Q45" s="8">
        <f t="shared" si="4"/>
        <v>284065.09999999998</v>
      </c>
    </row>
    <row r="46" spans="1:18" ht="56.25" x14ac:dyDescent="0.3">
      <c r="A46" s="5" t="s">
        <v>91</v>
      </c>
      <c r="B46" s="10" t="s">
        <v>88</v>
      </c>
      <c r="C46" s="14" t="s">
        <v>89</v>
      </c>
      <c r="D46" s="8">
        <v>6217.7</v>
      </c>
      <c r="E46" s="8">
        <v>0</v>
      </c>
      <c r="F46" s="8">
        <f t="shared" si="8"/>
        <v>6217.7</v>
      </c>
      <c r="G46" s="8">
        <v>0</v>
      </c>
      <c r="H46" s="8">
        <f t="shared" si="9"/>
        <v>6217.7</v>
      </c>
      <c r="I46" s="8">
        <v>3000</v>
      </c>
      <c r="J46" s="8">
        <v>0</v>
      </c>
      <c r="K46" s="11">
        <f t="shared" si="10"/>
        <v>3000</v>
      </c>
      <c r="L46" s="8">
        <v>0</v>
      </c>
      <c r="M46" s="11">
        <f t="shared" si="11"/>
        <v>3000</v>
      </c>
      <c r="N46" s="8">
        <v>0</v>
      </c>
      <c r="O46" s="8">
        <f t="shared" si="3"/>
        <v>6217.7</v>
      </c>
      <c r="P46" s="8">
        <v>0</v>
      </c>
      <c r="Q46" s="8">
        <f t="shared" si="4"/>
        <v>3000</v>
      </c>
      <c r="R46" s="1" t="s">
        <v>90</v>
      </c>
    </row>
    <row r="47" spans="1:18" ht="56.25" x14ac:dyDescent="0.3">
      <c r="A47" s="5" t="s">
        <v>94</v>
      </c>
      <c r="B47" s="10" t="s">
        <v>92</v>
      </c>
      <c r="C47" s="14" t="s">
        <v>89</v>
      </c>
      <c r="D47" s="11">
        <v>2000</v>
      </c>
      <c r="E47" s="11">
        <v>0</v>
      </c>
      <c r="F47" s="8">
        <f t="shared" si="8"/>
        <v>2000</v>
      </c>
      <c r="G47" s="11">
        <v>0</v>
      </c>
      <c r="H47" s="8">
        <f t="shared" si="9"/>
        <v>2000</v>
      </c>
      <c r="I47" s="11">
        <v>0</v>
      </c>
      <c r="J47" s="11">
        <v>0</v>
      </c>
      <c r="K47" s="11">
        <f t="shared" si="10"/>
        <v>0</v>
      </c>
      <c r="L47" s="11">
        <v>0</v>
      </c>
      <c r="M47" s="11">
        <f t="shared" si="11"/>
        <v>0</v>
      </c>
      <c r="N47" s="11">
        <v>0</v>
      </c>
      <c r="O47" s="8">
        <f t="shared" si="3"/>
        <v>2000</v>
      </c>
      <c r="P47" s="11">
        <v>0</v>
      </c>
      <c r="Q47" s="8">
        <f t="shared" si="4"/>
        <v>0</v>
      </c>
      <c r="R47" s="1" t="s">
        <v>93</v>
      </c>
    </row>
    <row r="48" spans="1:18" ht="60" customHeight="1" x14ac:dyDescent="0.3">
      <c r="A48" s="5" t="s">
        <v>99</v>
      </c>
      <c r="B48" s="14" t="s">
        <v>95</v>
      </c>
      <c r="C48" s="14" t="s">
        <v>76</v>
      </c>
      <c r="D48" s="12">
        <f>D50+D51</f>
        <v>170285.3</v>
      </c>
      <c r="E48" s="12">
        <f>E50+E51</f>
        <v>0</v>
      </c>
      <c r="F48" s="8">
        <f t="shared" si="8"/>
        <v>170285.3</v>
      </c>
      <c r="G48" s="12">
        <f>G50+G51</f>
        <v>0</v>
      </c>
      <c r="H48" s="8">
        <f t="shared" si="9"/>
        <v>170285.3</v>
      </c>
      <c r="I48" s="12">
        <f>I50</f>
        <v>0</v>
      </c>
      <c r="J48" s="12">
        <f>J50</f>
        <v>0</v>
      </c>
      <c r="K48" s="11">
        <f t="shared" si="10"/>
        <v>0</v>
      </c>
      <c r="L48" s="12">
        <f>L50</f>
        <v>0</v>
      </c>
      <c r="M48" s="11">
        <f t="shared" si="11"/>
        <v>0</v>
      </c>
      <c r="N48" s="12">
        <f>N50</f>
        <v>0</v>
      </c>
      <c r="O48" s="8">
        <f t="shared" si="3"/>
        <v>170285.3</v>
      </c>
      <c r="P48" s="12">
        <f>P50</f>
        <v>0</v>
      </c>
      <c r="Q48" s="8">
        <f t="shared" si="4"/>
        <v>0</v>
      </c>
      <c r="R48" s="1" t="s">
        <v>96</v>
      </c>
    </row>
    <row r="49" spans="1:19" x14ac:dyDescent="0.3">
      <c r="A49" s="5"/>
      <c r="B49" s="6" t="s">
        <v>85</v>
      </c>
      <c r="C49" s="14"/>
      <c r="D49" s="13"/>
      <c r="E49" s="13"/>
      <c r="F49" s="13"/>
      <c r="G49" s="13"/>
      <c r="H49" s="13"/>
      <c r="I49" s="13"/>
      <c r="J49" s="13"/>
      <c r="K49" s="18"/>
      <c r="L49" s="13"/>
      <c r="M49" s="18"/>
      <c r="N49" s="13"/>
      <c r="O49" s="8"/>
      <c r="P49" s="13"/>
      <c r="Q49" s="8"/>
    </row>
    <row r="50" spans="1:19" hidden="1" x14ac:dyDescent="0.3">
      <c r="A50" s="5"/>
      <c r="B50" s="10" t="s">
        <v>97</v>
      </c>
      <c r="C50" s="14"/>
      <c r="D50" s="12">
        <v>42914</v>
      </c>
      <c r="E50" s="12"/>
      <c r="F50" s="8">
        <f t="shared" ref="F50:F52" si="12">D50+E50</f>
        <v>42914</v>
      </c>
      <c r="G50" s="12"/>
      <c r="H50" s="8">
        <f t="shared" ref="H50:H52" si="13">F50+G50</f>
        <v>42914</v>
      </c>
      <c r="I50" s="12">
        <v>0</v>
      </c>
      <c r="J50" s="12">
        <v>0</v>
      </c>
      <c r="K50" s="11">
        <f t="shared" ref="K50:K52" si="14">I50+J50</f>
        <v>0</v>
      </c>
      <c r="L50" s="12">
        <v>0</v>
      </c>
      <c r="M50" s="11">
        <f t="shared" ref="M50:M52" si="15">K50+L50</f>
        <v>0</v>
      </c>
      <c r="N50" s="12">
        <v>0</v>
      </c>
      <c r="O50" s="8">
        <f t="shared" si="3"/>
        <v>42914</v>
      </c>
      <c r="P50" s="12">
        <v>0</v>
      </c>
      <c r="Q50" s="8">
        <f t="shared" si="4"/>
        <v>0</v>
      </c>
      <c r="S50" s="1">
        <v>0</v>
      </c>
    </row>
    <row r="51" spans="1:19" x14ac:dyDescent="0.3">
      <c r="A51" s="5"/>
      <c r="B51" s="10" t="s">
        <v>86</v>
      </c>
      <c r="C51" s="14"/>
      <c r="D51" s="12">
        <v>127371.3</v>
      </c>
      <c r="E51" s="12"/>
      <c r="F51" s="11">
        <f t="shared" si="12"/>
        <v>127371.3</v>
      </c>
      <c r="G51" s="12"/>
      <c r="H51" s="11">
        <f t="shared" si="13"/>
        <v>127371.3</v>
      </c>
      <c r="I51" s="12">
        <v>0</v>
      </c>
      <c r="J51" s="12">
        <v>0</v>
      </c>
      <c r="K51" s="11">
        <f t="shared" si="14"/>
        <v>0</v>
      </c>
      <c r="L51" s="12">
        <v>0</v>
      </c>
      <c r="M51" s="11">
        <f t="shared" si="15"/>
        <v>0</v>
      </c>
      <c r="N51" s="12">
        <v>0</v>
      </c>
      <c r="O51" s="8">
        <f t="shared" si="3"/>
        <v>127371.3</v>
      </c>
      <c r="P51" s="12">
        <v>0</v>
      </c>
      <c r="Q51" s="8">
        <f t="shared" si="4"/>
        <v>0</v>
      </c>
      <c r="R51" s="1" t="s">
        <v>98</v>
      </c>
    </row>
    <row r="52" spans="1:19" ht="59.25" customHeight="1" x14ac:dyDescent="0.3">
      <c r="A52" s="5" t="s">
        <v>102</v>
      </c>
      <c r="B52" s="14" t="s">
        <v>100</v>
      </c>
      <c r="C52" s="14" t="s">
        <v>76</v>
      </c>
      <c r="D52" s="12">
        <f>D54+D55</f>
        <v>160592.5</v>
      </c>
      <c r="E52" s="12">
        <f>E54+E55</f>
        <v>0</v>
      </c>
      <c r="F52" s="11">
        <f t="shared" si="12"/>
        <v>160592.5</v>
      </c>
      <c r="G52" s="12">
        <f>G54+G55</f>
        <v>0</v>
      </c>
      <c r="H52" s="11">
        <f t="shared" si="13"/>
        <v>160592.5</v>
      </c>
      <c r="I52" s="12">
        <f>I54</f>
        <v>0</v>
      </c>
      <c r="J52" s="12">
        <f>J54</f>
        <v>0</v>
      </c>
      <c r="K52" s="11">
        <f t="shared" si="14"/>
        <v>0</v>
      </c>
      <c r="L52" s="12">
        <f>L54</f>
        <v>0</v>
      </c>
      <c r="M52" s="11">
        <f t="shared" si="15"/>
        <v>0</v>
      </c>
      <c r="N52" s="12">
        <f>N54</f>
        <v>0</v>
      </c>
      <c r="O52" s="8">
        <f t="shared" si="3"/>
        <v>160592.5</v>
      </c>
      <c r="P52" s="12">
        <f>P54</f>
        <v>0</v>
      </c>
      <c r="Q52" s="8">
        <f t="shared" si="4"/>
        <v>0</v>
      </c>
      <c r="R52" s="1" t="s">
        <v>101</v>
      </c>
    </row>
    <row r="53" spans="1:19" x14ac:dyDescent="0.3">
      <c r="A53" s="5"/>
      <c r="B53" s="6" t="s">
        <v>85</v>
      </c>
      <c r="C53" s="14"/>
      <c r="D53" s="13"/>
      <c r="E53" s="13"/>
      <c r="F53" s="13"/>
      <c r="G53" s="13"/>
      <c r="H53" s="13"/>
      <c r="I53" s="13"/>
      <c r="J53" s="13"/>
      <c r="K53" s="18"/>
      <c r="L53" s="13"/>
      <c r="M53" s="18"/>
      <c r="N53" s="13"/>
      <c r="O53" s="8"/>
      <c r="P53" s="13"/>
      <c r="Q53" s="8"/>
    </row>
    <row r="54" spans="1:19" hidden="1" x14ac:dyDescent="0.3">
      <c r="A54" s="5"/>
      <c r="B54" s="9" t="s">
        <v>97</v>
      </c>
      <c r="C54" s="19"/>
      <c r="D54" s="12">
        <v>40148.199999999997</v>
      </c>
      <c r="E54" s="12"/>
      <c r="F54" s="8">
        <f t="shared" ref="F54:F57" si="16">D54+E54</f>
        <v>40148.199999999997</v>
      </c>
      <c r="G54" s="12"/>
      <c r="H54" s="8">
        <f t="shared" ref="H54:H57" si="17">F54+G54</f>
        <v>40148.199999999997</v>
      </c>
      <c r="I54" s="12">
        <v>0</v>
      </c>
      <c r="J54" s="12">
        <v>0</v>
      </c>
      <c r="K54" s="11">
        <f t="shared" ref="K54:K57" si="18">I54+J54</f>
        <v>0</v>
      </c>
      <c r="L54" s="12">
        <v>0</v>
      </c>
      <c r="M54" s="11">
        <f t="shared" ref="M54:M57" si="19">K54+L54</f>
        <v>0</v>
      </c>
      <c r="N54" s="12">
        <v>0</v>
      </c>
      <c r="O54" s="8">
        <f t="shared" si="3"/>
        <v>40148.199999999997</v>
      </c>
      <c r="P54" s="12">
        <v>0</v>
      </c>
      <c r="Q54" s="8">
        <f t="shared" si="4"/>
        <v>0</v>
      </c>
      <c r="S54" s="1">
        <v>0</v>
      </c>
    </row>
    <row r="55" spans="1:19" x14ac:dyDescent="0.3">
      <c r="A55" s="5"/>
      <c r="B55" s="10" t="s">
        <v>86</v>
      </c>
      <c r="C55" s="19"/>
      <c r="D55" s="12">
        <v>120444.3</v>
      </c>
      <c r="E55" s="12"/>
      <c r="F55" s="11">
        <f t="shared" si="16"/>
        <v>120444.3</v>
      </c>
      <c r="G55" s="12"/>
      <c r="H55" s="11">
        <f t="shared" si="17"/>
        <v>120444.3</v>
      </c>
      <c r="I55" s="12">
        <v>0</v>
      </c>
      <c r="J55" s="12">
        <v>0</v>
      </c>
      <c r="K55" s="11">
        <f t="shared" si="18"/>
        <v>0</v>
      </c>
      <c r="L55" s="12">
        <v>0</v>
      </c>
      <c r="M55" s="11">
        <f t="shared" si="19"/>
        <v>0</v>
      </c>
      <c r="N55" s="12">
        <v>0</v>
      </c>
      <c r="O55" s="8">
        <f t="shared" si="3"/>
        <v>120444.3</v>
      </c>
      <c r="P55" s="12">
        <v>0</v>
      </c>
      <c r="Q55" s="8">
        <f t="shared" si="4"/>
        <v>0</v>
      </c>
      <c r="R55" s="1" t="s">
        <v>98</v>
      </c>
    </row>
    <row r="56" spans="1:19" ht="60" customHeight="1" x14ac:dyDescent="0.3">
      <c r="A56" s="5" t="s">
        <v>105</v>
      </c>
      <c r="B56" s="14" t="s">
        <v>103</v>
      </c>
      <c r="C56" s="14" t="s">
        <v>76</v>
      </c>
      <c r="D56" s="17">
        <v>36000</v>
      </c>
      <c r="E56" s="17">
        <v>0</v>
      </c>
      <c r="F56" s="11">
        <f t="shared" si="16"/>
        <v>36000</v>
      </c>
      <c r="G56" s="17">
        <v>0</v>
      </c>
      <c r="H56" s="11">
        <f t="shared" si="17"/>
        <v>36000</v>
      </c>
      <c r="I56" s="12">
        <v>0</v>
      </c>
      <c r="J56" s="12">
        <v>0</v>
      </c>
      <c r="K56" s="11">
        <f t="shared" si="18"/>
        <v>0</v>
      </c>
      <c r="L56" s="12">
        <v>0</v>
      </c>
      <c r="M56" s="11">
        <f t="shared" si="19"/>
        <v>0</v>
      </c>
      <c r="N56" s="12">
        <v>0</v>
      </c>
      <c r="O56" s="8">
        <f t="shared" si="3"/>
        <v>36000</v>
      </c>
      <c r="P56" s="12">
        <v>0</v>
      </c>
      <c r="Q56" s="8">
        <f t="shared" si="4"/>
        <v>0</v>
      </c>
      <c r="R56" s="1" t="s">
        <v>104</v>
      </c>
    </row>
    <row r="57" spans="1:19" ht="57.75" customHeight="1" x14ac:dyDescent="0.3">
      <c r="A57" s="5" t="s">
        <v>110</v>
      </c>
      <c r="B57" s="14" t="s">
        <v>106</v>
      </c>
      <c r="C57" s="14" t="s">
        <v>76</v>
      </c>
      <c r="D57" s="17">
        <f>D59</f>
        <v>0</v>
      </c>
      <c r="E57" s="17">
        <f>E59</f>
        <v>0</v>
      </c>
      <c r="F57" s="11">
        <f t="shared" si="16"/>
        <v>0</v>
      </c>
      <c r="G57" s="17">
        <f>G59</f>
        <v>0</v>
      </c>
      <c r="H57" s="11">
        <f t="shared" si="17"/>
        <v>0</v>
      </c>
      <c r="I57" s="12">
        <f>I59+I60</f>
        <v>372375</v>
      </c>
      <c r="J57" s="12">
        <f>J59+J60</f>
        <v>0</v>
      </c>
      <c r="K57" s="11">
        <f t="shared" si="18"/>
        <v>372375</v>
      </c>
      <c r="L57" s="12">
        <f>L59+L60</f>
        <v>1790.1</v>
      </c>
      <c r="M57" s="11">
        <f t="shared" si="19"/>
        <v>374165.1</v>
      </c>
      <c r="N57" s="12">
        <f>N59+N60</f>
        <v>0</v>
      </c>
      <c r="O57" s="8">
        <f t="shared" si="3"/>
        <v>0</v>
      </c>
      <c r="P57" s="12">
        <f>P59+P60</f>
        <v>0</v>
      </c>
      <c r="Q57" s="8">
        <f t="shared" si="4"/>
        <v>374165.1</v>
      </c>
      <c r="R57" s="1" t="s">
        <v>107</v>
      </c>
    </row>
    <row r="58" spans="1:19" x14ac:dyDescent="0.3">
      <c r="A58" s="5"/>
      <c r="B58" s="6" t="s">
        <v>85</v>
      </c>
      <c r="C58" s="14"/>
      <c r="D58" s="18"/>
      <c r="E58" s="18"/>
      <c r="F58" s="13"/>
      <c r="G58" s="18"/>
      <c r="H58" s="13"/>
      <c r="I58" s="13"/>
      <c r="J58" s="13"/>
      <c r="K58" s="18"/>
      <c r="L58" s="13"/>
      <c r="M58" s="18"/>
      <c r="N58" s="13"/>
      <c r="O58" s="8"/>
      <c r="P58" s="13"/>
      <c r="Q58" s="8"/>
    </row>
    <row r="59" spans="1:19" hidden="1" x14ac:dyDescent="0.3">
      <c r="A59" s="5"/>
      <c r="B59" s="10" t="s">
        <v>97</v>
      </c>
      <c r="C59" s="14"/>
      <c r="D59" s="17">
        <v>0</v>
      </c>
      <c r="E59" s="17">
        <v>0</v>
      </c>
      <c r="F59" s="11">
        <f t="shared" ref="F59:F61" si="20">D59+E59</f>
        <v>0</v>
      </c>
      <c r="G59" s="17">
        <v>0</v>
      </c>
      <c r="H59" s="11">
        <f t="shared" ref="H59:H61" si="21">F59+G59</f>
        <v>0</v>
      </c>
      <c r="I59" s="12">
        <v>90100</v>
      </c>
      <c r="J59" s="12"/>
      <c r="K59" s="11">
        <f t="shared" ref="K59:K61" si="22">I59+J59</f>
        <v>90100</v>
      </c>
      <c r="L59" s="12"/>
      <c r="M59" s="11">
        <f t="shared" ref="M59:M61" si="23">K59+L59</f>
        <v>90100</v>
      </c>
      <c r="N59" s="12"/>
      <c r="O59" s="8">
        <f t="shared" si="3"/>
        <v>0</v>
      </c>
      <c r="P59" s="12"/>
      <c r="Q59" s="8">
        <f t="shared" si="4"/>
        <v>90100</v>
      </c>
      <c r="S59" s="1">
        <v>0</v>
      </c>
    </row>
    <row r="60" spans="1:19" x14ac:dyDescent="0.3">
      <c r="A60" s="5"/>
      <c r="B60" s="10" t="s">
        <v>86</v>
      </c>
      <c r="C60" s="14"/>
      <c r="D60" s="17">
        <v>0</v>
      </c>
      <c r="E60" s="17">
        <v>0</v>
      </c>
      <c r="F60" s="11">
        <f t="shared" si="20"/>
        <v>0</v>
      </c>
      <c r="G60" s="17">
        <v>0</v>
      </c>
      <c r="H60" s="11">
        <f t="shared" si="21"/>
        <v>0</v>
      </c>
      <c r="I60" s="12">
        <v>282275</v>
      </c>
      <c r="J60" s="12"/>
      <c r="K60" s="11">
        <f t="shared" si="22"/>
        <v>282275</v>
      </c>
      <c r="L60" s="12">
        <v>1790.1</v>
      </c>
      <c r="M60" s="11">
        <f t="shared" si="23"/>
        <v>284065.09999999998</v>
      </c>
      <c r="N60" s="12">
        <v>0</v>
      </c>
      <c r="O60" s="8">
        <f t="shared" si="3"/>
        <v>0</v>
      </c>
      <c r="P60" s="12">
        <v>0</v>
      </c>
      <c r="Q60" s="8">
        <f t="shared" si="4"/>
        <v>284065.09999999998</v>
      </c>
      <c r="R60" s="1" t="s">
        <v>108</v>
      </c>
    </row>
    <row r="61" spans="1:19" x14ac:dyDescent="0.3">
      <c r="A61" s="5"/>
      <c r="B61" s="20" t="s">
        <v>109</v>
      </c>
      <c r="C61" s="21"/>
      <c r="D61" s="8">
        <f>D62</f>
        <v>0</v>
      </c>
      <c r="E61" s="8">
        <f>E62</f>
        <v>100000</v>
      </c>
      <c r="F61" s="8">
        <f t="shared" si="20"/>
        <v>100000</v>
      </c>
      <c r="G61" s="8">
        <f>G62</f>
        <v>0</v>
      </c>
      <c r="H61" s="8">
        <f t="shared" si="21"/>
        <v>100000</v>
      </c>
      <c r="I61" s="8">
        <f>I62</f>
        <v>0</v>
      </c>
      <c r="J61" s="8">
        <f>J62</f>
        <v>125000</v>
      </c>
      <c r="K61" s="11">
        <f t="shared" si="22"/>
        <v>125000</v>
      </c>
      <c r="L61" s="8">
        <f>L62</f>
        <v>0</v>
      </c>
      <c r="M61" s="11">
        <f t="shared" si="23"/>
        <v>125000</v>
      </c>
      <c r="N61" s="8">
        <f>N62</f>
        <v>0</v>
      </c>
      <c r="O61" s="8">
        <f t="shared" si="3"/>
        <v>100000</v>
      </c>
      <c r="P61" s="8">
        <f>P62</f>
        <v>0</v>
      </c>
      <c r="Q61" s="8">
        <f t="shared" si="4"/>
        <v>125000</v>
      </c>
    </row>
    <row r="62" spans="1:19" ht="75" x14ac:dyDescent="0.3">
      <c r="A62" s="5" t="s">
        <v>119</v>
      </c>
      <c r="B62" s="10" t="s">
        <v>111</v>
      </c>
      <c r="C62" s="14" t="s">
        <v>112</v>
      </c>
      <c r="D62" s="11">
        <v>0</v>
      </c>
      <c r="E62" s="11">
        <v>100000</v>
      </c>
      <c r="F62" s="11">
        <f>D62+E62</f>
        <v>100000</v>
      </c>
      <c r="G62" s="11"/>
      <c r="H62" s="11">
        <f>F62+G62</f>
        <v>100000</v>
      </c>
      <c r="I62" s="11">
        <v>0</v>
      </c>
      <c r="J62" s="11">
        <v>125000</v>
      </c>
      <c r="K62" s="11">
        <f>I62+J62</f>
        <v>125000</v>
      </c>
      <c r="L62" s="11"/>
      <c r="M62" s="11">
        <f>K62+L62</f>
        <v>125000</v>
      </c>
      <c r="N62" s="11"/>
      <c r="O62" s="8">
        <f t="shared" si="3"/>
        <v>100000</v>
      </c>
      <c r="P62" s="11"/>
      <c r="Q62" s="8">
        <f t="shared" si="4"/>
        <v>125000</v>
      </c>
      <c r="R62" s="1" t="s">
        <v>113</v>
      </c>
    </row>
    <row r="63" spans="1:19" x14ac:dyDescent="0.3">
      <c r="A63" s="5"/>
      <c r="B63" s="27" t="s">
        <v>114</v>
      </c>
      <c r="C63" s="27"/>
      <c r="D63" s="8">
        <f>D18+D28+D39+D43+D61</f>
        <v>1622243.4999999998</v>
      </c>
      <c r="E63" s="8">
        <f>E18+E28+E39+E43+E61</f>
        <v>212515.3</v>
      </c>
      <c r="F63" s="8">
        <f>D63+E63</f>
        <v>1834758.7999999998</v>
      </c>
      <c r="G63" s="8">
        <f>G18+G28+G39+G43+G61</f>
        <v>0</v>
      </c>
      <c r="H63" s="8">
        <f>F63+G63</f>
        <v>1834758.7999999998</v>
      </c>
      <c r="I63" s="8">
        <f>I18+I28+I39+I43+I61</f>
        <v>2408495.6</v>
      </c>
      <c r="J63" s="8">
        <f>J18+J28+J39+J43+J61</f>
        <v>125000</v>
      </c>
      <c r="K63" s="11">
        <f>I63+J63</f>
        <v>2533495.6</v>
      </c>
      <c r="L63" s="8">
        <f>L18+L28+L39+L43+L61</f>
        <v>1790.1</v>
      </c>
      <c r="M63" s="11">
        <f>K63+L63</f>
        <v>2535285.7000000002</v>
      </c>
      <c r="N63" s="8">
        <f>N18+N28+N39+N43+N61</f>
        <v>739857.4</v>
      </c>
      <c r="O63" s="8">
        <f t="shared" si="3"/>
        <v>2574616.1999999997</v>
      </c>
      <c r="P63" s="8">
        <f>P18+P28+P39+P43+P61</f>
        <v>915348.9</v>
      </c>
      <c r="Q63" s="8">
        <f t="shared" si="4"/>
        <v>3450634.6</v>
      </c>
    </row>
    <row r="64" spans="1:19" x14ac:dyDescent="0.3">
      <c r="A64" s="5"/>
      <c r="B64" s="34" t="s">
        <v>115</v>
      </c>
      <c r="C64" s="35"/>
      <c r="D64" s="8"/>
      <c r="E64" s="8"/>
      <c r="F64" s="8"/>
      <c r="G64" s="8"/>
      <c r="H64" s="8"/>
      <c r="I64" s="8"/>
      <c r="J64" s="8"/>
      <c r="K64" s="11"/>
      <c r="L64" s="8"/>
      <c r="M64" s="11"/>
      <c r="N64" s="8"/>
      <c r="O64" s="8"/>
      <c r="P64" s="8"/>
      <c r="Q64" s="8"/>
    </row>
    <row r="65" spans="1:17" x14ac:dyDescent="0.3">
      <c r="A65" s="5"/>
      <c r="B65" s="36" t="s">
        <v>86</v>
      </c>
      <c r="C65" s="37"/>
      <c r="D65" s="8">
        <f>D45</f>
        <v>247815.6</v>
      </c>
      <c r="E65" s="8">
        <f>E45</f>
        <v>0</v>
      </c>
      <c r="F65" s="8">
        <f t="shared" ref="F65:F73" si="24">D65+E65</f>
        <v>247815.6</v>
      </c>
      <c r="G65" s="8">
        <f>G45</f>
        <v>0</v>
      </c>
      <c r="H65" s="8">
        <f t="shared" ref="H65:H73" si="25">F65+G65</f>
        <v>247815.6</v>
      </c>
      <c r="I65" s="8">
        <f>I45</f>
        <v>282275</v>
      </c>
      <c r="J65" s="8">
        <f>J45</f>
        <v>0</v>
      </c>
      <c r="K65" s="11">
        <f t="shared" ref="K65:K73" si="26">I65+J65</f>
        <v>282275</v>
      </c>
      <c r="L65" s="8">
        <f>L45</f>
        <v>1790.1</v>
      </c>
      <c r="M65" s="11">
        <f t="shared" ref="M65:M73" si="27">K65+L65</f>
        <v>284065.09999999998</v>
      </c>
      <c r="N65" s="8">
        <f>N45</f>
        <v>0</v>
      </c>
      <c r="O65" s="8">
        <f t="shared" si="3"/>
        <v>247815.6</v>
      </c>
      <c r="P65" s="8">
        <f>P45</f>
        <v>0</v>
      </c>
      <c r="Q65" s="8">
        <f t="shared" si="4"/>
        <v>284065.09999999998</v>
      </c>
    </row>
    <row r="66" spans="1:17" x14ac:dyDescent="0.3">
      <c r="A66" s="5"/>
      <c r="B66" s="27" t="s">
        <v>116</v>
      </c>
      <c r="C66" s="27"/>
      <c r="D66" s="8"/>
      <c r="E66" s="8"/>
      <c r="F66" s="8"/>
      <c r="G66" s="8"/>
      <c r="H66" s="8"/>
      <c r="I66" s="8"/>
      <c r="J66" s="8"/>
      <c r="K66" s="11"/>
      <c r="L66" s="8"/>
      <c r="M66" s="11"/>
      <c r="N66" s="8"/>
      <c r="O66" s="8"/>
      <c r="P66" s="8"/>
      <c r="Q66" s="8"/>
    </row>
    <row r="67" spans="1:17" x14ac:dyDescent="0.3">
      <c r="A67" s="5"/>
      <c r="B67" s="27" t="s">
        <v>46</v>
      </c>
      <c r="C67" s="26"/>
      <c r="D67" s="8">
        <f>D29+D31+D32+D33+D34+D35+D36+D37</f>
        <v>175777.19999999995</v>
      </c>
      <c r="E67" s="8">
        <f>E29+E31+E32+E33+E34+E35+E36+E37</f>
        <v>0</v>
      </c>
      <c r="F67" s="8">
        <f t="shared" si="24"/>
        <v>175777.19999999995</v>
      </c>
      <c r="G67" s="8">
        <f>G29+G31+G32+G33+G34+G35+G36+G37</f>
        <v>0</v>
      </c>
      <c r="H67" s="8">
        <f t="shared" si="25"/>
        <v>175777.19999999995</v>
      </c>
      <c r="I67" s="8">
        <f>I29+I31+I32+I33+I34+I35+I36+I37</f>
        <v>233620.6</v>
      </c>
      <c r="J67" s="8">
        <f>J29+J31+J32+J33+J34+J35+J36+J37</f>
        <v>0</v>
      </c>
      <c r="K67" s="11">
        <f t="shared" si="26"/>
        <v>233620.6</v>
      </c>
      <c r="L67" s="8">
        <f>L29+L31+L32+L33+L34+L35+L36+L37</f>
        <v>0</v>
      </c>
      <c r="M67" s="11">
        <f t="shared" si="27"/>
        <v>233620.6</v>
      </c>
      <c r="N67" s="8">
        <f>N29+N31+N32+N33+N34+N35+N36+N37</f>
        <v>0</v>
      </c>
      <c r="O67" s="8">
        <f t="shared" si="3"/>
        <v>175777.19999999995</v>
      </c>
      <c r="P67" s="8">
        <f>P29+P31+P32+P33+P34+P35+P36+P37</f>
        <v>0</v>
      </c>
      <c r="Q67" s="8">
        <f t="shared" si="4"/>
        <v>233620.6</v>
      </c>
    </row>
    <row r="68" spans="1:17" x14ac:dyDescent="0.3">
      <c r="A68" s="5"/>
      <c r="B68" s="27" t="s">
        <v>76</v>
      </c>
      <c r="C68" s="26"/>
      <c r="D68" s="8">
        <f>D40+D41+D42+D48+D52+D56+D57</f>
        <v>553308.19999999995</v>
      </c>
      <c r="E68" s="8">
        <f>E40+E41+E42+E48+E52+E56+E57</f>
        <v>0</v>
      </c>
      <c r="F68" s="8">
        <f t="shared" si="24"/>
        <v>553308.19999999995</v>
      </c>
      <c r="G68" s="8">
        <f>G40+G41+G42+G48+G52+G56+G57</f>
        <v>0</v>
      </c>
      <c r="H68" s="8">
        <f t="shared" si="25"/>
        <v>553308.19999999995</v>
      </c>
      <c r="I68" s="8">
        <f>I40+I41+I42+I48+I52+I56+I57</f>
        <v>494875</v>
      </c>
      <c r="J68" s="8">
        <f>J40+J41+J42+J48+J52+J56+J57</f>
        <v>0</v>
      </c>
      <c r="K68" s="11">
        <f t="shared" si="26"/>
        <v>494875</v>
      </c>
      <c r="L68" s="8">
        <f>L40+L41+L42+L48+L52+L56+L57</f>
        <v>1790.1</v>
      </c>
      <c r="M68" s="11">
        <f t="shared" si="27"/>
        <v>496665.1</v>
      </c>
      <c r="N68" s="8">
        <f>N40+N41+N42+N48+N52+N56+N57</f>
        <v>0</v>
      </c>
      <c r="O68" s="8">
        <f t="shared" si="3"/>
        <v>553308.19999999995</v>
      </c>
      <c r="P68" s="8">
        <f>P40+P41+P42+P48+P52+P56+P57</f>
        <v>0</v>
      </c>
      <c r="Q68" s="8">
        <f t="shared" si="4"/>
        <v>496665.1</v>
      </c>
    </row>
    <row r="69" spans="1:17" x14ac:dyDescent="0.3">
      <c r="A69" s="5"/>
      <c r="B69" s="27" t="s">
        <v>117</v>
      </c>
      <c r="C69" s="26"/>
      <c r="D69" s="8">
        <f>D20+D21+D22+D23+D24+D25</f>
        <v>375159.8</v>
      </c>
      <c r="E69" s="8">
        <f>E20+E21+E22+E23+E24+E25+E26+E27</f>
        <v>112515.3</v>
      </c>
      <c r="F69" s="8">
        <f t="shared" si="24"/>
        <v>487675.1</v>
      </c>
      <c r="G69" s="8">
        <f>G20+G21+G22+G23+G24+G25+G26+G27</f>
        <v>0</v>
      </c>
      <c r="H69" s="8">
        <f t="shared" si="25"/>
        <v>487675.1</v>
      </c>
      <c r="I69" s="8">
        <f>I20+I21+I22+I23+I24+I25+I26+I27</f>
        <v>767000</v>
      </c>
      <c r="J69" s="8">
        <f>J20+J21+J22+J23+J24+J25+J26+J27</f>
        <v>0</v>
      </c>
      <c r="K69" s="11">
        <f t="shared" si="26"/>
        <v>767000</v>
      </c>
      <c r="L69" s="8">
        <f>L20+L21+L22+L23+L24+L25</f>
        <v>0</v>
      </c>
      <c r="M69" s="11">
        <f t="shared" si="27"/>
        <v>767000</v>
      </c>
      <c r="N69" s="8">
        <f>N20+N21+N22+N23+N24+N25</f>
        <v>0</v>
      </c>
      <c r="O69" s="8">
        <f t="shared" si="3"/>
        <v>487675.1</v>
      </c>
      <c r="P69" s="8">
        <f>P20+P21+P22+P23+P24+P25</f>
        <v>0</v>
      </c>
      <c r="Q69" s="8">
        <f t="shared" si="4"/>
        <v>767000</v>
      </c>
    </row>
    <row r="70" spans="1:17" x14ac:dyDescent="0.3">
      <c r="A70" s="5"/>
      <c r="B70" s="25" t="s">
        <v>112</v>
      </c>
      <c r="C70" s="26"/>
      <c r="D70" s="8">
        <f>D62</f>
        <v>0</v>
      </c>
      <c r="E70" s="8">
        <f>E62</f>
        <v>100000</v>
      </c>
      <c r="F70" s="8">
        <f t="shared" si="24"/>
        <v>100000</v>
      </c>
      <c r="G70" s="8">
        <f>G62</f>
        <v>0</v>
      </c>
      <c r="H70" s="8">
        <f t="shared" si="25"/>
        <v>100000</v>
      </c>
      <c r="I70" s="8">
        <f>I62</f>
        <v>0</v>
      </c>
      <c r="J70" s="8">
        <f>J62</f>
        <v>125000</v>
      </c>
      <c r="K70" s="11">
        <f t="shared" si="26"/>
        <v>125000</v>
      </c>
      <c r="L70" s="8">
        <f>L62</f>
        <v>0</v>
      </c>
      <c r="M70" s="11">
        <f t="shared" si="27"/>
        <v>125000</v>
      </c>
      <c r="N70" s="8">
        <f>N62</f>
        <v>0</v>
      </c>
      <c r="O70" s="8">
        <f t="shared" si="3"/>
        <v>100000</v>
      </c>
      <c r="P70" s="8">
        <f>P62</f>
        <v>0</v>
      </c>
      <c r="Q70" s="8">
        <f t="shared" si="4"/>
        <v>125000</v>
      </c>
    </row>
    <row r="71" spans="1:17" x14ac:dyDescent="0.3">
      <c r="A71" s="5"/>
      <c r="B71" s="28" t="s">
        <v>89</v>
      </c>
      <c r="C71" s="29"/>
      <c r="D71" s="8">
        <f>D46+D47</f>
        <v>8217.7000000000007</v>
      </c>
      <c r="E71" s="8">
        <f>E46+E47</f>
        <v>0</v>
      </c>
      <c r="F71" s="8">
        <f t="shared" si="24"/>
        <v>8217.7000000000007</v>
      </c>
      <c r="G71" s="8">
        <f>G46+G47</f>
        <v>0</v>
      </c>
      <c r="H71" s="8">
        <f t="shared" si="25"/>
        <v>8217.7000000000007</v>
      </c>
      <c r="I71" s="8">
        <f>I46+I47</f>
        <v>3000</v>
      </c>
      <c r="J71" s="8">
        <f>J46+J47</f>
        <v>0</v>
      </c>
      <c r="K71" s="11">
        <f t="shared" si="26"/>
        <v>3000</v>
      </c>
      <c r="L71" s="8">
        <f>L46+L47</f>
        <v>0</v>
      </c>
      <c r="M71" s="11">
        <f t="shared" si="27"/>
        <v>3000</v>
      </c>
      <c r="N71" s="8">
        <f>N46+N47</f>
        <v>0</v>
      </c>
      <c r="O71" s="8">
        <f t="shared" si="3"/>
        <v>8217.7000000000007</v>
      </c>
      <c r="P71" s="8">
        <f>P46+P47</f>
        <v>0</v>
      </c>
      <c r="Q71" s="8">
        <f t="shared" si="4"/>
        <v>3000</v>
      </c>
    </row>
    <row r="72" spans="1:17" x14ac:dyDescent="0.3">
      <c r="A72" s="5"/>
      <c r="B72" s="25" t="s">
        <v>50</v>
      </c>
      <c r="C72" s="26"/>
      <c r="D72" s="11">
        <f>D30</f>
        <v>9780.6</v>
      </c>
      <c r="E72" s="11">
        <f>E30</f>
        <v>0</v>
      </c>
      <c r="F72" s="8">
        <f t="shared" si="24"/>
        <v>9780.6</v>
      </c>
      <c r="G72" s="11">
        <f>G30</f>
        <v>0</v>
      </c>
      <c r="H72" s="8">
        <f t="shared" si="25"/>
        <v>9780.6</v>
      </c>
      <c r="I72" s="11">
        <f>I30</f>
        <v>0</v>
      </c>
      <c r="J72" s="11">
        <f>J30</f>
        <v>0</v>
      </c>
      <c r="K72" s="11">
        <f t="shared" si="26"/>
        <v>0</v>
      </c>
      <c r="L72" s="11">
        <f>L30</f>
        <v>0</v>
      </c>
      <c r="M72" s="11">
        <f t="shared" si="27"/>
        <v>0</v>
      </c>
      <c r="N72" s="11">
        <f>N30+N38</f>
        <v>739857.4</v>
      </c>
      <c r="O72" s="8">
        <f>N72+H72</f>
        <v>749638</v>
      </c>
      <c r="P72" s="11">
        <f>P30+P38</f>
        <v>915348.9</v>
      </c>
      <c r="Q72" s="8">
        <f t="shared" si="4"/>
        <v>915348.9</v>
      </c>
    </row>
    <row r="73" spans="1:17" x14ac:dyDescent="0.3">
      <c r="A73" s="22"/>
      <c r="B73" s="25" t="s">
        <v>16</v>
      </c>
      <c r="C73" s="26"/>
      <c r="D73" s="8">
        <f>D19</f>
        <v>500000</v>
      </c>
      <c r="E73" s="8">
        <f>E19</f>
        <v>0</v>
      </c>
      <c r="F73" s="8">
        <f t="shared" si="24"/>
        <v>500000</v>
      </c>
      <c r="G73" s="8">
        <f>G19</f>
        <v>0</v>
      </c>
      <c r="H73" s="8">
        <f t="shared" si="25"/>
        <v>500000</v>
      </c>
      <c r="I73" s="8">
        <f>I19</f>
        <v>910000</v>
      </c>
      <c r="J73" s="8">
        <f>J19</f>
        <v>0</v>
      </c>
      <c r="K73" s="11">
        <f t="shared" si="26"/>
        <v>910000</v>
      </c>
      <c r="L73" s="8">
        <f>L19</f>
        <v>0</v>
      </c>
      <c r="M73" s="11">
        <f t="shared" si="27"/>
        <v>910000</v>
      </c>
      <c r="N73" s="8">
        <f>N19</f>
        <v>0</v>
      </c>
      <c r="O73" s="8">
        <f t="shared" si="3"/>
        <v>500000</v>
      </c>
      <c r="P73" s="8">
        <f>P19</f>
        <v>0</v>
      </c>
      <c r="Q73" s="8">
        <f t="shared" si="4"/>
        <v>910000</v>
      </c>
    </row>
  </sheetData>
  <sheetProtection password="CF5C" sheet="1" objects="1" scenarios="1"/>
  <autoFilter ref="A17:S73">
    <filterColumn colId="18">
      <filters blank="1"/>
    </filterColumn>
  </autoFilter>
  <mergeCells count="29">
    <mergeCell ref="A11:Q13"/>
    <mergeCell ref="N16:N17"/>
    <mergeCell ref="P16:P17"/>
    <mergeCell ref="O16:O17"/>
    <mergeCell ref="Q16:Q17"/>
    <mergeCell ref="A16:A17"/>
    <mergeCell ref="B16:B17"/>
    <mergeCell ref="C16:C17"/>
    <mergeCell ref="D16:D17"/>
    <mergeCell ref="L16:L17"/>
    <mergeCell ref="M16:M17"/>
    <mergeCell ref="B63:C63"/>
    <mergeCell ref="B64:C64"/>
    <mergeCell ref="B65:C65"/>
    <mergeCell ref="J16:J17"/>
    <mergeCell ref="K16:K17"/>
    <mergeCell ref="B66:C66"/>
    <mergeCell ref="F16:F17"/>
    <mergeCell ref="G16:G17"/>
    <mergeCell ref="H16:H17"/>
    <mergeCell ref="I16:I17"/>
    <mergeCell ref="E16:E17"/>
    <mergeCell ref="B73:C73"/>
    <mergeCell ref="B67:C67"/>
    <mergeCell ref="B68:C68"/>
    <mergeCell ref="B69:C69"/>
    <mergeCell ref="B70:C70"/>
    <mergeCell ref="B71:C71"/>
    <mergeCell ref="B72:C72"/>
  </mergeCells>
  <pageMargins left="0.98425196850393704" right="0.39370078740157483" top="0.49" bottom="0.51" header="0.51181102362204722" footer="0.51181102362204722"/>
  <pageSetup paperSize="9" scale="60" fitToHeight="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2015-2016 год</vt:lpstr>
      <vt:lpstr>'2015-2016 год'!Заголовки_для_печати</vt:lpstr>
      <vt:lpstr>'2015-2016 год'!Область_печати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Катцина Анна Владиславовна</dc:creator>
  <cp:lastModifiedBy>Колышкина Елена Владимировна</cp:lastModifiedBy>
  <cp:lastPrinted>2014-03-25T08:58:24Z</cp:lastPrinted>
  <dcterms:created xsi:type="dcterms:W3CDTF">2014-02-04T08:37:28Z</dcterms:created>
  <dcterms:modified xsi:type="dcterms:W3CDTF">2014-03-25T08:58:37Z</dcterms:modified>
</cp:coreProperties>
</file>