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УпОБП\ОБП\319\Отчет в ПГД за 2014 год\Пакет в ПГД и КСП\Проект решения с приложениями\"/>
    </mc:Choice>
  </mc:AlternateContent>
  <bookViews>
    <workbookView xWindow="0" yWindow="1320" windowWidth="23260" windowHeight="10510"/>
  </bookViews>
  <sheets>
    <sheet name="Приложение 4" sheetId="1" r:id="rId1"/>
  </sheets>
  <definedNames>
    <definedName name="_xlnm._FilterDatabase" localSheetId="0" hidden="1">'Приложение 4'!$A$12:$S$3931</definedName>
    <definedName name="_xlnm.Print_Titles" localSheetId="0">'Приложение 4'!$8:$11</definedName>
    <definedName name="_xlnm.Print_Area" localSheetId="0">'Приложение 4'!$A$1:$Q$3931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O22" i="1"/>
  <c r="O25" i="1"/>
  <c r="O29" i="1"/>
  <c r="O31" i="1"/>
  <c r="O33" i="1"/>
  <c r="O34" i="1"/>
  <c r="O37" i="1"/>
  <c r="O42" i="1"/>
  <c r="O46" i="1"/>
  <c r="O49" i="1"/>
  <c r="O52" i="1"/>
  <c r="O57" i="1"/>
  <c r="O60" i="1"/>
  <c r="O62" i="1"/>
  <c r="O64" i="1"/>
  <c r="O69" i="1"/>
  <c r="O76" i="1"/>
  <c r="O79" i="1"/>
  <c r="O82" i="1"/>
  <c r="O85" i="1"/>
  <c r="O88" i="1"/>
  <c r="O96" i="1"/>
  <c r="O99" i="1"/>
  <c r="O101" i="1"/>
  <c r="O103" i="1"/>
  <c r="O109" i="1"/>
  <c r="O115" i="1"/>
  <c r="O119" i="1"/>
  <c r="O124" i="1"/>
  <c r="O131" i="1"/>
  <c r="O139" i="1"/>
  <c r="O142" i="1"/>
  <c r="O144" i="1"/>
  <c r="O146" i="1"/>
  <c r="O153" i="1"/>
  <c r="O155" i="1"/>
  <c r="O157" i="1"/>
  <c r="O159" i="1"/>
  <c r="O162" i="1"/>
  <c r="O164" i="1"/>
  <c r="O167" i="1"/>
  <c r="O170" i="1"/>
  <c r="O173" i="1"/>
  <c r="O176" i="1"/>
  <c r="O180" i="1"/>
  <c r="O183" i="1"/>
  <c r="O188" i="1"/>
  <c r="O203" i="1"/>
  <c r="O205" i="1"/>
  <c r="O207" i="1"/>
  <c r="O215" i="1"/>
  <c r="O217" i="1"/>
  <c r="O219" i="1"/>
  <c r="O222" i="1"/>
  <c r="O225" i="1"/>
  <c r="O232" i="1"/>
  <c r="O235" i="1"/>
  <c r="O237" i="1"/>
  <c r="O238" i="1"/>
  <c r="O241" i="1"/>
  <c r="O246" i="1"/>
  <c r="O248" i="1"/>
  <c r="O250" i="1"/>
  <c r="O253" i="1"/>
  <c r="O259" i="1"/>
  <c r="O262" i="1"/>
  <c r="O264" i="1"/>
  <c r="O266" i="1"/>
  <c r="O287" i="1"/>
  <c r="O291" i="1"/>
  <c r="O300" i="1"/>
  <c r="O331" i="1"/>
  <c r="O333" i="1"/>
  <c r="O337" i="1"/>
  <c r="O340" i="1"/>
  <c r="O343" i="1"/>
  <c r="O345" i="1"/>
  <c r="O347" i="1"/>
  <c r="O350" i="1"/>
  <c r="O352" i="1"/>
  <c r="O354" i="1"/>
  <c r="O359" i="1"/>
  <c r="O362" i="1"/>
  <c r="O364" i="1"/>
  <c r="O366" i="1"/>
  <c r="O373" i="1"/>
  <c r="O390" i="1"/>
  <c r="O393" i="1"/>
  <c r="O398" i="1"/>
  <c r="O403" i="1"/>
  <c r="O407" i="1"/>
  <c r="O410" i="1"/>
  <c r="O413" i="1"/>
  <c r="O416" i="1"/>
  <c r="O419" i="1"/>
  <c r="O422" i="1"/>
  <c r="O425" i="1"/>
  <c r="O428" i="1"/>
  <c r="O431" i="1"/>
  <c r="O443" i="1"/>
  <c r="O446" i="1"/>
  <c r="O449" i="1"/>
  <c r="O452" i="1"/>
  <c r="O458" i="1"/>
  <c r="O463" i="1"/>
  <c r="O466" i="1"/>
  <c r="O468" i="1"/>
  <c r="O470" i="1"/>
  <c r="O473" i="1"/>
  <c r="O475" i="1"/>
  <c r="O478" i="1"/>
  <c r="O483" i="1"/>
  <c r="O489" i="1"/>
  <c r="O491" i="1"/>
  <c r="O494" i="1"/>
  <c r="O499" i="1"/>
  <c r="O503" i="1"/>
  <c r="O508" i="1"/>
  <c r="O515" i="1"/>
  <c r="O520" i="1"/>
  <c r="O522" i="1"/>
  <c r="O523" i="1"/>
  <c r="O524" i="1"/>
  <c r="O526" i="1"/>
  <c r="O530" i="1"/>
  <c r="O531" i="1"/>
  <c r="O534" i="1"/>
  <c r="O537" i="1"/>
  <c r="O540" i="1"/>
  <c r="O541" i="1"/>
  <c r="O544" i="1"/>
  <c r="O548" i="1"/>
  <c r="O549" i="1"/>
  <c r="O553" i="1"/>
  <c r="O554" i="1"/>
  <c r="O558" i="1"/>
  <c r="O561" i="1"/>
  <c r="O565" i="1"/>
  <c r="O573" i="1"/>
  <c r="O578" i="1"/>
  <c r="O579" i="1"/>
  <c r="O585" i="1"/>
  <c r="O588" i="1"/>
  <c r="O590" i="1"/>
  <c r="O592" i="1"/>
  <c r="O599" i="1"/>
  <c r="O600" i="1"/>
  <c r="O603" i="1"/>
  <c r="O604" i="1"/>
  <c r="O610" i="1"/>
  <c r="O618" i="1"/>
  <c r="O619" i="1"/>
  <c r="O622" i="1"/>
  <c r="O623" i="1"/>
  <c r="O627" i="1"/>
  <c r="O630" i="1"/>
  <c r="O633" i="1"/>
  <c r="O634" i="1"/>
  <c r="O637" i="1"/>
  <c r="O638" i="1"/>
  <c r="O641" i="1"/>
  <c r="O642" i="1"/>
  <c r="O645" i="1"/>
  <c r="O646" i="1"/>
  <c r="O649" i="1"/>
  <c r="O652" i="1"/>
  <c r="O655" i="1"/>
  <c r="O659" i="1"/>
  <c r="O662" i="1"/>
  <c r="O663" i="1"/>
  <c r="O667" i="1"/>
  <c r="O673" i="1"/>
  <c r="O676" i="1"/>
  <c r="O679" i="1"/>
  <c r="O683" i="1"/>
  <c r="O684" i="1"/>
  <c r="O687" i="1"/>
  <c r="O691" i="1"/>
  <c r="O695" i="1"/>
  <c r="O699" i="1"/>
  <c r="O703" i="1"/>
  <c r="O707" i="1"/>
  <c r="O711" i="1"/>
  <c r="O714" i="1"/>
  <c r="O715" i="1"/>
  <c r="O718" i="1"/>
  <c r="O719" i="1"/>
  <c r="O722" i="1"/>
  <c r="O725" i="1"/>
  <c r="O726" i="1"/>
  <c r="O729" i="1"/>
  <c r="O730" i="1"/>
  <c r="O733" i="1"/>
  <c r="O734" i="1"/>
  <c r="O737" i="1"/>
  <c r="O740" i="1"/>
  <c r="O743" i="1"/>
  <c r="O746" i="1"/>
  <c r="O751" i="1"/>
  <c r="O755" i="1"/>
  <c r="O757" i="1"/>
  <c r="O759" i="1"/>
  <c r="O761" i="1"/>
  <c r="O765" i="1"/>
  <c r="O766" i="1"/>
  <c r="O769" i="1"/>
  <c r="O770" i="1"/>
  <c r="O773" i="1"/>
  <c r="O776" i="1"/>
  <c r="O781" i="1"/>
  <c r="O782" i="1"/>
  <c r="O785" i="1"/>
  <c r="O789" i="1"/>
  <c r="O790" i="1"/>
  <c r="O795" i="1"/>
  <c r="O798" i="1"/>
  <c r="O803" i="1"/>
  <c r="O808" i="1"/>
  <c r="O814" i="1"/>
  <c r="O815" i="1"/>
  <c r="O821" i="1"/>
  <c r="O825" i="1"/>
  <c r="O827" i="1"/>
  <c r="O829" i="1"/>
  <c r="O830" i="1"/>
  <c r="O832" i="1"/>
  <c r="O837" i="1"/>
  <c r="O838" i="1"/>
  <c r="O841" i="1"/>
  <c r="O846" i="1"/>
  <c r="O851" i="1"/>
  <c r="O856" i="1"/>
  <c r="O858" i="1"/>
  <c r="O859" i="1"/>
  <c r="O863" i="1"/>
  <c r="O864" i="1"/>
  <c r="O869" i="1"/>
  <c r="O870" i="1"/>
  <c r="O873" i="1"/>
  <c r="O874" i="1"/>
  <c r="O879" i="1"/>
  <c r="O882" i="1"/>
  <c r="O884" i="1"/>
  <c r="O886" i="1"/>
  <c r="O891" i="1"/>
  <c r="O898" i="1"/>
  <c r="O900" i="1"/>
  <c r="O903" i="1"/>
  <c r="O904" i="1"/>
  <c r="O908" i="1"/>
  <c r="O909" i="1"/>
  <c r="O910" i="1"/>
  <c r="O913" i="1"/>
  <c r="O914" i="1"/>
  <c r="O917" i="1"/>
  <c r="O919" i="1"/>
  <c r="O922" i="1"/>
  <c r="O923" i="1"/>
  <c r="O924" i="1"/>
  <c r="O927" i="1"/>
  <c r="O928" i="1"/>
  <c r="O929" i="1"/>
  <c r="O932" i="1"/>
  <c r="O936" i="1"/>
  <c r="O937" i="1"/>
  <c r="O938" i="1"/>
  <c r="O943" i="1"/>
  <c r="O945" i="1"/>
  <c r="O946" i="1"/>
  <c r="O949" i="1"/>
  <c r="O951" i="1"/>
  <c r="O952" i="1"/>
  <c r="O958" i="1"/>
  <c r="O960" i="1"/>
  <c r="O972" i="1"/>
  <c r="O973" i="1"/>
  <c r="O977" i="1"/>
  <c r="O979" i="1"/>
  <c r="O983" i="1"/>
  <c r="O984" i="1"/>
  <c r="O992" i="1"/>
  <c r="O994" i="1"/>
  <c r="O999" i="1"/>
  <c r="O1002" i="1"/>
  <c r="O1004" i="1"/>
  <c r="O1006" i="1"/>
  <c r="O1012" i="1"/>
  <c r="O1016" i="1"/>
  <c r="O1019" i="1"/>
  <c r="O1022" i="1"/>
  <c r="O1026" i="1"/>
  <c r="O1028" i="1"/>
  <c r="O1031" i="1"/>
  <c r="O1033" i="1"/>
  <c r="O1040" i="1"/>
  <c r="O1046" i="1"/>
  <c r="O1051" i="1"/>
  <c r="O1058" i="1"/>
  <c r="O1061" i="1"/>
  <c r="O1064" i="1"/>
  <c r="O1069" i="1"/>
  <c r="O1074" i="1"/>
  <c r="O1079" i="1"/>
  <c r="O1085" i="1"/>
  <c r="O1090" i="1"/>
  <c r="O1095" i="1"/>
  <c r="O1102" i="1"/>
  <c r="O1108" i="1"/>
  <c r="O1113" i="1"/>
  <c r="O1118" i="1"/>
  <c r="O1121" i="1"/>
  <c r="O1129" i="1"/>
  <c r="O1140" i="1"/>
  <c r="O1142" i="1"/>
  <c r="O1144" i="1"/>
  <c r="O1151" i="1"/>
  <c r="O1158" i="1"/>
  <c r="O1161" i="1"/>
  <c r="O1168" i="1"/>
  <c r="O1173" i="1"/>
  <c r="O1180" i="1"/>
  <c r="O1188" i="1"/>
  <c r="O1190" i="1"/>
  <c r="O1195" i="1"/>
  <c r="O1198" i="1"/>
  <c r="O1200" i="1"/>
  <c r="O1202" i="1"/>
  <c r="O1203" i="1"/>
  <c r="O1209" i="1"/>
  <c r="O1213" i="1"/>
  <c r="O1216" i="1"/>
  <c r="O1219" i="1"/>
  <c r="O1223" i="1"/>
  <c r="O1225" i="1"/>
  <c r="O1228" i="1"/>
  <c r="O1230" i="1"/>
  <c r="O1235" i="1"/>
  <c r="O1242" i="1"/>
  <c r="O1248" i="1"/>
  <c r="O1253" i="1"/>
  <c r="O1260" i="1"/>
  <c r="O1263" i="1"/>
  <c r="O1266" i="1"/>
  <c r="O1271" i="1"/>
  <c r="O1276" i="1"/>
  <c r="O1281" i="1"/>
  <c r="O1286" i="1"/>
  <c r="O1292" i="1"/>
  <c r="O1304" i="1"/>
  <c r="O1306" i="1"/>
  <c r="O1311" i="1"/>
  <c r="O1317" i="1"/>
  <c r="O1322" i="1"/>
  <c r="O1325" i="1"/>
  <c r="O1333" i="1"/>
  <c r="O1338" i="1"/>
  <c r="O1344" i="1"/>
  <c r="O1346" i="1"/>
  <c r="O1348" i="1"/>
  <c r="O1355" i="1"/>
  <c r="O1362" i="1"/>
  <c r="O1365" i="1"/>
  <c r="O1372" i="1"/>
  <c r="O1377" i="1"/>
  <c r="O1384" i="1"/>
  <c r="O1389" i="1"/>
  <c r="O1397" i="1"/>
  <c r="O1399" i="1"/>
  <c r="O1404" i="1"/>
  <c r="O1407" i="1"/>
  <c r="O1409" i="1"/>
  <c r="O1411" i="1"/>
  <c r="O1412" i="1"/>
  <c r="O1418" i="1"/>
  <c r="O1422" i="1"/>
  <c r="O1425" i="1"/>
  <c r="O1428" i="1"/>
  <c r="O1432" i="1"/>
  <c r="O1434" i="1"/>
  <c r="O1437" i="1"/>
  <c r="O1439" i="1"/>
  <c r="O1451" i="1"/>
  <c r="O1456" i="1"/>
  <c r="O1462" i="1"/>
  <c r="O1469" i="1"/>
  <c r="O1476" i="1"/>
  <c r="O1479" i="1"/>
  <c r="O1482" i="1"/>
  <c r="O1487" i="1"/>
  <c r="O1492" i="1"/>
  <c r="O1497" i="1"/>
  <c r="O1503" i="1"/>
  <c r="O1515" i="1"/>
  <c r="O1517" i="1"/>
  <c r="O1524" i="1"/>
  <c r="O1526" i="1"/>
  <c r="O1531" i="1"/>
  <c r="O1537" i="1"/>
  <c r="O1542" i="1"/>
  <c r="O1547" i="1"/>
  <c r="O1549" i="1"/>
  <c r="O1552" i="1"/>
  <c r="O1557" i="1"/>
  <c r="O1562" i="1"/>
  <c r="O1568" i="1"/>
  <c r="O1570" i="1"/>
  <c r="O1572" i="1"/>
  <c r="O1579" i="1"/>
  <c r="O1586" i="1"/>
  <c r="O1589" i="1"/>
  <c r="O1596" i="1"/>
  <c r="O1601" i="1"/>
  <c r="O1608" i="1"/>
  <c r="O1614" i="1"/>
  <c r="O1619" i="1"/>
  <c r="O1627" i="1"/>
  <c r="O1629" i="1"/>
  <c r="O1634" i="1"/>
  <c r="O1637" i="1"/>
  <c r="O1639" i="1"/>
  <c r="O1641" i="1"/>
  <c r="O1642" i="1"/>
  <c r="O1648" i="1"/>
  <c r="O1652" i="1"/>
  <c r="O1655" i="1"/>
  <c r="O1658" i="1"/>
  <c r="O1662" i="1"/>
  <c r="O1664" i="1"/>
  <c r="O1667" i="1"/>
  <c r="O1669" i="1"/>
  <c r="O1676" i="1"/>
  <c r="O1682" i="1"/>
  <c r="O1687" i="1"/>
  <c r="O1694" i="1"/>
  <c r="O1697" i="1"/>
  <c r="O1700" i="1"/>
  <c r="O1705" i="1"/>
  <c r="O1710" i="1"/>
  <c r="O1715" i="1"/>
  <c r="O1721" i="1"/>
  <c r="O1726" i="1"/>
  <c r="O1733" i="1"/>
  <c r="O1738" i="1"/>
  <c r="O1745" i="1"/>
  <c r="O1747" i="1"/>
  <c r="O1752" i="1"/>
  <c r="O1754" i="1"/>
  <c r="O1756" i="1"/>
  <c r="O1762" i="1"/>
  <c r="O1767" i="1"/>
  <c r="O1772" i="1"/>
  <c r="O1780" i="1"/>
  <c r="O1785" i="1"/>
  <c r="O1791" i="1"/>
  <c r="O1793" i="1"/>
  <c r="O1795" i="1"/>
  <c r="O1802" i="1"/>
  <c r="O1809" i="1"/>
  <c r="O1812" i="1"/>
  <c r="O1819" i="1"/>
  <c r="O1824" i="1"/>
  <c r="O1833" i="1"/>
  <c r="O1838" i="1"/>
  <c r="O1848" i="1"/>
  <c r="O1850" i="1"/>
  <c r="O1855" i="1"/>
  <c r="O1860" i="1"/>
  <c r="O1862" i="1"/>
  <c r="O1864" i="1"/>
  <c r="O1870" i="1"/>
  <c r="O1874" i="1"/>
  <c r="O1876" i="1"/>
  <c r="O1879" i="1"/>
  <c r="O1882" i="1"/>
  <c r="O1886" i="1"/>
  <c r="O1888" i="1"/>
  <c r="O1891" i="1"/>
  <c r="O1893" i="1"/>
  <c r="O1898" i="1"/>
  <c r="O1905" i="1"/>
  <c r="O1911" i="1"/>
  <c r="O1916" i="1"/>
  <c r="O1923" i="1"/>
  <c r="O1926" i="1"/>
  <c r="O1929" i="1"/>
  <c r="O1934" i="1"/>
  <c r="O1939" i="1"/>
  <c r="O1944" i="1"/>
  <c r="O1950" i="1"/>
  <c r="O1955" i="1"/>
  <c r="O1962" i="1"/>
  <c r="O1964" i="1"/>
  <c r="O1969" i="1"/>
  <c r="O1971" i="1"/>
  <c r="O1977" i="1"/>
  <c r="O1982" i="1"/>
  <c r="O1984" i="1"/>
  <c r="O1987" i="1"/>
  <c r="O1992" i="1"/>
  <c r="O1997" i="1"/>
  <c r="O2003" i="1"/>
  <c r="O2005" i="1"/>
  <c r="O2007" i="1"/>
  <c r="O2014" i="1"/>
  <c r="O2021" i="1"/>
  <c r="O2024" i="1"/>
  <c r="O2031" i="1"/>
  <c r="O2036" i="1"/>
  <c r="O2043" i="1"/>
  <c r="O2048" i="1"/>
  <c r="O2056" i="1"/>
  <c r="O2058" i="1"/>
  <c r="O2063" i="1"/>
  <c r="O2066" i="1"/>
  <c r="O2068" i="1"/>
  <c r="O2074" i="1"/>
  <c r="O2078" i="1"/>
  <c r="O2081" i="1"/>
  <c r="O2084" i="1"/>
  <c r="O2088" i="1"/>
  <c r="O2091" i="1"/>
  <c r="O2093" i="1"/>
  <c r="O2098" i="1"/>
  <c r="O2105" i="1"/>
  <c r="O2111" i="1"/>
  <c r="O2116" i="1"/>
  <c r="O2123" i="1"/>
  <c r="O2126" i="1"/>
  <c r="O2129" i="1"/>
  <c r="O2134" i="1"/>
  <c r="O2139" i="1"/>
  <c r="O2145" i="1"/>
  <c r="O2150" i="1"/>
  <c r="O2157" i="1"/>
  <c r="O2159" i="1"/>
  <c r="O2165" i="1"/>
  <c r="O2170" i="1"/>
  <c r="O2175" i="1"/>
  <c r="O2178" i="1"/>
  <c r="O2186" i="1"/>
  <c r="O2192" i="1"/>
  <c r="O2194" i="1"/>
  <c r="O2196" i="1"/>
  <c r="O2203" i="1"/>
  <c r="O2210" i="1"/>
  <c r="O2213" i="1"/>
  <c r="O2220" i="1"/>
  <c r="O2225" i="1"/>
  <c r="O2232" i="1"/>
  <c r="O2237" i="1"/>
  <c r="O2245" i="1"/>
  <c r="O2247" i="1"/>
  <c r="O2252" i="1"/>
  <c r="O2255" i="1"/>
  <c r="O2257" i="1"/>
  <c r="O2259" i="1"/>
  <c r="O2260" i="1"/>
  <c r="O2266" i="1"/>
  <c r="O2270" i="1"/>
  <c r="O2273" i="1"/>
  <c r="O2276" i="1"/>
  <c r="O2280" i="1"/>
  <c r="O2282" i="1"/>
  <c r="O2285" i="1"/>
  <c r="O2287" i="1"/>
  <c r="O2294" i="1"/>
  <c r="O2300" i="1"/>
  <c r="O2305" i="1"/>
  <c r="O2312" i="1"/>
  <c r="O2315" i="1"/>
  <c r="O2318" i="1"/>
  <c r="O2323" i="1"/>
  <c r="O2328" i="1"/>
  <c r="O2333" i="1"/>
  <c r="O2339" i="1"/>
  <c r="O2344" i="1"/>
  <c r="O2349" i="1"/>
  <c r="O2356" i="1"/>
  <c r="O2358" i="1"/>
  <c r="O2364" i="1"/>
  <c r="O2369" i="1"/>
  <c r="O2374" i="1"/>
  <c r="O2377" i="1"/>
  <c r="O2385" i="1"/>
  <c r="O2388" i="1"/>
  <c r="O2393" i="1"/>
  <c r="O2399" i="1"/>
  <c r="O2401" i="1"/>
  <c r="O2403" i="1"/>
  <c r="O2404" i="1"/>
  <c r="O2411" i="1"/>
  <c r="O2418" i="1"/>
  <c r="O2421" i="1"/>
  <c r="O2428" i="1"/>
  <c r="O2433" i="1"/>
  <c r="O2440" i="1"/>
  <c r="O2445" i="1"/>
  <c r="O2453" i="1"/>
  <c r="O2455" i="1"/>
  <c r="O2460" i="1"/>
  <c r="O2463" i="1"/>
  <c r="O2465" i="1"/>
  <c r="O2467" i="1"/>
  <c r="O2473" i="1"/>
  <c r="O2477" i="1"/>
  <c r="O2480" i="1"/>
  <c r="O2483" i="1"/>
  <c r="O2487" i="1"/>
  <c r="O2489" i="1"/>
  <c r="O2492" i="1"/>
  <c r="O2499" i="1"/>
  <c r="O2505" i="1"/>
  <c r="O2507" i="1"/>
  <c r="O2514" i="1"/>
  <c r="O2517" i="1"/>
  <c r="O2520" i="1"/>
  <c r="O2525" i="1"/>
  <c r="O2530" i="1"/>
  <c r="O2536" i="1"/>
  <c r="O2541" i="1"/>
  <c r="O2548" i="1"/>
  <c r="O2554" i="1"/>
  <c r="O2559" i="1"/>
  <c r="O2564" i="1"/>
  <c r="O2566" i="1"/>
  <c r="O2569" i="1"/>
  <c r="O2574" i="1"/>
  <c r="O2579" i="1"/>
  <c r="O2585" i="1"/>
  <c r="O2587" i="1"/>
  <c r="O2589" i="1"/>
  <c r="O2596" i="1"/>
  <c r="O2599" i="1"/>
  <c r="O2606" i="1"/>
  <c r="O2611" i="1"/>
  <c r="O2618" i="1"/>
  <c r="O2623" i="1"/>
  <c r="O2631" i="1"/>
  <c r="O2633" i="1"/>
  <c r="O2638" i="1"/>
  <c r="O2647" i="1"/>
  <c r="O2650" i="1"/>
  <c r="O2653" i="1"/>
  <c r="O2660" i="1"/>
  <c r="O2662" i="1"/>
  <c r="O2666" i="1"/>
  <c r="O2668" i="1"/>
  <c r="O2671" i="1"/>
  <c r="O2674" i="1"/>
  <c r="O2677" i="1"/>
  <c r="O2680" i="1"/>
  <c r="O2689" i="1"/>
  <c r="O2692" i="1"/>
  <c r="O2697" i="1"/>
  <c r="O2699" i="1"/>
  <c r="O2703" i="1"/>
  <c r="O2708" i="1"/>
  <c r="O2710" i="1"/>
  <c r="O2714" i="1"/>
  <c r="O2720" i="1"/>
  <c r="O2723" i="1"/>
  <c r="O2726" i="1"/>
  <c r="O2731" i="1"/>
  <c r="O2734" i="1"/>
  <c r="O2737" i="1"/>
  <c r="O2739" i="1"/>
  <c r="O2742" i="1"/>
  <c r="O2745" i="1"/>
  <c r="O2748" i="1"/>
  <c r="O2751" i="1"/>
  <c r="O2754" i="1"/>
  <c r="O2757" i="1"/>
  <c r="O2761" i="1"/>
  <c r="O2764" i="1"/>
  <c r="O2770" i="1"/>
  <c r="O2777" i="1"/>
  <c r="O2780" i="1"/>
  <c r="O2786" i="1"/>
  <c r="O2788" i="1"/>
  <c r="O2790" i="1"/>
  <c r="O2791" i="1"/>
  <c r="O2795" i="1"/>
  <c r="O2797" i="1"/>
  <c r="O2799" i="1"/>
  <c r="O2800" i="1"/>
  <c r="O2803" i="1"/>
  <c r="O2806" i="1"/>
  <c r="O2808" i="1"/>
  <c r="O2811" i="1"/>
  <c r="O2815" i="1"/>
  <c r="O2817" i="1"/>
  <c r="O2819" i="1"/>
  <c r="O2824" i="1"/>
  <c r="O2829" i="1"/>
  <c r="O2832" i="1"/>
  <c r="O2834" i="1"/>
  <c r="O2836" i="1"/>
  <c r="O2841" i="1"/>
  <c r="O2842" i="1"/>
  <c r="O2849" i="1"/>
  <c r="O2859" i="1"/>
  <c r="O2867" i="1"/>
  <c r="O2870" i="1"/>
  <c r="O2878" i="1"/>
  <c r="O2881" i="1"/>
  <c r="O2884" i="1"/>
  <c r="O2887" i="1"/>
  <c r="O2893" i="1"/>
  <c r="O2896" i="1"/>
  <c r="O2899" i="1"/>
  <c r="O2903" i="1"/>
  <c r="O2906" i="1"/>
  <c r="O2909" i="1"/>
  <c r="O2912" i="1"/>
  <c r="O2919" i="1"/>
  <c r="O2922" i="1"/>
  <c r="O2926" i="1"/>
  <c r="O2931" i="1"/>
  <c r="O2934" i="1"/>
  <c r="O2937" i="1"/>
  <c r="O2940" i="1"/>
  <c r="O2943" i="1"/>
  <c r="O2946" i="1"/>
  <c r="O2950" i="1"/>
  <c r="O2953" i="1"/>
  <c r="O2956" i="1"/>
  <c r="O2959" i="1"/>
  <c r="O2962" i="1"/>
  <c r="O2965" i="1"/>
  <c r="O2968" i="1"/>
  <c r="O2974" i="1"/>
  <c r="O2976" i="1"/>
  <c r="O2978" i="1"/>
  <c r="O2979" i="1"/>
  <c r="O2984" i="1"/>
  <c r="O2987" i="1"/>
  <c r="O2989" i="1"/>
  <c r="O2991" i="1"/>
  <c r="O2999" i="1"/>
  <c r="O3002" i="1"/>
  <c r="O3005" i="1"/>
  <c r="O3008" i="1"/>
  <c r="O3011" i="1"/>
  <c r="O3014" i="1"/>
  <c r="O3017" i="1"/>
  <c r="O3020" i="1"/>
  <c r="O3023" i="1"/>
  <c r="O3026" i="1"/>
  <c r="O3031" i="1"/>
  <c r="O3036" i="1"/>
  <c r="O3041" i="1"/>
  <c r="O3044" i="1"/>
  <c r="O3049" i="1"/>
  <c r="O3052" i="1"/>
  <c r="O3054" i="1"/>
  <c r="O3056" i="1"/>
  <c r="O3061" i="1"/>
  <c r="O3067" i="1"/>
  <c r="O3069" i="1"/>
  <c r="O3071" i="1"/>
  <c r="O3073" i="1"/>
  <c r="O3076" i="1"/>
  <c r="O3081" i="1"/>
  <c r="O3083" i="1"/>
  <c r="O3086" i="1"/>
  <c r="O3090" i="1"/>
  <c r="O3093" i="1"/>
  <c r="O3098" i="1"/>
  <c r="O3100" i="1"/>
  <c r="O3108" i="1"/>
  <c r="O3113" i="1"/>
  <c r="O3116" i="1"/>
  <c r="O3125" i="1"/>
  <c r="O3129" i="1"/>
  <c r="O3132" i="1"/>
  <c r="O3134" i="1"/>
  <c r="O3136" i="1"/>
  <c r="O3139" i="1"/>
  <c r="O3142" i="1"/>
  <c r="O3150" i="1"/>
  <c r="O3156" i="1"/>
  <c r="O3158" i="1"/>
  <c r="O3160" i="1"/>
  <c r="O3162" i="1"/>
  <c r="O3165" i="1"/>
  <c r="O3172" i="1"/>
  <c r="O3174" i="1"/>
  <c r="O3180" i="1"/>
  <c r="O3183" i="1"/>
  <c r="O3188" i="1"/>
  <c r="O3190" i="1"/>
  <c r="O3193" i="1"/>
  <c r="O3195" i="1"/>
  <c r="O3201" i="1"/>
  <c r="O3206" i="1"/>
  <c r="O3209" i="1"/>
  <c r="O3212" i="1"/>
  <c r="O3215" i="1"/>
  <c r="O3218" i="1"/>
  <c r="O3222" i="1"/>
  <c r="O3227" i="1"/>
  <c r="O3232" i="1"/>
  <c r="O3235" i="1"/>
  <c r="O3237" i="1"/>
  <c r="O3239" i="1"/>
  <c r="O3244" i="1"/>
  <c r="O3248" i="1"/>
  <c r="O3256" i="1"/>
  <c r="O3262" i="1"/>
  <c r="O3269" i="1"/>
  <c r="O3271" i="1"/>
  <c r="O3276" i="1"/>
  <c r="O3278" i="1"/>
  <c r="O3280" i="1"/>
  <c r="O3283" i="1"/>
  <c r="O3285" i="1"/>
  <c r="O3289" i="1"/>
  <c r="O3294" i="1"/>
  <c r="O3299" i="1"/>
  <c r="O3301" i="1"/>
  <c r="O3307" i="1"/>
  <c r="O3310" i="1"/>
  <c r="O3314" i="1"/>
  <c r="O3319" i="1"/>
  <c r="O3324" i="1"/>
  <c r="O3327" i="1"/>
  <c r="O3329" i="1"/>
  <c r="O3339" i="1"/>
  <c r="O3344" i="1"/>
  <c r="O3346" i="1"/>
  <c r="O3351" i="1"/>
  <c r="O3358" i="1"/>
  <c r="O3363" i="1"/>
  <c r="O3370" i="1"/>
  <c r="O3378" i="1"/>
  <c r="O3380" i="1"/>
  <c r="O3383" i="1"/>
  <c r="O3388" i="1"/>
  <c r="O3392" i="1"/>
  <c r="O3395" i="1"/>
  <c r="O3397" i="1"/>
  <c r="O3399" i="1"/>
  <c r="O3405" i="1"/>
  <c r="O3411" i="1"/>
  <c r="O3413" i="1"/>
  <c r="O3416" i="1"/>
  <c r="O3420" i="1"/>
  <c r="O3422" i="1"/>
  <c r="O3427" i="1"/>
  <c r="O3430" i="1"/>
  <c r="O3435" i="1"/>
  <c r="O3440" i="1"/>
  <c r="O3445" i="1"/>
  <c r="O3449" i="1"/>
  <c r="O3453" i="1"/>
  <c r="O3455" i="1"/>
  <c r="O3457" i="1"/>
  <c r="O3460" i="1"/>
  <c r="O3464" i="1"/>
  <c r="O3468" i="1"/>
  <c r="O3471" i="1"/>
  <c r="O3474" i="1"/>
  <c r="O3477" i="1"/>
  <c r="O3484" i="1"/>
  <c r="O3489" i="1"/>
  <c r="O3493" i="1"/>
  <c r="O3500" i="1"/>
  <c r="O3506" i="1"/>
  <c r="O3513" i="1"/>
  <c r="O3520" i="1"/>
  <c r="O3522" i="1"/>
  <c r="O3529" i="1"/>
  <c r="O3541" i="1"/>
  <c r="O3544" i="1"/>
  <c r="O3548" i="1"/>
  <c r="O3549" i="1"/>
  <c r="O3553" i="1"/>
  <c r="O3556" i="1"/>
  <c r="O3561" i="1"/>
  <c r="O3562" i="1"/>
  <c r="O3568" i="1"/>
  <c r="O3569" i="1"/>
  <c r="O3575" i="1"/>
  <c r="O3576" i="1"/>
  <c r="O3583" i="1"/>
  <c r="O3584" i="1"/>
  <c r="O3587" i="1"/>
  <c r="O3588" i="1"/>
  <c r="O3594" i="1"/>
  <c r="O3595" i="1"/>
  <c r="O3605" i="1"/>
  <c r="O3612" i="1"/>
  <c r="O3614" i="1"/>
  <c r="O3616" i="1"/>
  <c r="O3618" i="1"/>
  <c r="O3621" i="1"/>
  <c r="O3624" i="1"/>
  <c r="O3629" i="1"/>
  <c r="O3631" i="1"/>
  <c r="O3637" i="1"/>
  <c r="O3640" i="1"/>
  <c r="O3643" i="1"/>
  <c r="O3647" i="1"/>
  <c r="O3650" i="1"/>
  <c r="O3652" i="1"/>
  <c r="O3653" i="1"/>
  <c r="O3664" i="1"/>
  <c r="O3667" i="1"/>
  <c r="O3669" i="1"/>
  <c r="O3677" i="1"/>
  <c r="O3680" i="1"/>
  <c r="O3685" i="1"/>
  <c r="O3689" i="1"/>
  <c r="O3692" i="1"/>
  <c r="O3694" i="1"/>
  <c r="O3696" i="1"/>
  <c r="O3704" i="1"/>
  <c r="O3708" i="1"/>
  <c r="O3711" i="1"/>
  <c r="O3713" i="1"/>
  <c r="O3715" i="1"/>
  <c r="O3723" i="1"/>
  <c r="O3728" i="1"/>
  <c r="O3734" i="1"/>
  <c r="O3739" i="1"/>
  <c r="O3742" i="1"/>
  <c r="O3746" i="1"/>
  <c r="O3749" i="1"/>
  <c r="O3751" i="1"/>
  <c r="O3753" i="1"/>
  <c r="O3759" i="1"/>
  <c r="O3763" i="1"/>
  <c r="O3768" i="1"/>
  <c r="O3769" i="1"/>
  <c r="O3777" i="1"/>
  <c r="O3779" i="1"/>
  <c r="O3781" i="1"/>
  <c r="O3786" i="1"/>
  <c r="O3791" i="1"/>
  <c r="O3794" i="1"/>
  <c r="O3796" i="1"/>
  <c r="O3798" i="1"/>
  <c r="O3803" i="1"/>
  <c r="O3810" i="1"/>
  <c r="O3812" i="1"/>
  <c r="O3815" i="1"/>
  <c r="O3817" i="1"/>
  <c r="O3820" i="1"/>
  <c r="O3823" i="1"/>
  <c r="O3826" i="1"/>
  <c r="O3830" i="1"/>
  <c r="O3832" i="1"/>
  <c r="O3836" i="1"/>
  <c r="O3839" i="1"/>
  <c r="O3845" i="1"/>
  <c r="O3847" i="1"/>
  <c r="O3849" i="1"/>
  <c r="O3856" i="1"/>
  <c r="O3859" i="1"/>
  <c r="O3862" i="1"/>
  <c r="O3866" i="1"/>
  <c r="O3869" i="1"/>
  <c r="O3872" i="1"/>
  <c r="O3875" i="1"/>
  <c r="O3878" i="1"/>
  <c r="O3883" i="1"/>
  <c r="O3886" i="1"/>
  <c r="O3889" i="1"/>
  <c r="O3891" i="1"/>
  <c r="O3899" i="1"/>
  <c r="O3902" i="1"/>
  <c r="O3904" i="1"/>
  <c r="O3906" i="1"/>
  <c r="O3911" i="1"/>
  <c r="O3913" i="1"/>
  <c r="O3924" i="1"/>
  <c r="O3926" i="1"/>
  <c r="O3927" i="1"/>
  <c r="O3930" i="1"/>
  <c r="J2544" i="1" l="1"/>
  <c r="K2544" i="1"/>
  <c r="L2544" i="1"/>
  <c r="M2544" i="1"/>
  <c r="P2544" i="1"/>
  <c r="Q2544" i="1"/>
  <c r="G2544" i="1"/>
  <c r="G2352" i="1"/>
  <c r="J2153" i="1"/>
  <c r="K2153" i="1"/>
  <c r="L2153" i="1"/>
  <c r="M2153" i="1"/>
  <c r="P2153" i="1"/>
  <c r="Q2153" i="1"/>
  <c r="G2153" i="1"/>
  <c r="J1958" i="1"/>
  <c r="K1958" i="1"/>
  <c r="L1958" i="1"/>
  <c r="M1958" i="1"/>
  <c r="P1958" i="1"/>
  <c r="Q1958" i="1"/>
  <c r="G1958" i="1"/>
  <c r="G1742" i="1" l="1"/>
  <c r="G1741" i="1" s="1"/>
  <c r="J1301" i="1"/>
  <c r="J1300" i="1" s="1"/>
  <c r="K1301" i="1"/>
  <c r="K1300" i="1" s="1"/>
  <c r="L1301" i="1"/>
  <c r="L1300" i="1" s="1"/>
  <c r="M1301" i="1"/>
  <c r="M1300" i="1" s="1"/>
  <c r="P1301" i="1"/>
  <c r="P1300" i="1" s="1"/>
  <c r="Q1301" i="1"/>
  <c r="Q1300" i="1" s="1"/>
  <c r="G1301" i="1"/>
  <c r="G1300" i="1" s="1"/>
  <c r="J1098" i="1"/>
  <c r="K1098" i="1"/>
  <c r="L1098" i="1"/>
  <c r="M1098" i="1"/>
  <c r="P1098" i="1"/>
  <c r="Q1098" i="1"/>
  <c r="G1098" i="1"/>
  <c r="P1190" i="1"/>
  <c r="P900" i="1"/>
  <c r="I3862" i="1" l="1"/>
  <c r="K3859" i="1"/>
  <c r="I3826" i="1"/>
  <c r="M3779" i="1"/>
  <c r="K3734" i="1"/>
  <c r="K3723" i="1"/>
  <c r="K3680" i="1"/>
  <c r="K3553" i="1"/>
  <c r="K3383" i="1"/>
  <c r="K3180" i="1"/>
  <c r="K3142" i="1"/>
  <c r="K3139" i="1"/>
  <c r="K2824" i="1"/>
  <c r="K2703" i="1"/>
  <c r="I935" i="1"/>
  <c r="K932" i="1"/>
  <c r="I899" i="1"/>
  <c r="K798" i="1"/>
  <c r="K790" i="1"/>
  <c r="K789" i="1"/>
  <c r="K776" i="1"/>
  <c r="K733" i="1"/>
  <c r="K649" i="1"/>
  <c r="K544" i="1"/>
  <c r="K537" i="1"/>
  <c r="K534" i="1"/>
  <c r="K449" i="1"/>
  <c r="K331" i="1"/>
  <c r="K203" i="1"/>
  <c r="M3637" i="1" l="1"/>
  <c r="M3086" i="1"/>
  <c r="M2638" i="1"/>
  <c r="M699" i="1"/>
  <c r="M703" i="1"/>
  <c r="M711" i="1"/>
  <c r="M52" i="1"/>
  <c r="M46" i="1"/>
  <c r="M49" i="1"/>
  <c r="M82" i="1"/>
  <c r="M79" i="1"/>
  <c r="M76" i="1"/>
  <c r="I3369" i="1"/>
  <c r="I3368" i="1" s="1"/>
  <c r="I3367" i="1" s="1"/>
  <c r="H3025" i="1" l="1"/>
  <c r="I3025" i="1"/>
  <c r="J3025" i="1"/>
  <c r="K3025" i="1"/>
  <c r="L3025" i="1"/>
  <c r="M3025" i="1"/>
  <c r="N3025" i="1"/>
  <c r="P3025" i="1"/>
  <c r="Q3025" i="1"/>
  <c r="R3025" i="1"/>
  <c r="G3025" i="1"/>
  <c r="O3025" i="1" l="1"/>
  <c r="P3891" i="1"/>
  <c r="P3889" i="1"/>
  <c r="P3886" i="1"/>
  <c r="P3875" i="1"/>
  <c r="P3872" i="1"/>
  <c r="P3869" i="1"/>
  <c r="P3866" i="1"/>
  <c r="P3823" i="1"/>
  <c r="P3786" i="1"/>
  <c r="P3734" i="1"/>
  <c r="P3723" i="1"/>
  <c r="P3680" i="1"/>
  <c r="P3677" i="1"/>
  <c r="P3637" i="1"/>
  <c r="P3621" i="1"/>
  <c r="P3553" i="1"/>
  <c r="P3506" i="1"/>
  <c r="P3383" i="1"/>
  <c r="P3380" i="1"/>
  <c r="P3378" i="1"/>
  <c r="P3256" i="1"/>
  <c r="P3180" i="1"/>
  <c r="P3162" i="1"/>
  <c r="P3160" i="1"/>
  <c r="P3158" i="1"/>
  <c r="P3156" i="1"/>
  <c r="P3142" i="1"/>
  <c r="P3086" i="1"/>
  <c r="P3044" i="1"/>
  <c r="P3041" i="1"/>
  <c r="P2912" i="1"/>
  <c r="P2896" i="1"/>
  <c r="P2824" i="1" l="1"/>
  <c r="P2777" i="1"/>
  <c r="P2703" i="1"/>
  <c r="P2653" i="1"/>
  <c r="P2650" i="1"/>
  <c r="P2455" i="1"/>
  <c r="P2453" i="1"/>
  <c r="P2247" i="1"/>
  <c r="P2245" i="1"/>
  <c r="P2058" i="1"/>
  <c r="P2056" i="1"/>
  <c r="P1850" i="1"/>
  <c r="P1848" i="1"/>
  <c r="P1629" i="1"/>
  <c r="P1627" i="1"/>
  <c r="P1399" i="1"/>
  <c r="P1397" i="1"/>
  <c r="P1188" i="1"/>
  <c r="P994" i="1"/>
  <c r="P992" i="1"/>
  <c r="P634" i="1"/>
  <c r="P960" i="1"/>
  <c r="P958" i="1"/>
  <c r="P952" i="1"/>
  <c r="P951" i="1"/>
  <c r="P938" i="1"/>
  <c r="P937" i="1"/>
  <c r="P936" i="1"/>
  <c r="P932" i="1"/>
  <c r="P929" i="1"/>
  <c r="P928" i="1"/>
  <c r="P927" i="1"/>
  <c r="P924" i="1"/>
  <c r="P923" i="1"/>
  <c r="P922" i="1"/>
  <c r="P919" i="1"/>
  <c r="P917" i="1"/>
  <c r="P914" i="1"/>
  <c r="P913" i="1"/>
  <c r="P909" i="1"/>
  <c r="P908" i="1"/>
  <c r="P904" i="1"/>
  <c r="P903" i="1"/>
  <c r="P798" i="1"/>
  <c r="P790" i="1"/>
  <c r="P789" i="1"/>
  <c r="P785" i="1"/>
  <c r="P776" i="1"/>
  <c r="P765" i="1"/>
  <c r="P734" i="1"/>
  <c r="P733" i="1"/>
  <c r="P730" i="1"/>
  <c r="P729" i="1"/>
  <c r="P726" i="1"/>
  <c r="P725" i="1"/>
  <c r="P722" i="1"/>
  <c r="P718" i="1"/>
  <c r="P719" i="1"/>
  <c r="P687" i="1"/>
  <c r="P676" i="1"/>
  <c r="P659" i="1"/>
  <c r="P649" i="1"/>
  <c r="P646" i="1"/>
  <c r="P645" i="1"/>
  <c r="P642" i="1"/>
  <c r="P641" i="1"/>
  <c r="P638" i="1"/>
  <c r="P637" i="1"/>
  <c r="P630" i="1"/>
  <c r="P544" i="1" l="1"/>
  <c r="P534" i="1"/>
  <c r="P475" i="1"/>
  <c r="P473" i="1"/>
  <c r="P449" i="1"/>
  <c r="P88" i="1"/>
  <c r="P85" i="1"/>
  <c r="N3369" i="1" l="1"/>
  <c r="N3368" i="1" l="1"/>
  <c r="N1345" i="1"/>
  <c r="N589" i="1"/>
  <c r="N3367" i="1" l="1"/>
  <c r="I3366" i="1"/>
  <c r="J3366" i="1"/>
  <c r="K3366" i="1"/>
  <c r="L3366" i="1"/>
  <c r="M3366" i="1"/>
  <c r="P3366" i="1"/>
  <c r="Q3366" i="1"/>
  <c r="R3366" i="1"/>
  <c r="J2152" i="1"/>
  <c r="K2152" i="1"/>
  <c r="L2152" i="1"/>
  <c r="M2152" i="1"/>
  <c r="P2152" i="1"/>
  <c r="Q2152" i="1"/>
  <c r="R2152" i="1"/>
  <c r="G2152" i="1"/>
  <c r="L3836" i="1"/>
  <c r="L3826" i="1"/>
  <c r="L3823" i="1"/>
  <c r="L3812" i="1"/>
  <c r="L3779" i="1"/>
  <c r="L3643" i="1"/>
  <c r="L3640" i="1"/>
  <c r="L3637" i="1"/>
  <c r="L3100" i="1"/>
  <c r="L3086" i="1"/>
  <c r="L3083" i="1"/>
  <c r="L3071" i="1"/>
  <c r="L2965" i="1"/>
  <c r="L2962" i="1"/>
  <c r="L2946" i="1"/>
  <c r="L2943" i="1"/>
  <c r="L2940" i="1"/>
  <c r="L2926" i="1"/>
  <c r="L2912" i="1"/>
  <c r="L2909" i="1"/>
  <c r="L2906" i="1"/>
  <c r="L2903" i="1"/>
  <c r="L2754" i="1"/>
  <c r="L2751" i="1"/>
  <c r="L2748" i="1"/>
  <c r="L2745" i="1"/>
  <c r="L2742" i="1"/>
  <c r="L2739" i="1"/>
  <c r="L2726" i="1"/>
  <c r="L2723" i="1"/>
  <c r="L2638" i="1"/>
  <c r="L2631" i="1"/>
  <c r="L715" i="1"/>
  <c r="L714" i="1"/>
  <c r="L711" i="1"/>
  <c r="L707" i="1"/>
  <c r="L699" i="1"/>
  <c r="L695" i="1"/>
  <c r="L691" i="1"/>
  <c r="L687" i="1"/>
  <c r="L627" i="1"/>
  <c r="L300" i="1"/>
  <c r="L291" i="1"/>
  <c r="L82" i="1"/>
  <c r="L79" i="1"/>
  <c r="L76" i="1"/>
  <c r="L52" i="1"/>
  <c r="L49" i="1"/>
  <c r="L46" i="1"/>
  <c r="L88" i="1"/>
  <c r="L85" i="1"/>
  <c r="N3366" i="1" l="1"/>
  <c r="J3859" i="1"/>
  <c r="J3891" i="1"/>
  <c r="J3889" i="1"/>
  <c r="J3886" i="1"/>
  <c r="J3883" i="1"/>
  <c r="J3875" i="1"/>
  <c r="J3872" i="1"/>
  <c r="J3869" i="1"/>
  <c r="J3866" i="1"/>
  <c r="J3823" i="1"/>
  <c r="J3786" i="1"/>
  <c r="J3734" i="1"/>
  <c r="J3723" i="1"/>
  <c r="J3680" i="1"/>
  <c r="J3677" i="1"/>
  <c r="J3553" i="1"/>
  <c r="J3637" i="1"/>
  <c r="J3621" i="1"/>
  <c r="J3588" i="1"/>
  <c r="J3587" i="1"/>
  <c r="J3541" i="1"/>
  <c r="J3383" i="1"/>
  <c r="J3506" i="1"/>
  <c r="J3380" i="1"/>
  <c r="J3378" i="1"/>
  <c r="J3262" i="1"/>
  <c r="J3256" i="1"/>
  <c r="J3180" i="1"/>
  <c r="J3162" i="1"/>
  <c r="J3160" i="1"/>
  <c r="J3158" i="1"/>
  <c r="J3156" i="1"/>
  <c r="J3142" i="1"/>
  <c r="J3139" i="1"/>
  <c r="J3093" i="1"/>
  <c r="J3086" i="1"/>
  <c r="J3044" i="1"/>
  <c r="J3041" i="1"/>
  <c r="J2912" i="1"/>
  <c r="J2896" i="1"/>
  <c r="J2878" i="1"/>
  <c r="J2824" i="1"/>
  <c r="J2703" i="1"/>
  <c r="J2777" i="1"/>
  <c r="J2677" i="1"/>
  <c r="J2653" i="1"/>
  <c r="J2650" i="1"/>
  <c r="J2455" i="1"/>
  <c r="J2453" i="1"/>
  <c r="J2247" i="1"/>
  <c r="J2245" i="1"/>
  <c r="J2058" i="1"/>
  <c r="J2056" i="1"/>
  <c r="J1850" i="1"/>
  <c r="J1848" i="1"/>
  <c r="J1629" i="1"/>
  <c r="J1627" i="1"/>
  <c r="J1399" i="1"/>
  <c r="J1397" i="1"/>
  <c r="J1190" i="1"/>
  <c r="J1188" i="1"/>
  <c r="J994" i="1"/>
  <c r="J992" i="1"/>
  <c r="J960" i="1" l="1"/>
  <c r="J958" i="1"/>
  <c r="J952" i="1"/>
  <c r="J951" i="1"/>
  <c r="J949" i="1"/>
  <c r="J938" i="1"/>
  <c r="J937" i="1"/>
  <c r="J936" i="1"/>
  <c r="J932" i="1"/>
  <c r="J929" i="1"/>
  <c r="J928" i="1"/>
  <c r="J927" i="1"/>
  <c r="J924" i="1"/>
  <c r="J923" i="1"/>
  <c r="J922" i="1"/>
  <c r="J919" i="1"/>
  <c r="J917" i="1"/>
  <c r="J914" i="1"/>
  <c r="J913" i="1"/>
  <c r="J910" i="1"/>
  <c r="J909" i="1"/>
  <c r="J908" i="1"/>
  <c r="J904" i="1"/>
  <c r="J903" i="1"/>
  <c r="J900" i="1"/>
  <c r="J898" i="1"/>
  <c r="J776" i="1"/>
  <c r="J798" i="1"/>
  <c r="J790" i="1"/>
  <c r="J789" i="1"/>
  <c r="J733" i="1"/>
  <c r="J785" i="1"/>
  <c r="J766" i="1"/>
  <c r="J765" i="1"/>
  <c r="J734" i="1"/>
  <c r="J730" i="1"/>
  <c r="J729" i="1"/>
  <c r="J726" i="1"/>
  <c r="J725" i="1"/>
  <c r="J722" i="1"/>
  <c r="J719" i="1"/>
  <c r="J718" i="1"/>
  <c r="J687" i="1"/>
  <c r="J676" i="1"/>
  <c r="J659" i="1"/>
  <c r="J649" i="1"/>
  <c r="J646" i="1"/>
  <c r="J645" i="1"/>
  <c r="J642" i="1"/>
  <c r="J641" i="1"/>
  <c r="J638" i="1"/>
  <c r="J637" i="1"/>
  <c r="J634" i="1"/>
  <c r="J633" i="1"/>
  <c r="J544" i="1"/>
  <c r="J537" i="1"/>
  <c r="J534" i="1"/>
  <c r="J449" i="1"/>
  <c r="J431" i="1"/>
  <c r="J428" i="1"/>
  <c r="J416" i="1"/>
  <c r="J352" i="1"/>
  <c r="J350" i="1"/>
  <c r="J333" i="1"/>
  <c r="J331" i="1"/>
  <c r="J207" i="1"/>
  <c r="J205" i="1"/>
  <c r="J203" i="1"/>
  <c r="J88" i="1"/>
  <c r="I3733" i="1" l="1"/>
  <c r="I3732" i="1" s="1"/>
  <c r="I3731" i="1" s="1"/>
  <c r="I3730" i="1" s="1"/>
  <c r="J3733" i="1"/>
  <c r="J3732" i="1" s="1"/>
  <c r="J3731" i="1" s="1"/>
  <c r="J3730" i="1" s="1"/>
  <c r="K3733" i="1"/>
  <c r="K3732" i="1" s="1"/>
  <c r="K3731" i="1" s="1"/>
  <c r="K3730" i="1" s="1"/>
  <c r="L3733" i="1"/>
  <c r="L3732" i="1" s="1"/>
  <c r="L3731" i="1" s="1"/>
  <c r="L3730" i="1" s="1"/>
  <c r="M3733" i="1"/>
  <c r="M3732" i="1" s="1"/>
  <c r="M3731" i="1" s="1"/>
  <c r="M3730" i="1" s="1"/>
  <c r="N3733" i="1"/>
  <c r="P3733" i="1"/>
  <c r="P3732" i="1" s="1"/>
  <c r="P3731" i="1" s="1"/>
  <c r="P3730" i="1" s="1"/>
  <c r="Q3733" i="1"/>
  <c r="Q3732" i="1" s="1"/>
  <c r="Q3731" i="1" s="1"/>
  <c r="Q3730" i="1" s="1"/>
  <c r="R3733" i="1"/>
  <c r="R3732" i="1" s="1"/>
  <c r="R3731" i="1" s="1"/>
  <c r="R3730" i="1" s="1"/>
  <c r="H3733" i="1"/>
  <c r="H3732" i="1" s="1"/>
  <c r="H3731" i="1" s="1"/>
  <c r="H3730" i="1" s="1"/>
  <c r="I3722" i="1"/>
  <c r="I3721" i="1" s="1"/>
  <c r="I3720" i="1" s="1"/>
  <c r="I3719" i="1" s="1"/>
  <c r="J3722" i="1"/>
  <c r="J3721" i="1" s="1"/>
  <c r="J3720" i="1" s="1"/>
  <c r="J3719" i="1" s="1"/>
  <c r="K3722" i="1"/>
  <c r="K3721" i="1" s="1"/>
  <c r="K3720" i="1" s="1"/>
  <c r="K3719" i="1" s="1"/>
  <c r="L3722" i="1"/>
  <c r="L3721" i="1" s="1"/>
  <c r="L3720" i="1" s="1"/>
  <c r="L3719" i="1" s="1"/>
  <c r="M3722" i="1"/>
  <c r="M3721" i="1" s="1"/>
  <c r="M3720" i="1" s="1"/>
  <c r="M3719" i="1" s="1"/>
  <c r="N3722" i="1"/>
  <c r="P3722" i="1"/>
  <c r="P3721" i="1" s="1"/>
  <c r="P3720" i="1" s="1"/>
  <c r="P3719" i="1" s="1"/>
  <c r="Q3722" i="1"/>
  <c r="Q3721" i="1" s="1"/>
  <c r="Q3720" i="1" s="1"/>
  <c r="Q3719" i="1" s="1"/>
  <c r="R3722" i="1"/>
  <c r="R3721" i="1" s="1"/>
  <c r="R3720" i="1" s="1"/>
  <c r="R3719" i="1" s="1"/>
  <c r="H3722" i="1"/>
  <c r="H3721" i="1" s="1"/>
  <c r="H3720" i="1" s="1"/>
  <c r="H3719" i="1" s="1"/>
  <c r="I3679" i="1"/>
  <c r="I3678" i="1" s="1"/>
  <c r="J3679" i="1"/>
  <c r="J3678" i="1" s="1"/>
  <c r="K3679" i="1"/>
  <c r="K3678" i="1" s="1"/>
  <c r="L3679" i="1"/>
  <c r="L3678" i="1" s="1"/>
  <c r="M3679" i="1"/>
  <c r="M3678" i="1" s="1"/>
  <c r="N3679" i="1"/>
  <c r="P3679" i="1"/>
  <c r="P3678" i="1" s="1"/>
  <c r="Q3679" i="1"/>
  <c r="Q3678" i="1" s="1"/>
  <c r="R3679" i="1"/>
  <c r="R3678" i="1" s="1"/>
  <c r="H3679" i="1"/>
  <c r="H3678" i="1" s="1"/>
  <c r="I3552" i="1"/>
  <c r="I3551" i="1" s="1"/>
  <c r="J3552" i="1"/>
  <c r="J3551" i="1" s="1"/>
  <c r="K3552" i="1"/>
  <c r="K3551" i="1" s="1"/>
  <c r="L3552" i="1"/>
  <c r="L3551" i="1" s="1"/>
  <c r="M3552" i="1"/>
  <c r="M3551" i="1" s="1"/>
  <c r="N3552" i="1"/>
  <c r="P3552" i="1"/>
  <c r="P3551" i="1" s="1"/>
  <c r="Q3552" i="1"/>
  <c r="Q3551" i="1" s="1"/>
  <c r="R3552" i="1"/>
  <c r="R3551" i="1" s="1"/>
  <c r="H3552" i="1"/>
  <c r="H3551" i="1" s="1"/>
  <c r="I3539" i="1"/>
  <c r="J3539" i="1"/>
  <c r="K3539" i="1"/>
  <c r="L3539" i="1"/>
  <c r="M3539" i="1"/>
  <c r="N3539" i="1"/>
  <c r="P3539" i="1"/>
  <c r="Q3539" i="1"/>
  <c r="R3539" i="1"/>
  <c r="H3539" i="1"/>
  <c r="J3436" i="1"/>
  <c r="K3436" i="1"/>
  <c r="L3436" i="1"/>
  <c r="M3436" i="1"/>
  <c r="P3436" i="1"/>
  <c r="Q3436" i="1"/>
  <c r="R3436" i="1"/>
  <c r="I3382" i="1"/>
  <c r="I3381" i="1" s="1"/>
  <c r="J3382" i="1"/>
  <c r="J3381" i="1" s="1"/>
  <c r="K3382" i="1"/>
  <c r="K3381" i="1" s="1"/>
  <c r="L3382" i="1"/>
  <c r="L3381" i="1" s="1"/>
  <c r="M3382" i="1"/>
  <c r="M3381" i="1" s="1"/>
  <c r="N3382" i="1"/>
  <c r="P3382" i="1"/>
  <c r="P3381" i="1" s="1"/>
  <c r="Q3382" i="1"/>
  <c r="Q3381" i="1" s="1"/>
  <c r="R3382" i="1"/>
  <c r="R3381" i="1" s="1"/>
  <c r="H3382" i="1"/>
  <c r="H3381" i="1" s="1"/>
  <c r="I3300" i="1"/>
  <c r="J3300" i="1"/>
  <c r="K3300" i="1"/>
  <c r="L3300" i="1"/>
  <c r="M3300" i="1"/>
  <c r="N3300" i="1"/>
  <c r="P3300" i="1"/>
  <c r="Q3300" i="1"/>
  <c r="R3300" i="1"/>
  <c r="H3300" i="1"/>
  <c r="I3247" i="1"/>
  <c r="I3246" i="1" s="1"/>
  <c r="I3245" i="1" s="1"/>
  <c r="J3247" i="1"/>
  <c r="J3246" i="1" s="1"/>
  <c r="J3245" i="1" s="1"/>
  <c r="K3247" i="1"/>
  <c r="K3246" i="1" s="1"/>
  <c r="K3245" i="1" s="1"/>
  <c r="L3247" i="1"/>
  <c r="L3246" i="1" s="1"/>
  <c r="L3245" i="1" s="1"/>
  <c r="M3247" i="1"/>
  <c r="M3246" i="1" s="1"/>
  <c r="M3245" i="1" s="1"/>
  <c r="N3247" i="1"/>
  <c r="P3247" i="1"/>
  <c r="P3246" i="1" s="1"/>
  <c r="P3245" i="1" s="1"/>
  <c r="Q3247" i="1"/>
  <c r="Q3246" i="1" s="1"/>
  <c r="Q3245" i="1" s="1"/>
  <c r="R3247" i="1"/>
  <c r="R3246" i="1" s="1"/>
  <c r="R3245" i="1" s="1"/>
  <c r="H3247" i="1"/>
  <c r="H3246" i="1" s="1"/>
  <c r="H3245" i="1" s="1"/>
  <c r="I3179" i="1"/>
  <c r="I3178" i="1" s="1"/>
  <c r="J3179" i="1"/>
  <c r="J3178" i="1" s="1"/>
  <c r="K3179" i="1"/>
  <c r="K3178" i="1" s="1"/>
  <c r="L3179" i="1"/>
  <c r="L3178" i="1" s="1"/>
  <c r="M3179" i="1"/>
  <c r="M3178" i="1" s="1"/>
  <c r="N3179" i="1"/>
  <c r="P3179" i="1"/>
  <c r="P3178" i="1" s="1"/>
  <c r="Q3179" i="1"/>
  <c r="Q3178" i="1" s="1"/>
  <c r="R3179" i="1"/>
  <c r="R3178" i="1" s="1"/>
  <c r="H3179" i="1"/>
  <c r="H3178" i="1" s="1"/>
  <c r="I3141" i="1"/>
  <c r="I3140" i="1" s="1"/>
  <c r="J3141" i="1"/>
  <c r="J3140" i="1" s="1"/>
  <c r="K3141" i="1"/>
  <c r="K3140" i="1" s="1"/>
  <c r="L3141" i="1"/>
  <c r="L3140" i="1" s="1"/>
  <c r="M3141" i="1"/>
  <c r="M3140" i="1" s="1"/>
  <c r="N3141" i="1"/>
  <c r="P3141" i="1"/>
  <c r="P3140" i="1" s="1"/>
  <c r="Q3141" i="1"/>
  <c r="Q3140" i="1" s="1"/>
  <c r="R3141" i="1"/>
  <c r="R3140" i="1" s="1"/>
  <c r="H3141" i="1"/>
  <c r="H3140" i="1" s="1"/>
  <c r="I3138" i="1"/>
  <c r="I3137" i="1" s="1"/>
  <c r="J3138" i="1"/>
  <c r="J3137" i="1" s="1"/>
  <c r="K3138" i="1"/>
  <c r="K3137" i="1" s="1"/>
  <c r="L3138" i="1"/>
  <c r="L3137" i="1" s="1"/>
  <c r="M3138" i="1"/>
  <c r="M3137" i="1" s="1"/>
  <c r="N3138" i="1"/>
  <c r="P3138" i="1"/>
  <c r="P3137" i="1" s="1"/>
  <c r="Q3138" i="1"/>
  <c r="Q3137" i="1" s="1"/>
  <c r="R3138" i="1"/>
  <c r="R3137" i="1" s="1"/>
  <c r="H3138" i="1"/>
  <c r="H3137" i="1" s="1"/>
  <c r="I3030" i="1"/>
  <c r="J3030" i="1"/>
  <c r="K3030" i="1"/>
  <c r="L3030" i="1"/>
  <c r="M3030" i="1"/>
  <c r="N3030" i="1"/>
  <c r="P3030" i="1"/>
  <c r="Q3030" i="1"/>
  <c r="R3030" i="1"/>
  <c r="H3030" i="1"/>
  <c r="I2840" i="1"/>
  <c r="J2840" i="1"/>
  <c r="K2840" i="1"/>
  <c r="L2840" i="1"/>
  <c r="M2840" i="1"/>
  <c r="N2840" i="1"/>
  <c r="P2840" i="1"/>
  <c r="Q2840" i="1"/>
  <c r="R2840" i="1"/>
  <c r="H2840" i="1"/>
  <c r="I2823" i="1"/>
  <c r="I2822" i="1" s="1"/>
  <c r="I2821" i="1" s="1"/>
  <c r="I2820" i="1" s="1"/>
  <c r="J2823" i="1"/>
  <c r="J2822" i="1" s="1"/>
  <c r="J2821" i="1" s="1"/>
  <c r="J2820" i="1" s="1"/>
  <c r="K2823" i="1"/>
  <c r="K2822" i="1" s="1"/>
  <c r="K2821" i="1" s="1"/>
  <c r="K2820" i="1" s="1"/>
  <c r="L2823" i="1"/>
  <c r="L2822" i="1" s="1"/>
  <c r="L2821" i="1" s="1"/>
  <c r="L2820" i="1" s="1"/>
  <c r="M2823" i="1"/>
  <c r="M2822" i="1" s="1"/>
  <c r="M2821" i="1" s="1"/>
  <c r="M2820" i="1" s="1"/>
  <c r="N2823" i="1"/>
  <c r="P2823" i="1"/>
  <c r="P2822" i="1" s="1"/>
  <c r="P2821" i="1" s="1"/>
  <c r="P2820" i="1" s="1"/>
  <c r="Q2823" i="1"/>
  <c r="Q2822" i="1" s="1"/>
  <c r="Q2821" i="1" s="1"/>
  <c r="Q2820" i="1" s="1"/>
  <c r="R2823" i="1"/>
  <c r="R2822" i="1" s="1"/>
  <c r="R2821" i="1" s="1"/>
  <c r="R2820" i="1" s="1"/>
  <c r="H2823" i="1"/>
  <c r="H2822" i="1" s="1"/>
  <c r="H2821" i="1" s="1"/>
  <c r="H2820" i="1" s="1"/>
  <c r="I2789" i="1"/>
  <c r="J2789" i="1"/>
  <c r="K2789" i="1"/>
  <c r="L2789" i="1"/>
  <c r="M2789" i="1"/>
  <c r="N2789" i="1"/>
  <c r="P2789" i="1"/>
  <c r="Q2789" i="1"/>
  <c r="R2789" i="1"/>
  <c r="H2789" i="1"/>
  <c r="I2702" i="1"/>
  <c r="I2701" i="1" s="1"/>
  <c r="I2700" i="1" s="1"/>
  <c r="J2702" i="1"/>
  <c r="J2701" i="1" s="1"/>
  <c r="J2700" i="1" s="1"/>
  <c r="K2702" i="1"/>
  <c r="K2701" i="1" s="1"/>
  <c r="K2700" i="1" s="1"/>
  <c r="L2702" i="1"/>
  <c r="L2701" i="1" s="1"/>
  <c r="L2700" i="1" s="1"/>
  <c r="M2702" i="1"/>
  <c r="M2701" i="1" s="1"/>
  <c r="M2700" i="1" s="1"/>
  <c r="N2702" i="1"/>
  <c r="P2702" i="1"/>
  <c r="P2701" i="1" s="1"/>
  <c r="P2700" i="1" s="1"/>
  <c r="Q2702" i="1"/>
  <c r="Q2701" i="1" s="1"/>
  <c r="Q2700" i="1" s="1"/>
  <c r="R2702" i="1"/>
  <c r="R2701" i="1" s="1"/>
  <c r="R2700" i="1" s="1"/>
  <c r="H2702" i="1"/>
  <c r="H2701" i="1" s="1"/>
  <c r="H2700" i="1" s="1"/>
  <c r="I2637" i="1"/>
  <c r="J2637" i="1"/>
  <c r="K2637" i="1"/>
  <c r="L2637" i="1"/>
  <c r="M2637" i="1"/>
  <c r="N2637" i="1"/>
  <c r="P2637" i="1"/>
  <c r="Q2637" i="1"/>
  <c r="R2637" i="1"/>
  <c r="H2637" i="1"/>
  <c r="I2402" i="1"/>
  <c r="J2402" i="1"/>
  <c r="K2402" i="1"/>
  <c r="L2402" i="1"/>
  <c r="M2402" i="1"/>
  <c r="N2402" i="1"/>
  <c r="P2402" i="1"/>
  <c r="Q2402" i="1"/>
  <c r="R2402" i="1"/>
  <c r="H2402" i="1"/>
  <c r="N3551" i="1" l="1"/>
  <c r="O3551" i="1" s="1"/>
  <c r="O3552" i="1"/>
  <c r="N3721" i="1"/>
  <c r="O3722" i="1"/>
  <c r="N3381" i="1"/>
  <c r="O3381" i="1" s="1"/>
  <c r="O3382" i="1"/>
  <c r="N3246" i="1"/>
  <c r="O3247" i="1"/>
  <c r="O3539" i="1"/>
  <c r="N3678" i="1"/>
  <c r="O3678" i="1" s="1"/>
  <c r="O3679" i="1"/>
  <c r="N3732" i="1"/>
  <c r="O3733" i="1"/>
  <c r="O2402" i="1"/>
  <c r="N2701" i="1"/>
  <c r="O2702" i="1"/>
  <c r="N2822" i="1"/>
  <c r="O2823" i="1"/>
  <c r="O3030" i="1"/>
  <c r="N3140" i="1"/>
  <c r="O3140" i="1" s="1"/>
  <c r="O3141" i="1"/>
  <c r="O2637" i="1"/>
  <c r="O2789" i="1"/>
  <c r="O2840" i="1"/>
  <c r="N3137" i="1"/>
  <c r="O3137" i="1" s="1"/>
  <c r="O3138" i="1"/>
  <c r="N3178" i="1"/>
  <c r="O3178" i="1" s="1"/>
  <c r="O3179" i="1"/>
  <c r="O3300" i="1"/>
  <c r="I1737" i="1"/>
  <c r="I1736" i="1" s="1"/>
  <c r="I1735" i="1" s="1"/>
  <c r="I1734" i="1" s="1"/>
  <c r="J1737" i="1"/>
  <c r="J1736" i="1" s="1"/>
  <c r="J1735" i="1" s="1"/>
  <c r="J1734" i="1" s="1"/>
  <c r="K1737" i="1"/>
  <c r="K1736" i="1" s="1"/>
  <c r="K1735" i="1" s="1"/>
  <c r="K1734" i="1" s="1"/>
  <c r="L1737" i="1"/>
  <c r="L1736" i="1" s="1"/>
  <c r="L1735" i="1" s="1"/>
  <c r="L1734" i="1" s="1"/>
  <c r="M1737" i="1"/>
  <c r="M1736" i="1" s="1"/>
  <c r="M1735" i="1" s="1"/>
  <c r="M1734" i="1" s="1"/>
  <c r="N1737" i="1"/>
  <c r="P1737" i="1"/>
  <c r="P1736" i="1" s="1"/>
  <c r="P1735" i="1" s="1"/>
  <c r="P1734" i="1" s="1"/>
  <c r="Q1737" i="1"/>
  <c r="Q1736" i="1" s="1"/>
  <c r="Q1735" i="1" s="1"/>
  <c r="Q1734" i="1" s="1"/>
  <c r="R1737" i="1"/>
  <c r="R1736" i="1" s="1"/>
  <c r="R1735" i="1" s="1"/>
  <c r="R1734" i="1" s="1"/>
  <c r="H1737" i="1"/>
  <c r="H1736" i="1" s="1"/>
  <c r="H1735" i="1" s="1"/>
  <c r="H1734" i="1" s="1"/>
  <c r="N1736" i="1" l="1"/>
  <c r="O1737" i="1"/>
  <c r="N2700" i="1"/>
  <c r="O2700" i="1" s="1"/>
  <c r="O2701" i="1"/>
  <c r="N3245" i="1"/>
  <c r="O3245" i="1" s="1"/>
  <c r="O3246" i="1"/>
  <c r="N3720" i="1"/>
  <c r="O3721" i="1"/>
  <c r="N3731" i="1"/>
  <c r="O3732" i="1"/>
  <c r="N2821" i="1"/>
  <c r="O2822" i="1"/>
  <c r="I1732" i="1"/>
  <c r="J1732" i="1"/>
  <c r="K1732" i="1"/>
  <c r="L1732" i="1"/>
  <c r="M1732" i="1"/>
  <c r="N1732" i="1"/>
  <c r="P1732" i="1"/>
  <c r="Q1732" i="1"/>
  <c r="R1732" i="1"/>
  <c r="H1732" i="1"/>
  <c r="N2820" i="1" l="1"/>
  <c r="O2820" i="1" s="1"/>
  <c r="O2821" i="1"/>
  <c r="O1732" i="1"/>
  <c r="N3719" i="1"/>
  <c r="O3719" i="1" s="1"/>
  <c r="O3720" i="1"/>
  <c r="N3730" i="1"/>
  <c r="O3730" i="1" s="1"/>
  <c r="O3731" i="1"/>
  <c r="N1735" i="1"/>
  <c r="O1736" i="1"/>
  <c r="I931" i="1"/>
  <c r="I930" i="1" s="1"/>
  <c r="J931" i="1"/>
  <c r="J930" i="1" s="1"/>
  <c r="K931" i="1"/>
  <c r="K930" i="1" s="1"/>
  <c r="L931" i="1"/>
  <c r="L930" i="1" s="1"/>
  <c r="M931" i="1"/>
  <c r="M930" i="1" s="1"/>
  <c r="N931" i="1"/>
  <c r="P931" i="1"/>
  <c r="P930" i="1" s="1"/>
  <c r="Q931" i="1"/>
  <c r="Q930" i="1" s="1"/>
  <c r="R931" i="1"/>
  <c r="R930" i="1" s="1"/>
  <c r="H931" i="1"/>
  <c r="H930" i="1" s="1"/>
  <c r="I890" i="1"/>
  <c r="I889" i="1" s="1"/>
  <c r="I888" i="1" s="1"/>
  <c r="I887" i="1" s="1"/>
  <c r="J890" i="1"/>
  <c r="J889" i="1" s="1"/>
  <c r="J888" i="1" s="1"/>
  <c r="J887" i="1" s="1"/>
  <c r="K890" i="1"/>
  <c r="K889" i="1" s="1"/>
  <c r="K888" i="1" s="1"/>
  <c r="K887" i="1" s="1"/>
  <c r="L890" i="1"/>
  <c r="L889" i="1" s="1"/>
  <c r="L888" i="1" s="1"/>
  <c r="L887" i="1" s="1"/>
  <c r="M890" i="1"/>
  <c r="M889" i="1" s="1"/>
  <c r="M888" i="1" s="1"/>
  <c r="M887" i="1" s="1"/>
  <c r="N890" i="1"/>
  <c r="P890" i="1"/>
  <c r="P889" i="1" s="1"/>
  <c r="P888" i="1" s="1"/>
  <c r="P887" i="1" s="1"/>
  <c r="Q890" i="1"/>
  <c r="Q889" i="1" s="1"/>
  <c r="Q888" i="1" s="1"/>
  <c r="Q887" i="1" s="1"/>
  <c r="R890" i="1"/>
  <c r="R889" i="1" s="1"/>
  <c r="R888" i="1" s="1"/>
  <c r="R887" i="1" s="1"/>
  <c r="H890" i="1"/>
  <c r="H889" i="1" s="1"/>
  <c r="H888" i="1" s="1"/>
  <c r="H887" i="1" s="1"/>
  <c r="N1734" i="1" l="1"/>
  <c r="O1734" i="1" s="1"/>
  <c r="O1735" i="1"/>
  <c r="N930" i="1"/>
  <c r="O930" i="1" s="1"/>
  <c r="O931" i="1"/>
  <c r="N889" i="1"/>
  <c r="O890" i="1"/>
  <c r="I797" i="1"/>
  <c r="I796" i="1" s="1"/>
  <c r="J797" i="1"/>
  <c r="J796" i="1" s="1"/>
  <c r="K797" i="1"/>
  <c r="K796" i="1" s="1"/>
  <c r="L797" i="1"/>
  <c r="L796" i="1" s="1"/>
  <c r="M797" i="1"/>
  <c r="M796" i="1" s="1"/>
  <c r="N797" i="1"/>
  <c r="P797" i="1"/>
  <c r="P796" i="1" s="1"/>
  <c r="Q797" i="1"/>
  <c r="Q796" i="1" s="1"/>
  <c r="R797" i="1"/>
  <c r="R796" i="1" s="1"/>
  <c r="H797" i="1"/>
  <c r="H796" i="1" s="1"/>
  <c r="I788" i="1"/>
  <c r="I787" i="1" s="1"/>
  <c r="I786" i="1" s="1"/>
  <c r="J788" i="1"/>
  <c r="J787" i="1" s="1"/>
  <c r="J786" i="1" s="1"/>
  <c r="K788" i="1"/>
  <c r="K787" i="1" s="1"/>
  <c r="K786" i="1" s="1"/>
  <c r="L788" i="1"/>
  <c r="L787" i="1" s="1"/>
  <c r="L786" i="1" s="1"/>
  <c r="M788" i="1"/>
  <c r="M787" i="1" s="1"/>
  <c r="M786" i="1" s="1"/>
  <c r="N788" i="1"/>
  <c r="P788" i="1"/>
  <c r="P787" i="1" s="1"/>
  <c r="P786" i="1" s="1"/>
  <c r="Q788" i="1"/>
  <c r="Q787" i="1" s="1"/>
  <c r="Q786" i="1" s="1"/>
  <c r="R788" i="1"/>
  <c r="R787" i="1" s="1"/>
  <c r="R786" i="1" s="1"/>
  <c r="H788" i="1"/>
  <c r="H787" i="1" s="1"/>
  <c r="H786" i="1" s="1"/>
  <c r="I775" i="1"/>
  <c r="I774" i="1" s="1"/>
  <c r="J775" i="1"/>
  <c r="J774" i="1" s="1"/>
  <c r="K775" i="1"/>
  <c r="K774" i="1" s="1"/>
  <c r="L775" i="1"/>
  <c r="L774" i="1" s="1"/>
  <c r="M775" i="1"/>
  <c r="M774" i="1" s="1"/>
  <c r="N775" i="1"/>
  <c r="P775" i="1"/>
  <c r="P774" i="1" s="1"/>
  <c r="Q775" i="1"/>
  <c r="Q774" i="1" s="1"/>
  <c r="R775" i="1"/>
  <c r="R774" i="1" s="1"/>
  <c r="H775" i="1"/>
  <c r="H774" i="1" s="1"/>
  <c r="I750" i="1"/>
  <c r="J750" i="1"/>
  <c r="K750" i="1"/>
  <c r="L750" i="1"/>
  <c r="M750" i="1"/>
  <c r="N750" i="1"/>
  <c r="P750" i="1"/>
  <c r="Q750" i="1"/>
  <c r="R750" i="1"/>
  <c r="H750" i="1"/>
  <c r="N774" i="1" l="1"/>
  <c r="O774" i="1" s="1"/>
  <c r="O775" i="1"/>
  <c r="N796" i="1"/>
  <c r="O796" i="1" s="1"/>
  <c r="O797" i="1"/>
  <c r="O750" i="1"/>
  <c r="N787" i="1"/>
  <c r="O788" i="1"/>
  <c r="N888" i="1"/>
  <c r="O889" i="1"/>
  <c r="I732" i="1"/>
  <c r="J732" i="1"/>
  <c r="L732" i="1"/>
  <c r="M732" i="1"/>
  <c r="N732" i="1"/>
  <c r="P732" i="1"/>
  <c r="Q732" i="1"/>
  <c r="R732" i="1"/>
  <c r="H732" i="1"/>
  <c r="I648" i="1"/>
  <c r="I647" i="1" s="1"/>
  <c r="J648" i="1"/>
  <c r="J647" i="1" s="1"/>
  <c r="K648" i="1"/>
  <c r="K647" i="1" s="1"/>
  <c r="L648" i="1"/>
  <c r="L647" i="1" s="1"/>
  <c r="M648" i="1"/>
  <c r="M647" i="1" s="1"/>
  <c r="N648" i="1"/>
  <c r="P648" i="1"/>
  <c r="P647" i="1" s="1"/>
  <c r="Q648" i="1"/>
  <c r="Q647" i="1" s="1"/>
  <c r="R648" i="1"/>
  <c r="R647" i="1" s="1"/>
  <c r="H648" i="1"/>
  <c r="H647" i="1" s="1"/>
  <c r="I572" i="1"/>
  <c r="I571" i="1" s="1"/>
  <c r="J572" i="1"/>
  <c r="J571" i="1" s="1"/>
  <c r="K572" i="1"/>
  <c r="K571" i="1" s="1"/>
  <c r="L572" i="1"/>
  <c r="L571" i="1" s="1"/>
  <c r="M572" i="1"/>
  <c r="M571" i="1" s="1"/>
  <c r="N572" i="1"/>
  <c r="P572" i="1"/>
  <c r="P571" i="1" s="1"/>
  <c r="Q572" i="1"/>
  <c r="Q571" i="1" s="1"/>
  <c r="R572" i="1"/>
  <c r="R571" i="1" s="1"/>
  <c r="H572" i="1"/>
  <c r="H571" i="1" s="1"/>
  <c r="I543" i="1"/>
  <c r="I542" i="1" s="1"/>
  <c r="J543" i="1"/>
  <c r="J542" i="1" s="1"/>
  <c r="K543" i="1"/>
  <c r="K542" i="1" s="1"/>
  <c r="L543" i="1"/>
  <c r="L542" i="1" s="1"/>
  <c r="M543" i="1"/>
  <c r="M542" i="1" s="1"/>
  <c r="N543" i="1"/>
  <c r="P543" i="1"/>
  <c r="P542" i="1" s="1"/>
  <c r="Q543" i="1"/>
  <c r="Q542" i="1" s="1"/>
  <c r="R543" i="1"/>
  <c r="R542" i="1" s="1"/>
  <c r="H543" i="1"/>
  <c r="H542" i="1" s="1"/>
  <c r="I533" i="1"/>
  <c r="I532" i="1" s="1"/>
  <c r="J533" i="1"/>
  <c r="J532" i="1" s="1"/>
  <c r="K533" i="1"/>
  <c r="K532" i="1" s="1"/>
  <c r="L533" i="1"/>
  <c r="L532" i="1" s="1"/>
  <c r="M533" i="1"/>
  <c r="M532" i="1" s="1"/>
  <c r="N533" i="1"/>
  <c r="P533" i="1"/>
  <c r="P532" i="1" s="1"/>
  <c r="Q533" i="1"/>
  <c r="Q532" i="1" s="1"/>
  <c r="R533" i="1"/>
  <c r="R532" i="1" s="1"/>
  <c r="H533" i="1"/>
  <c r="H532" i="1" s="1"/>
  <c r="I536" i="1"/>
  <c r="I535" i="1" s="1"/>
  <c r="J536" i="1"/>
  <c r="J535" i="1" s="1"/>
  <c r="K536" i="1"/>
  <c r="K535" i="1" s="1"/>
  <c r="L536" i="1"/>
  <c r="L535" i="1" s="1"/>
  <c r="M536" i="1"/>
  <c r="M535" i="1" s="1"/>
  <c r="N536" i="1"/>
  <c r="P536" i="1"/>
  <c r="P535" i="1" s="1"/>
  <c r="Q536" i="1"/>
  <c r="Q535" i="1" s="1"/>
  <c r="R536" i="1"/>
  <c r="R535" i="1" s="1"/>
  <c r="H536" i="1"/>
  <c r="H535" i="1" s="1"/>
  <c r="I448" i="1"/>
  <c r="I447" i="1" s="1"/>
  <c r="J448" i="1"/>
  <c r="J447" i="1" s="1"/>
  <c r="K448" i="1"/>
  <c r="K447" i="1" s="1"/>
  <c r="L448" i="1"/>
  <c r="L447" i="1" s="1"/>
  <c r="M448" i="1"/>
  <c r="M447" i="1" s="1"/>
  <c r="N448" i="1"/>
  <c r="P448" i="1"/>
  <c r="P447" i="1" s="1"/>
  <c r="Q448" i="1"/>
  <c r="Q447" i="1" s="1"/>
  <c r="R448" i="1"/>
  <c r="R447" i="1" s="1"/>
  <c r="H448" i="1"/>
  <c r="H447" i="1" s="1"/>
  <c r="I365" i="1"/>
  <c r="J365" i="1"/>
  <c r="K365" i="1"/>
  <c r="L365" i="1"/>
  <c r="M365" i="1"/>
  <c r="N365" i="1"/>
  <c r="P365" i="1"/>
  <c r="Q365" i="1"/>
  <c r="R365" i="1"/>
  <c r="H365" i="1"/>
  <c r="I361" i="1"/>
  <c r="J361" i="1"/>
  <c r="K361" i="1"/>
  <c r="L361" i="1"/>
  <c r="M361" i="1"/>
  <c r="N361" i="1"/>
  <c r="P361" i="1"/>
  <c r="Q361" i="1"/>
  <c r="R361" i="1"/>
  <c r="H361" i="1"/>
  <c r="I51" i="1"/>
  <c r="I50" i="1" s="1"/>
  <c r="J51" i="1"/>
  <c r="J50" i="1" s="1"/>
  <c r="K51" i="1"/>
  <c r="K50" i="1" s="1"/>
  <c r="L51" i="1"/>
  <c r="L50" i="1" s="1"/>
  <c r="M51" i="1"/>
  <c r="M50" i="1" s="1"/>
  <c r="N51" i="1"/>
  <c r="P51" i="1"/>
  <c r="P50" i="1" s="1"/>
  <c r="Q51" i="1"/>
  <c r="Q50" i="1" s="1"/>
  <c r="R51" i="1"/>
  <c r="R50" i="1" s="1"/>
  <c r="H51" i="1"/>
  <c r="H50" i="1" s="1"/>
  <c r="I48" i="1"/>
  <c r="I47" i="1" s="1"/>
  <c r="J48" i="1"/>
  <c r="J47" i="1" s="1"/>
  <c r="K48" i="1"/>
  <c r="K47" i="1" s="1"/>
  <c r="L48" i="1"/>
  <c r="L47" i="1" s="1"/>
  <c r="M48" i="1"/>
  <c r="M47" i="1" s="1"/>
  <c r="N48" i="1"/>
  <c r="P48" i="1"/>
  <c r="P47" i="1" s="1"/>
  <c r="Q48" i="1"/>
  <c r="Q47" i="1" s="1"/>
  <c r="R48" i="1"/>
  <c r="R47" i="1" s="1"/>
  <c r="H48" i="1"/>
  <c r="H47" i="1" s="1"/>
  <c r="I45" i="1"/>
  <c r="I44" i="1" s="1"/>
  <c r="J45" i="1"/>
  <c r="J44" i="1" s="1"/>
  <c r="K45" i="1"/>
  <c r="K44" i="1" s="1"/>
  <c r="L45" i="1"/>
  <c r="L44" i="1" s="1"/>
  <c r="M45" i="1"/>
  <c r="M44" i="1" s="1"/>
  <c r="N45" i="1"/>
  <c r="P45" i="1"/>
  <c r="P44" i="1" s="1"/>
  <c r="Q45" i="1"/>
  <c r="Q44" i="1" s="1"/>
  <c r="R45" i="1"/>
  <c r="R44" i="1" s="1"/>
  <c r="H45" i="1"/>
  <c r="H44" i="1" s="1"/>
  <c r="N44" i="1" l="1"/>
  <c r="O44" i="1" s="1"/>
  <c r="O45" i="1"/>
  <c r="N50" i="1"/>
  <c r="O50" i="1" s="1"/>
  <c r="O51" i="1"/>
  <c r="O365" i="1"/>
  <c r="N535" i="1"/>
  <c r="O535" i="1" s="1"/>
  <c r="O536" i="1"/>
  <c r="N542" i="1"/>
  <c r="O542" i="1" s="1"/>
  <c r="O543" i="1"/>
  <c r="N647" i="1"/>
  <c r="O647" i="1" s="1"/>
  <c r="O648" i="1"/>
  <c r="N887" i="1"/>
  <c r="O887" i="1" s="1"/>
  <c r="O888" i="1"/>
  <c r="N47" i="1"/>
  <c r="O47" i="1" s="1"/>
  <c r="O48" i="1"/>
  <c r="O361" i="1"/>
  <c r="N447" i="1"/>
  <c r="O447" i="1" s="1"/>
  <c r="O448" i="1"/>
  <c r="N532" i="1"/>
  <c r="O532" i="1" s="1"/>
  <c r="O533" i="1"/>
  <c r="N571" i="1"/>
  <c r="O571" i="1" s="1"/>
  <c r="O572" i="1"/>
  <c r="O732" i="1"/>
  <c r="N786" i="1"/>
  <c r="O786" i="1" s="1"/>
  <c r="O787" i="1"/>
  <c r="P43" i="1"/>
  <c r="H43" i="1"/>
  <c r="K43" i="1"/>
  <c r="J43" i="1"/>
  <c r="R43" i="1"/>
  <c r="M43" i="1"/>
  <c r="I43" i="1"/>
  <c r="Q43" i="1"/>
  <c r="L43" i="1"/>
  <c r="H3925" i="1"/>
  <c r="I3925" i="1"/>
  <c r="J3925" i="1"/>
  <c r="K3925" i="1"/>
  <c r="L3925" i="1"/>
  <c r="M3925" i="1"/>
  <c r="N3925" i="1"/>
  <c r="P3925" i="1"/>
  <c r="Q3925" i="1"/>
  <c r="R3925" i="1"/>
  <c r="G3925" i="1"/>
  <c r="H3855" i="1"/>
  <c r="H3854" i="1" s="1"/>
  <c r="I3855" i="1"/>
  <c r="I3854" i="1" s="1"/>
  <c r="J3855" i="1"/>
  <c r="J3854" i="1" s="1"/>
  <c r="K3855" i="1"/>
  <c r="K3854" i="1" s="1"/>
  <c r="L3855" i="1"/>
  <c r="L3854" i="1" s="1"/>
  <c r="M3855" i="1"/>
  <c r="M3854" i="1" s="1"/>
  <c r="N3855" i="1"/>
  <c r="P3855" i="1"/>
  <c r="P3854" i="1" s="1"/>
  <c r="Q3855" i="1"/>
  <c r="Q3854" i="1" s="1"/>
  <c r="R3855" i="1"/>
  <c r="R3854" i="1" s="1"/>
  <c r="H3858" i="1"/>
  <c r="H3857" i="1" s="1"/>
  <c r="I3858" i="1"/>
  <c r="I3857" i="1" s="1"/>
  <c r="J3858" i="1"/>
  <c r="J3857" i="1" s="1"/>
  <c r="K3858" i="1"/>
  <c r="K3857" i="1" s="1"/>
  <c r="L3858" i="1"/>
  <c r="L3857" i="1" s="1"/>
  <c r="M3858" i="1"/>
  <c r="M3857" i="1" s="1"/>
  <c r="N3858" i="1"/>
  <c r="P3858" i="1"/>
  <c r="P3857" i="1" s="1"/>
  <c r="Q3858" i="1"/>
  <c r="Q3857" i="1" s="1"/>
  <c r="R3858" i="1"/>
  <c r="R3857" i="1" s="1"/>
  <c r="G3858" i="1"/>
  <c r="G3857" i="1" s="1"/>
  <c r="G3855" i="1"/>
  <c r="G3854" i="1" s="1"/>
  <c r="O3925" i="1" l="1"/>
  <c r="N43" i="1"/>
  <c r="O43" i="1" s="1"/>
  <c r="N3857" i="1"/>
  <c r="O3857" i="1" s="1"/>
  <c r="O3858" i="1"/>
  <c r="N3854" i="1"/>
  <c r="O3854" i="1" s="1"/>
  <c r="O3855" i="1"/>
  <c r="H3776" i="1"/>
  <c r="J3776" i="1"/>
  <c r="K3776" i="1"/>
  <c r="L3776" i="1"/>
  <c r="M3776" i="1"/>
  <c r="N3776" i="1"/>
  <c r="P3776" i="1"/>
  <c r="Q3776" i="1"/>
  <c r="R3776" i="1"/>
  <c r="G3776" i="1"/>
  <c r="O3776" i="1" l="1"/>
  <c r="H3536" i="1"/>
  <c r="I3536" i="1"/>
  <c r="J3536" i="1"/>
  <c r="L3536" i="1"/>
  <c r="M3536" i="1"/>
  <c r="N3536" i="1"/>
  <c r="P3536" i="1"/>
  <c r="Q3536" i="1"/>
  <c r="R3536" i="1"/>
  <c r="I3658" i="1"/>
  <c r="J3658" i="1"/>
  <c r="K3658" i="1"/>
  <c r="L3658" i="1"/>
  <c r="M3658" i="1"/>
  <c r="N3658" i="1"/>
  <c r="P3658" i="1"/>
  <c r="Q3658" i="1"/>
  <c r="R3658" i="1"/>
  <c r="G3658" i="1"/>
  <c r="G3369" i="1" l="1"/>
  <c r="G3368" i="1" s="1"/>
  <c r="G3367" i="1" s="1"/>
  <c r="G3366" i="1" s="1"/>
  <c r="H3369" i="1"/>
  <c r="I3365" i="1"/>
  <c r="I3364" i="1" s="1"/>
  <c r="J3365" i="1"/>
  <c r="J3364" i="1" s="1"/>
  <c r="K3365" i="1"/>
  <c r="K3364" i="1" s="1"/>
  <c r="L3365" i="1"/>
  <c r="L3364" i="1" s="1"/>
  <c r="M3365" i="1"/>
  <c r="M3364" i="1" s="1"/>
  <c r="N3365" i="1"/>
  <c r="P3365" i="1"/>
  <c r="P3364" i="1" s="1"/>
  <c r="Q3365" i="1"/>
  <c r="Q3364" i="1" s="1"/>
  <c r="R3365" i="1"/>
  <c r="R3364" i="1" s="1"/>
  <c r="H3173" i="1"/>
  <c r="I3173" i="1"/>
  <c r="J3173" i="1"/>
  <c r="K3173" i="1"/>
  <c r="L3173" i="1"/>
  <c r="M3173" i="1"/>
  <c r="N3173" i="1"/>
  <c r="P3173" i="1"/>
  <c r="Q3173" i="1"/>
  <c r="R3173" i="1"/>
  <c r="G3173" i="1"/>
  <c r="I3182" i="1"/>
  <c r="J3182" i="1"/>
  <c r="K3182" i="1"/>
  <c r="L3182" i="1"/>
  <c r="M3182" i="1"/>
  <c r="N3182" i="1"/>
  <c r="P3182" i="1"/>
  <c r="Q3182" i="1"/>
  <c r="R3182" i="1"/>
  <c r="G3182" i="1"/>
  <c r="H3035" i="1"/>
  <c r="H3034" i="1" s="1"/>
  <c r="I3035" i="1"/>
  <c r="I3034" i="1" s="1"/>
  <c r="J3035" i="1"/>
  <c r="J3034" i="1" s="1"/>
  <c r="K3035" i="1"/>
  <c r="K3034" i="1" s="1"/>
  <c r="L3035" i="1"/>
  <c r="L3034" i="1" s="1"/>
  <c r="M3035" i="1"/>
  <c r="M3034" i="1" s="1"/>
  <c r="N3035" i="1"/>
  <c r="P3035" i="1"/>
  <c r="P3034" i="1" s="1"/>
  <c r="Q3035" i="1"/>
  <c r="Q3034" i="1" s="1"/>
  <c r="R3035" i="1"/>
  <c r="R3034" i="1" s="1"/>
  <c r="G3035" i="1"/>
  <c r="G3034" i="1" s="1"/>
  <c r="G2977" i="1"/>
  <c r="H2866" i="1"/>
  <c r="H2865" i="1" s="1"/>
  <c r="I2866" i="1"/>
  <c r="I2865" i="1" s="1"/>
  <c r="J2866" i="1"/>
  <c r="J2865" i="1" s="1"/>
  <c r="K2866" i="1"/>
  <c r="K2865" i="1" s="1"/>
  <c r="L2866" i="1"/>
  <c r="L2865" i="1" s="1"/>
  <c r="M2866" i="1"/>
  <c r="M2865" i="1" s="1"/>
  <c r="N2866" i="1"/>
  <c r="P2866" i="1"/>
  <c r="P2865" i="1" s="1"/>
  <c r="Q2866" i="1"/>
  <c r="Q2865" i="1" s="1"/>
  <c r="R2866" i="1"/>
  <c r="R2865" i="1" s="1"/>
  <c r="R2864" i="1" s="1"/>
  <c r="H2869" i="1"/>
  <c r="H2868" i="1" s="1"/>
  <c r="I2869" i="1"/>
  <c r="I2868" i="1" s="1"/>
  <c r="J2869" i="1"/>
  <c r="J2868" i="1" s="1"/>
  <c r="K2869" i="1"/>
  <c r="K2868" i="1" s="1"/>
  <c r="L2869" i="1"/>
  <c r="L2868" i="1" s="1"/>
  <c r="M2869" i="1"/>
  <c r="M2868" i="1" s="1"/>
  <c r="N2869" i="1"/>
  <c r="P2869" i="1"/>
  <c r="P2868" i="1" s="1"/>
  <c r="Q2869" i="1"/>
  <c r="Q2868" i="1" s="1"/>
  <c r="R2869" i="1"/>
  <c r="R2868" i="1" s="1"/>
  <c r="G2869" i="1"/>
  <c r="G2868" i="1" s="1"/>
  <c r="G2866" i="1"/>
  <c r="G2865" i="1" s="1"/>
  <c r="G2840" i="1"/>
  <c r="G2839" i="1" s="1"/>
  <c r="G2838" i="1" s="1"/>
  <c r="G2837" i="1" s="1"/>
  <c r="H2673" i="1"/>
  <c r="H2672" i="1" s="1"/>
  <c r="I2673" i="1"/>
  <c r="I2672" i="1" s="1"/>
  <c r="J2673" i="1"/>
  <c r="J2672" i="1" s="1"/>
  <c r="K2673" i="1"/>
  <c r="K2672" i="1" s="1"/>
  <c r="L2673" i="1"/>
  <c r="L2672" i="1" s="1"/>
  <c r="M2673" i="1"/>
  <c r="M2672" i="1" s="1"/>
  <c r="N2673" i="1"/>
  <c r="P2673" i="1"/>
  <c r="P2672" i="1" s="1"/>
  <c r="Q2673" i="1"/>
  <c r="Q2672" i="1" s="1"/>
  <c r="R2673" i="1"/>
  <c r="R2672" i="1" s="1"/>
  <c r="G2673" i="1"/>
  <c r="G2672" i="1" s="1"/>
  <c r="H2639" i="1"/>
  <c r="I2639" i="1"/>
  <c r="J2639" i="1"/>
  <c r="K2639" i="1"/>
  <c r="L2639" i="1"/>
  <c r="M2639" i="1"/>
  <c r="N2639" i="1"/>
  <c r="P2639" i="1"/>
  <c r="Q2639" i="1"/>
  <c r="R2639" i="1"/>
  <c r="G2639" i="1"/>
  <c r="G2636" i="1" s="1"/>
  <c r="G2635" i="1" s="1"/>
  <c r="G2634" i="1" s="1"/>
  <c r="O3173" i="1" l="1"/>
  <c r="N2865" i="1"/>
  <c r="O2865" i="1" s="1"/>
  <c r="O2866" i="1"/>
  <c r="N3034" i="1"/>
  <c r="O3034" i="1" s="1"/>
  <c r="O3035" i="1"/>
  <c r="H3368" i="1"/>
  <c r="O3369" i="1"/>
  <c r="N2672" i="1"/>
  <c r="O2672" i="1" s="1"/>
  <c r="O2673" i="1"/>
  <c r="N2868" i="1"/>
  <c r="O2868" i="1" s="1"/>
  <c r="O2869" i="1"/>
  <c r="N3364" i="1"/>
  <c r="J2864" i="1"/>
  <c r="J2863" i="1" s="1"/>
  <c r="J2862" i="1" s="1"/>
  <c r="J2861" i="1" s="1"/>
  <c r="J2860" i="1" s="1"/>
  <c r="G2864" i="1"/>
  <c r="G2863" i="1" s="1"/>
  <c r="G2862" i="1" s="1"/>
  <c r="G2861" i="1" s="1"/>
  <c r="G2860" i="1" s="1"/>
  <c r="M2864" i="1"/>
  <c r="M2863" i="1" s="1"/>
  <c r="M2862" i="1" s="1"/>
  <c r="M2861" i="1" s="1"/>
  <c r="M2860" i="1" s="1"/>
  <c r="P2864" i="1"/>
  <c r="P2863" i="1" s="1"/>
  <c r="P2862" i="1" s="1"/>
  <c r="P2861" i="1" s="1"/>
  <c r="P2860" i="1" s="1"/>
  <c r="K2864" i="1"/>
  <c r="K2863" i="1" s="1"/>
  <c r="K2862" i="1" s="1"/>
  <c r="K2861" i="1" s="1"/>
  <c r="K2860" i="1" s="1"/>
  <c r="I2864" i="1"/>
  <c r="I2863" i="1" s="1"/>
  <c r="I2862" i="1" s="1"/>
  <c r="I2861" i="1" s="1"/>
  <c r="I2860" i="1" s="1"/>
  <c r="Q2864" i="1"/>
  <c r="Q2863" i="1" s="1"/>
  <c r="Q2862" i="1" s="1"/>
  <c r="Q2861" i="1" s="1"/>
  <c r="Q2860" i="1" s="1"/>
  <c r="L2864" i="1"/>
  <c r="L2863" i="1" s="1"/>
  <c r="L2862" i="1" s="1"/>
  <c r="L2861" i="1" s="1"/>
  <c r="L2860" i="1" s="1"/>
  <c r="H2864" i="1"/>
  <c r="K2636" i="1"/>
  <c r="K2635" i="1" s="1"/>
  <c r="K2634" i="1" s="1"/>
  <c r="N2636" i="1"/>
  <c r="J2636" i="1"/>
  <c r="J2635" i="1" s="1"/>
  <c r="J2634" i="1" s="1"/>
  <c r="P2636" i="1"/>
  <c r="P2635" i="1" s="1"/>
  <c r="P2634" i="1" s="1"/>
  <c r="R2636" i="1"/>
  <c r="R2635" i="1" s="1"/>
  <c r="R2634" i="1" s="1"/>
  <c r="M2636" i="1"/>
  <c r="M2635" i="1" s="1"/>
  <c r="M2634" i="1" s="1"/>
  <c r="I2636" i="1"/>
  <c r="I2635" i="1" s="1"/>
  <c r="I2634" i="1" s="1"/>
  <c r="Q2636" i="1"/>
  <c r="Q2635" i="1" s="1"/>
  <c r="Q2634" i="1" s="1"/>
  <c r="L2636" i="1"/>
  <c r="L2635" i="1" s="1"/>
  <c r="L2634" i="1" s="1"/>
  <c r="H2636" i="1"/>
  <c r="H2635" i="1" s="1"/>
  <c r="H2634" i="1" s="1"/>
  <c r="G3365" i="1"/>
  <c r="G3364" i="1" s="1"/>
  <c r="R2863" i="1"/>
  <c r="R2862" i="1" s="1"/>
  <c r="R2861" i="1" s="1"/>
  <c r="R2860" i="1" s="1"/>
  <c r="N2864" i="1" l="1"/>
  <c r="O2864" i="1" s="1"/>
  <c r="H2863" i="1"/>
  <c r="H2862" i="1" s="1"/>
  <c r="H2861" i="1" s="1"/>
  <c r="H2860" i="1" s="1"/>
  <c r="N2635" i="1"/>
  <c r="O2636" i="1"/>
  <c r="H3367" i="1"/>
  <c r="O3368" i="1"/>
  <c r="H1730" i="1"/>
  <c r="I1730" i="1"/>
  <c r="J1730" i="1"/>
  <c r="K1730" i="1"/>
  <c r="L1730" i="1"/>
  <c r="M1730" i="1"/>
  <c r="N1730" i="1"/>
  <c r="P1730" i="1"/>
  <c r="Q1730" i="1"/>
  <c r="R1730" i="1"/>
  <c r="G1730" i="1"/>
  <c r="G1729" i="1" s="1"/>
  <c r="G1728" i="1" s="1"/>
  <c r="G1727" i="1" s="1"/>
  <c r="H748" i="1"/>
  <c r="H747" i="1" s="1"/>
  <c r="I748" i="1"/>
  <c r="I747" i="1" s="1"/>
  <c r="J748" i="1"/>
  <c r="J747" i="1" s="1"/>
  <c r="K748" i="1"/>
  <c r="K747" i="1" s="1"/>
  <c r="L748" i="1"/>
  <c r="L747" i="1" s="1"/>
  <c r="M748" i="1"/>
  <c r="M747" i="1" s="1"/>
  <c r="N748" i="1"/>
  <c r="P748" i="1"/>
  <c r="P747" i="1" s="1"/>
  <c r="Q748" i="1"/>
  <c r="Q747" i="1" s="1"/>
  <c r="R748" i="1"/>
  <c r="R747" i="1" s="1"/>
  <c r="G748" i="1"/>
  <c r="G747" i="1" s="1"/>
  <c r="I661" i="1"/>
  <c r="J661" i="1"/>
  <c r="K661" i="1"/>
  <c r="L661" i="1"/>
  <c r="M661" i="1"/>
  <c r="N661" i="1"/>
  <c r="P661" i="1"/>
  <c r="Q661" i="1"/>
  <c r="R661" i="1"/>
  <c r="G661" i="1"/>
  <c r="H569" i="1"/>
  <c r="H568" i="1" s="1"/>
  <c r="I569" i="1"/>
  <c r="I568" i="1" s="1"/>
  <c r="J569" i="1"/>
  <c r="J568" i="1" s="1"/>
  <c r="K569" i="1"/>
  <c r="K568" i="1" s="1"/>
  <c r="L569" i="1"/>
  <c r="L568" i="1" s="1"/>
  <c r="M569" i="1"/>
  <c r="M568" i="1" s="1"/>
  <c r="N569" i="1"/>
  <c r="P569" i="1"/>
  <c r="P568" i="1" s="1"/>
  <c r="Q569" i="1"/>
  <c r="Q568" i="1" s="1"/>
  <c r="R569" i="1"/>
  <c r="R568" i="1" s="1"/>
  <c r="G569" i="1"/>
  <c r="G568" i="1" s="1"/>
  <c r="G567" i="1" s="1"/>
  <c r="G566" i="1" s="1"/>
  <c r="G51" i="1"/>
  <c r="G50" i="1" s="1"/>
  <c r="G48" i="1"/>
  <c r="G47" i="1" s="1"/>
  <c r="G45" i="1"/>
  <c r="G44" i="1" s="1"/>
  <c r="N2863" i="1" l="1"/>
  <c r="N747" i="1"/>
  <c r="O747" i="1" s="1"/>
  <c r="N2862" i="1"/>
  <c r="O2863" i="1"/>
  <c r="N568" i="1"/>
  <c r="H3366" i="1"/>
  <c r="O3367" i="1"/>
  <c r="N2634" i="1"/>
  <c r="O2634" i="1" s="1"/>
  <c r="O2635" i="1"/>
  <c r="G43" i="1"/>
  <c r="P1729" i="1"/>
  <c r="P1728" i="1" s="1"/>
  <c r="P1727" i="1" s="1"/>
  <c r="K1729" i="1"/>
  <c r="K1728" i="1" s="1"/>
  <c r="K1727" i="1" s="1"/>
  <c r="R1729" i="1"/>
  <c r="R1728" i="1" s="1"/>
  <c r="R1727" i="1" s="1"/>
  <c r="M1729" i="1"/>
  <c r="M1728" i="1" s="1"/>
  <c r="M1727" i="1" s="1"/>
  <c r="I1729" i="1"/>
  <c r="I1728" i="1" s="1"/>
  <c r="I1727" i="1" s="1"/>
  <c r="N1729" i="1"/>
  <c r="J1729" i="1"/>
  <c r="J1728" i="1" s="1"/>
  <c r="J1727" i="1" s="1"/>
  <c r="Q1729" i="1"/>
  <c r="Q1728" i="1" s="1"/>
  <c r="Q1727" i="1" s="1"/>
  <c r="L1729" i="1"/>
  <c r="L1728" i="1" s="1"/>
  <c r="L1727" i="1" s="1"/>
  <c r="H1729" i="1"/>
  <c r="H1728" i="1" s="1"/>
  <c r="H1727" i="1" s="1"/>
  <c r="J567" i="1"/>
  <c r="J566" i="1" s="1"/>
  <c r="P567" i="1"/>
  <c r="P566" i="1" s="1"/>
  <c r="K567" i="1"/>
  <c r="K566" i="1" s="1"/>
  <c r="M567" i="1"/>
  <c r="M566" i="1" s="1"/>
  <c r="I567" i="1"/>
  <c r="I566" i="1" s="1"/>
  <c r="N567" i="1"/>
  <c r="R567" i="1"/>
  <c r="R566" i="1" s="1"/>
  <c r="Q567" i="1"/>
  <c r="Q566" i="1" s="1"/>
  <c r="L567" i="1"/>
  <c r="L566" i="1" s="1"/>
  <c r="H567" i="1"/>
  <c r="H566" i="1" s="1"/>
  <c r="I3538" i="1"/>
  <c r="J3538" i="1"/>
  <c r="K3538" i="1"/>
  <c r="L3538" i="1"/>
  <c r="M3538" i="1"/>
  <c r="N3538" i="1"/>
  <c r="P3538" i="1"/>
  <c r="Q3538" i="1"/>
  <c r="R3538" i="1"/>
  <c r="H3538" i="1"/>
  <c r="O3538" i="1" l="1"/>
  <c r="N2861" i="1"/>
  <c r="O2862" i="1"/>
  <c r="N1728" i="1"/>
  <c r="O1729" i="1"/>
  <c r="N566" i="1"/>
  <c r="O566" i="1" s="1"/>
  <c r="O567" i="1"/>
  <c r="O3366" i="1"/>
  <c r="H3365" i="1"/>
  <c r="I2565" i="1"/>
  <c r="J204" i="1"/>
  <c r="J87" i="1"/>
  <c r="H3364" i="1" l="1"/>
  <c r="O3364" i="1" s="1"/>
  <c r="O3365" i="1"/>
  <c r="N1727" i="1"/>
  <c r="O1727" i="1" s="1"/>
  <c r="O1728" i="1"/>
  <c r="N2860" i="1"/>
  <c r="O2860" i="1" s="1"/>
  <c r="O2861" i="1"/>
  <c r="Q412" i="1"/>
  <c r="Q411" i="1" s="1"/>
  <c r="M715" i="1" l="1"/>
  <c r="M714" i="1"/>
  <c r="M707" i="1"/>
  <c r="M695" i="1"/>
  <c r="M291" i="1"/>
  <c r="M627" i="1"/>
  <c r="M412" i="1"/>
  <c r="M411" i="1" s="1"/>
  <c r="L412" i="1"/>
  <c r="L411" i="1" s="1"/>
  <c r="M3836" i="1" l="1"/>
  <c r="M2965" i="1"/>
  <c r="M2962" i="1"/>
  <c r="M2946" i="1"/>
  <c r="M2943" i="1"/>
  <c r="M2940" i="1"/>
  <c r="M2926" i="1"/>
  <c r="I3439" i="1"/>
  <c r="I3438" i="1" s="1"/>
  <c r="I3437" i="1" s="1"/>
  <c r="I3436" i="1" s="1"/>
  <c r="I3309" i="1"/>
  <c r="I3308" i="1" s="1"/>
  <c r="I3097" i="1"/>
  <c r="I2858" i="1"/>
  <c r="I2857" i="1" s="1"/>
  <c r="I2785" i="1"/>
  <c r="I2835" i="1"/>
  <c r="I2839" i="1"/>
  <c r="I2838" i="1" s="1"/>
  <c r="I2831" i="1"/>
  <c r="I2659" i="1"/>
  <c r="I2452" i="1"/>
  <c r="I2547" i="1"/>
  <c r="I2546" i="1" s="1"/>
  <c r="I2545" i="1" s="1"/>
  <c r="I2357" i="1"/>
  <c r="I2158" i="1"/>
  <c r="I1963" i="1"/>
  <c r="I1873" i="1"/>
  <c r="I1869" i="1"/>
  <c r="I1868" i="1" s="1"/>
  <c r="I1867" i="1" s="1"/>
  <c r="I1961" i="1"/>
  <c r="I1746" i="1"/>
  <c r="I1636" i="1"/>
  <c r="I2543" i="1" l="1"/>
  <c r="I2544" i="1"/>
  <c r="I1960" i="1"/>
  <c r="I1959" i="1" s="1"/>
  <c r="I1958" i="1" s="1"/>
  <c r="I1516" i="1"/>
  <c r="I1438" i="1"/>
  <c r="I1305" i="1"/>
  <c r="I1303" i="1"/>
  <c r="I1101" i="1"/>
  <c r="I1100" i="1" s="1"/>
  <c r="I1099" i="1" s="1"/>
  <c r="I828" i="1"/>
  <c r="I862" i="1"/>
  <c r="I907" i="1"/>
  <c r="I412" i="1"/>
  <c r="I411" i="1" s="1"/>
  <c r="I402" i="1"/>
  <c r="I401" i="1" s="1"/>
  <c r="I400" i="1" s="1"/>
  <c r="I158" i="1"/>
  <c r="I154" i="1"/>
  <c r="I1097" i="1" l="1"/>
  <c r="I1098" i="1"/>
  <c r="I1302" i="1"/>
  <c r="I1301" i="1" s="1"/>
  <c r="I1300" i="1" s="1"/>
  <c r="M3826" i="1"/>
  <c r="K3891" i="1"/>
  <c r="K3889" i="1"/>
  <c r="K3886" i="1"/>
  <c r="K3883" i="1"/>
  <c r="K3875" i="1"/>
  <c r="K3872" i="1"/>
  <c r="K3869" i="1"/>
  <c r="K3866" i="1"/>
  <c r="M3823" i="1"/>
  <c r="K3823" i="1"/>
  <c r="M3812" i="1"/>
  <c r="K3786" i="1"/>
  <c r="K3677" i="1"/>
  <c r="M3643" i="1"/>
  <c r="M3640" i="1"/>
  <c r="K3637" i="1"/>
  <c r="K3621" i="1"/>
  <c r="K3588" i="1"/>
  <c r="K3587" i="1"/>
  <c r="K3537" i="1"/>
  <c r="K3536" i="1" s="1"/>
  <c r="K3506" i="1"/>
  <c r="K3380" i="1"/>
  <c r="K3378" i="1"/>
  <c r="K3262" i="1"/>
  <c r="K3256" i="1"/>
  <c r="K3162" i="1"/>
  <c r="K3160" i="1"/>
  <c r="K3158" i="1"/>
  <c r="K3156" i="1"/>
  <c r="M3100" i="1"/>
  <c r="K3093" i="1"/>
  <c r="K3086" i="1"/>
  <c r="M3083" i="1"/>
  <c r="M3071" i="1"/>
  <c r="K3044" i="1"/>
  <c r="K3041" i="1"/>
  <c r="K2912" i="1"/>
  <c r="M2912" i="1" s="1"/>
  <c r="M2909" i="1"/>
  <c r="M2906" i="1"/>
  <c r="M2903" i="1"/>
  <c r="K2896" i="1"/>
  <c r="K2878" i="1"/>
  <c r="K2777" i="1"/>
  <c r="K2677" i="1"/>
  <c r="K2653" i="1"/>
  <c r="K2650" i="1"/>
  <c r="M2754" i="1"/>
  <c r="M2751" i="1"/>
  <c r="M2748" i="1"/>
  <c r="M2745" i="1"/>
  <c r="M2742" i="1"/>
  <c r="M2739" i="1"/>
  <c r="M2726" i="1"/>
  <c r="M2723" i="1"/>
  <c r="M2631" i="1"/>
  <c r="K2455" i="1"/>
  <c r="K2453" i="1"/>
  <c r="K2247" i="1"/>
  <c r="K2245" i="1"/>
  <c r="J2057" i="1"/>
  <c r="K2058" i="1"/>
  <c r="K2056" i="1"/>
  <c r="K1850" i="1"/>
  <c r="K1848" i="1"/>
  <c r="K1629" i="1"/>
  <c r="K1627" i="1"/>
  <c r="K1399" i="1"/>
  <c r="K1397" i="1"/>
  <c r="K1190" i="1"/>
  <c r="K1188" i="1"/>
  <c r="K994" i="1"/>
  <c r="K992" i="1"/>
  <c r="K958" i="1"/>
  <c r="K960" i="1"/>
  <c r="K952" i="1"/>
  <c r="K951" i="1"/>
  <c r="K949" i="1"/>
  <c r="K937" i="1"/>
  <c r="K938" i="1"/>
  <c r="K936" i="1"/>
  <c r="K928" i="1"/>
  <c r="K929" i="1"/>
  <c r="K927" i="1"/>
  <c r="K923" i="1"/>
  <c r="K924" i="1"/>
  <c r="K922" i="1"/>
  <c r="K919" i="1"/>
  <c r="K917" i="1"/>
  <c r="K914" i="1"/>
  <c r="K913" i="1"/>
  <c r="K910" i="1"/>
  <c r="K909" i="1"/>
  <c r="K908" i="1"/>
  <c r="K904" i="1"/>
  <c r="K903" i="1"/>
  <c r="K900" i="1"/>
  <c r="K898" i="1"/>
  <c r="K785" i="1"/>
  <c r="K766" i="1"/>
  <c r="K765" i="1"/>
  <c r="K734" i="1"/>
  <c r="K732" i="1" s="1"/>
  <c r="K730" i="1"/>
  <c r="K729" i="1"/>
  <c r="K726" i="1"/>
  <c r="K725" i="1"/>
  <c r="K722" i="1"/>
  <c r="K719" i="1"/>
  <c r="K718" i="1"/>
  <c r="K687" i="1"/>
  <c r="M687" i="1" s="1"/>
  <c r="K676" i="1"/>
  <c r="K659" i="1"/>
  <c r="K646" i="1"/>
  <c r="K645" i="1"/>
  <c r="K642" i="1"/>
  <c r="K641" i="1"/>
  <c r="K638" i="1"/>
  <c r="K637" i="1"/>
  <c r="K634" i="1"/>
  <c r="K633" i="1"/>
  <c r="K630" i="1"/>
  <c r="K604" i="1"/>
  <c r="K603" i="1"/>
  <c r="K561" i="1"/>
  <c r="K541" i="1"/>
  <c r="K540" i="1"/>
  <c r="K473" i="1"/>
  <c r="K475" i="1"/>
  <c r="K452" i="1"/>
  <c r="K431" i="1"/>
  <c r="K428" i="1"/>
  <c r="K425" i="1"/>
  <c r="K422" i="1"/>
  <c r="K419" i="1"/>
  <c r="K416" i="1"/>
  <c r="K407" i="1"/>
  <c r="K393" i="1"/>
  <c r="K354" i="1"/>
  <c r="K352" i="1"/>
  <c r="K350" i="1"/>
  <c r="K347" i="1"/>
  <c r="K345" i="1"/>
  <c r="K343" i="1"/>
  <c r="K340" i="1"/>
  <c r="K337" i="1"/>
  <c r="K333" i="1"/>
  <c r="K207" i="1"/>
  <c r="K205" i="1"/>
  <c r="K88" i="1"/>
  <c r="M88" i="1" s="1"/>
  <c r="K85" i="1"/>
  <c r="M85" i="1" l="1"/>
  <c r="H3066" i="1"/>
  <c r="I3070" i="1"/>
  <c r="J3070" i="1"/>
  <c r="K3070" i="1"/>
  <c r="L3070" i="1"/>
  <c r="M3070" i="1"/>
  <c r="N3070" i="1"/>
  <c r="P3070" i="1"/>
  <c r="Q3070" i="1"/>
  <c r="R3070" i="1"/>
  <c r="I705" i="1"/>
  <c r="J705" i="1"/>
  <c r="K705" i="1"/>
  <c r="L705" i="1"/>
  <c r="M705" i="1"/>
  <c r="N705" i="1"/>
  <c r="P705" i="1"/>
  <c r="Q705" i="1"/>
  <c r="R705" i="1"/>
  <c r="I693" i="1"/>
  <c r="J693" i="1"/>
  <c r="K693" i="1"/>
  <c r="L693" i="1"/>
  <c r="M693" i="1"/>
  <c r="N693" i="1"/>
  <c r="P693" i="1"/>
  <c r="Q693" i="1"/>
  <c r="R693" i="1"/>
  <c r="I3868" i="1" l="1"/>
  <c r="I3867" i="1" s="1"/>
  <c r="J3868" i="1"/>
  <c r="J3867" i="1" s="1"/>
  <c r="K3868" i="1"/>
  <c r="K3867" i="1" s="1"/>
  <c r="L3868" i="1"/>
  <c r="L3867" i="1" s="1"/>
  <c r="M3868" i="1"/>
  <c r="M3867" i="1" s="1"/>
  <c r="N3868" i="1"/>
  <c r="P3868" i="1"/>
  <c r="P3867" i="1" s="1"/>
  <c r="Q3868" i="1"/>
  <c r="Q3867" i="1" s="1"/>
  <c r="R3868" i="1"/>
  <c r="R3867" i="1" s="1"/>
  <c r="I731" i="1"/>
  <c r="J731" i="1"/>
  <c r="K731" i="1"/>
  <c r="L731" i="1"/>
  <c r="M731" i="1"/>
  <c r="N731" i="1"/>
  <c r="P731" i="1"/>
  <c r="Q731" i="1"/>
  <c r="R731" i="1"/>
  <c r="I397" i="1"/>
  <c r="I396" i="1" s="1"/>
  <c r="J397" i="1"/>
  <c r="J396" i="1" s="1"/>
  <c r="K397" i="1"/>
  <c r="K396" i="1" s="1"/>
  <c r="L397" i="1"/>
  <c r="L396" i="1" s="1"/>
  <c r="M397" i="1"/>
  <c r="M396" i="1" s="1"/>
  <c r="N397" i="1"/>
  <c r="P397" i="1"/>
  <c r="P396" i="1" s="1"/>
  <c r="Q397" i="1"/>
  <c r="Q396" i="1" s="1"/>
  <c r="R397" i="1"/>
  <c r="R396" i="1" s="1"/>
  <c r="I389" i="1"/>
  <c r="I388" i="1" s="1"/>
  <c r="J389" i="1"/>
  <c r="J388" i="1" s="1"/>
  <c r="K389" i="1"/>
  <c r="K388" i="1" s="1"/>
  <c r="L389" i="1"/>
  <c r="L388" i="1" s="1"/>
  <c r="M389" i="1"/>
  <c r="M388" i="1" s="1"/>
  <c r="N389" i="1"/>
  <c r="P389" i="1"/>
  <c r="P388" i="1" s="1"/>
  <c r="Q389" i="1"/>
  <c r="Q388" i="1" s="1"/>
  <c r="R389" i="1"/>
  <c r="R388" i="1" s="1"/>
  <c r="I332" i="1"/>
  <c r="J332" i="1"/>
  <c r="K332" i="1"/>
  <c r="L332" i="1"/>
  <c r="M332" i="1"/>
  <c r="N332" i="1"/>
  <c r="P332" i="1"/>
  <c r="Q332" i="1"/>
  <c r="R332" i="1"/>
  <c r="I430" i="1"/>
  <c r="I429" i="1" s="1"/>
  <c r="J430" i="1"/>
  <c r="J429" i="1" s="1"/>
  <c r="K430" i="1"/>
  <c r="K429" i="1" s="1"/>
  <c r="L430" i="1"/>
  <c r="L429" i="1" s="1"/>
  <c r="M430" i="1"/>
  <c r="M429" i="1" s="1"/>
  <c r="N430" i="1"/>
  <c r="P430" i="1"/>
  <c r="P429" i="1" s="1"/>
  <c r="Q430" i="1"/>
  <c r="Q429" i="1" s="1"/>
  <c r="R430" i="1"/>
  <c r="R429" i="1" s="1"/>
  <c r="K427" i="1"/>
  <c r="K426" i="1" s="1"/>
  <c r="L427" i="1"/>
  <c r="L426" i="1" s="1"/>
  <c r="M427" i="1"/>
  <c r="M426" i="1" s="1"/>
  <c r="N427" i="1"/>
  <c r="P427" i="1"/>
  <c r="P426" i="1" s="1"/>
  <c r="Q427" i="1"/>
  <c r="Q426" i="1" s="1"/>
  <c r="R427" i="1"/>
  <c r="R426" i="1" s="1"/>
  <c r="K424" i="1"/>
  <c r="K423" i="1" s="1"/>
  <c r="L424" i="1"/>
  <c r="L423" i="1" s="1"/>
  <c r="M424" i="1"/>
  <c r="M423" i="1" s="1"/>
  <c r="N424" i="1"/>
  <c r="P424" i="1"/>
  <c r="P423" i="1" s="1"/>
  <c r="Q424" i="1"/>
  <c r="Q423" i="1" s="1"/>
  <c r="R424" i="1"/>
  <c r="R423" i="1" s="1"/>
  <c r="K421" i="1"/>
  <c r="L421" i="1"/>
  <c r="M421" i="1"/>
  <c r="N421" i="1"/>
  <c r="P421" i="1"/>
  <c r="Q421" i="1"/>
  <c r="R421" i="1"/>
  <c r="K418" i="1"/>
  <c r="K417" i="1" s="1"/>
  <c r="L418" i="1"/>
  <c r="L417" i="1" s="1"/>
  <c r="M418" i="1"/>
  <c r="M417" i="1" s="1"/>
  <c r="N418" i="1"/>
  <c r="P418" i="1"/>
  <c r="P417" i="1" s="1"/>
  <c r="Q418" i="1"/>
  <c r="Q417" i="1" s="1"/>
  <c r="R418" i="1"/>
  <c r="R417" i="1" s="1"/>
  <c r="K415" i="1"/>
  <c r="K414" i="1" s="1"/>
  <c r="L415" i="1"/>
  <c r="L414" i="1" s="1"/>
  <c r="M415" i="1"/>
  <c r="M414" i="1" s="1"/>
  <c r="N415" i="1"/>
  <c r="P415" i="1"/>
  <c r="P414" i="1" s="1"/>
  <c r="Q415" i="1"/>
  <c r="Q414" i="1" s="1"/>
  <c r="R415" i="1"/>
  <c r="R414" i="1" s="1"/>
  <c r="N423" i="1" l="1"/>
  <c r="N388" i="1"/>
  <c r="N396" i="1"/>
  <c r="N414" i="1"/>
  <c r="N417" i="1"/>
  <c r="N429" i="1"/>
  <c r="N426" i="1"/>
  <c r="N3867" i="1"/>
  <c r="K406" i="1"/>
  <c r="K405" i="1" s="1"/>
  <c r="L406" i="1"/>
  <c r="L405" i="1" s="1"/>
  <c r="M406" i="1"/>
  <c r="M405" i="1" s="1"/>
  <c r="N406" i="1"/>
  <c r="P406" i="1"/>
  <c r="P405" i="1" s="1"/>
  <c r="Q406" i="1"/>
  <c r="Q405" i="1" s="1"/>
  <c r="R406" i="1"/>
  <c r="R405" i="1" s="1"/>
  <c r="I409" i="1"/>
  <c r="I408" i="1" s="1"/>
  <c r="J409" i="1"/>
  <c r="J408" i="1" s="1"/>
  <c r="K409" i="1"/>
  <c r="K408" i="1" s="1"/>
  <c r="L409" i="1"/>
  <c r="L408" i="1" s="1"/>
  <c r="M409" i="1"/>
  <c r="M408" i="1" s="1"/>
  <c r="N409" i="1"/>
  <c r="P409" i="1"/>
  <c r="P408" i="1" s="1"/>
  <c r="Q409" i="1"/>
  <c r="Q408" i="1" s="1"/>
  <c r="R409" i="1"/>
  <c r="R408" i="1" s="1"/>
  <c r="H409" i="1"/>
  <c r="K344" i="1"/>
  <c r="I427" i="1"/>
  <c r="I426" i="1" s="1"/>
  <c r="J427" i="1"/>
  <c r="J426" i="1" s="1"/>
  <c r="J392" i="1"/>
  <c r="J391" i="1" s="1"/>
  <c r="J387" i="1" s="1"/>
  <c r="J386" i="1" s="1"/>
  <c r="I406" i="1"/>
  <c r="I405" i="1" s="1"/>
  <c r="J406" i="1"/>
  <c r="J405" i="1" s="1"/>
  <c r="I418" i="1"/>
  <c r="I417" i="1" s="1"/>
  <c r="J418" i="1"/>
  <c r="J417" i="1" s="1"/>
  <c r="I415" i="1"/>
  <c r="I414" i="1" s="1"/>
  <c r="J415" i="1"/>
  <c r="J414" i="1" s="1"/>
  <c r="I424" i="1"/>
  <c r="I423" i="1" s="1"/>
  <c r="J424" i="1"/>
  <c r="J423" i="1" s="1"/>
  <c r="I421" i="1"/>
  <c r="I420" i="1" s="1"/>
  <c r="J421" i="1"/>
  <c r="J420" i="1" s="1"/>
  <c r="J349" i="1"/>
  <c r="Q3929" i="1"/>
  <c r="Q3928" i="1" s="1"/>
  <c r="Q3923" i="1"/>
  <c r="Q3919" i="1"/>
  <c r="Q3918" i="1" s="1"/>
  <c r="Q3912" i="1"/>
  <c r="Q3910" i="1"/>
  <c r="Q3905" i="1"/>
  <c r="Q3903" i="1"/>
  <c r="Q3901" i="1"/>
  <c r="Q3898" i="1"/>
  <c r="Q3897" i="1" s="1"/>
  <c r="Q3890" i="1"/>
  <c r="Q3888" i="1"/>
  <c r="Q3885" i="1"/>
  <c r="Q3884" i="1" s="1"/>
  <c r="Q3882" i="1"/>
  <c r="Q3881" i="1" s="1"/>
  <c r="Q3877" i="1"/>
  <c r="Q3876" i="1" s="1"/>
  <c r="Q3874" i="1"/>
  <c r="Q3873" i="1" s="1"/>
  <c r="Q3871" i="1"/>
  <c r="Q3870" i="1" s="1"/>
  <c r="Q3865" i="1"/>
  <c r="Q3864" i="1" s="1"/>
  <c r="Q3861" i="1"/>
  <c r="Q3860" i="1" s="1"/>
  <c r="Q3853" i="1" s="1"/>
  <c r="Q3848" i="1"/>
  <c r="Q3846" i="1"/>
  <c r="Q3844" i="1"/>
  <c r="Q3838" i="1"/>
  <c r="Q3837" i="1" s="1"/>
  <c r="Q3835" i="1"/>
  <c r="Q3834" i="1" s="1"/>
  <c r="Q3831" i="1"/>
  <c r="Q3829" i="1"/>
  <c r="Q3825" i="1"/>
  <c r="Q3824" i="1" s="1"/>
  <c r="Q3822" i="1"/>
  <c r="Q3821" i="1" s="1"/>
  <c r="Q3819" i="1"/>
  <c r="Q3818" i="1" s="1"/>
  <c r="Q3816" i="1"/>
  <c r="Q3814" i="1"/>
  <c r="Q3811" i="1"/>
  <c r="Q3809" i="1"/>
  <c r="Q3802" i="1"/>
  <c r="Q3801" i="1" s="1"/>
  <c r="Q3800" i="1" s="1"/>
  <c r="Q3799" i="1" s="1"/>
  <c r="Q3797" i="1"/>
  <c r="Q3795" i="1"/>
  <c r="Q3793" i="1"/>
  <c r="Q3790" i="1"/>
  <c r="Q3789" i="1" s="1"/>
  <c r="Q3785" i="1"/>
  <c r="Q3784" i="1" s="1"/>
  <c r="Q3783" i="1" s="1"/>
  <c r="Q3782" i="1" s="1"/>
  <c r="Q3780" i="1"/>
  <c r="Q3778" i="1"/>
  <c r="Q3767" i="1"/>
  <c r="Q3766" i="1" s="1"/>
  <c r="Q3765" i="1" s="1"/>
  <c r="Q3764" i="1" s="1"/>
  <c r="Q3761" i="1"/>
  <c r="Q3760" i="1" s="1"/>
  <c r="Q3758" i="1"/>
  <c r="Q3757" i="1" s="1"/>
  <c r="Q3752" i="1"/>
  <c r="Q3750" i="1"/>
  <c r="Q3748" i="1"/>
  <c r="Q3745" i="1"/>
  <c r="Q3744" i="1" s="1"/>
  <c r="Q3741" i="1"/>
  <c r="Q3740" i="1" s="1"/>
  <c r="Q3738" i="1"/>
  <c r="Q3737" i="1" s="1"/>
  <c r="Q3727" i="1"/>
  <c r="Q3726" i="1" s="1"/>
  <c r="Q3725" i="1" s="1"/>
  <c r="Q3724" i="1" s="1"/>
  <c r="Q3718" i="1" s="1"/>
  <c r="Q3714" i="1"/>
  <c r="Q3712" i="1"/>
  <c r="Q3710" i="1"/>
  <c r="Q3707" i="1"/>
  <c r="Q3706" i="1" s="1"/>
  <c r="Q3703" i="1"/>
  <c r="Q3702" i="1" s="1"/>
  <c r="Q3701" i="1" s="1"/>
  <c r="Q3695" i="1"/>
  <c r="Q3693" i="1"/>
  <c r="Q3691" i="1"/>
  <c r="Q3688" i="1"/>
  <c r="Q3687" i="1" s="1"/>
  <c r="Q3684" i="1"/>
  <c r="Q3683" i="1" s="1"/>
  <c r="Q3682" i="1" s="1"/>
  <c r="Q3676" i="1"/>
  <c r="Q3675" i="1" s="1"/>
  <c r="Q3668" i="1"/>
  <c r="Q3666" i="1"/>
  <c r="Q3663" i="1"/>
  <c r="Q3662" i="1" s="1"/>
  <c r="Q3657" i="1"/>
  <c r="Q3656" i="1" s="1"/>
  <c r="Q3655" i="1" s="1"/>
  <c r="Q3651" i="1"/>
  <c r="Q3649" i="1"/>
  <c r="Q3646" i="1"/>
  <c r="Q3645" i="1" s="1"/>
  <c r="Q3642" i="1"/>
  <c r="Q3641" i="1" s="1"/>
  <c r="Q3639" i="1"/>
  <c r="Q3638" i="1" s="1"/>
  <c r="Q3636" i="1"/>
  <c r="Q3635" i="1" s="1"/>
  <c r="Q3630" i="1"/>
  <c r="Q3628" i="1"/>
  <c r="Q3623" i="1"/>
  <c r="Q3622" i="1" s="1"/>
  <c r="Q3620" i="1"/>
  <c r="Q3619" i="1" s="1"/>
  <c r="Q3617" i="1"/>
  <c r="Q3615" i="1"/>
  <c r="Q3613" i="1"/>
  <c r="Q3611" i="1"/>
  <c r="Q3607" i="1"/>
  <c r="Q3606" i="1" s="1"/>
  <c r="Q3604" i="1"/>
  <c r="Q3603" i="1" s="1"/>
  <c r="Q3601" i="1"/>
  <c r="Q3600" i="1" s="1"/>
  <c r="Q3593" i="1"/>
  <c r="Q3592" i="1" s="1"/>
  <c r="Q3591" i="1" s="1"/>
  <c r="Q3590" i="1" s="1"/>
  <c r="Q3589" i="1" s="1"/>
  <c r="Q3586" i="1"/>
  <c r="Q3585" i="1" s="1"/>
  <c r="Q3582" i="1"/>
  <c r="Q3581" i="1" s="1"/>
  <c r="Q3574" i="1"/>
  <c r="Q3573" i="1" s="1"/>
  <c r="Q3572" i="1" s="1"/>
  <c r="Q3571" i="1" s="1"/>
  <c r="Q3570" i="1" s="1"/>
  <c r="Q3567" i="1"/>
  <c r="Q3566" i="1" s="1"/>
  <c r="Q3565" i="1" s="1"/>
  <c r="Q3564" i="1" s="1"/>
  <c r="Q3563" i="1" s="1"/>
  <c r="Q3560" i="1"/>
  <c r="Q3559" i="1" s="1"/>
  <c r="Q3558" i="1" s="1"/>
  <c r="Q3557" i="1" s="1"/>
  <c r="Q3555" i="1"/>
  <c r="Q3554" i="1" s="1"/>
  <c r="Q3547" i="1"/>
  <c r="Q3546" i="1" s="1"/>
  <c r="Q3543" i="1"/>
  <c r="Q3542" i="1" s="1"/>
  <c r="Q3535" i="1"/>
  <c r="Q3528" i="1"/>
  <c r="Q3527" i="1" s="1"/>
  <c r="Q3526" i="1" s="1"/>
  <c r="Q3525" i="1" s="1"/>
  <c r="Q3524" i="1" s="1"/>
  <c r="Q3523" i="1" s="1"/>
  <c r="Q3521" i="1"/>
  <c r="Q3519" i="1"/>
  <c r="Q3512" i="1"/>
  <c r="Q3511" i="1" s="1"/>
  <c r="Q3510" i="1" s="1"/>
  <c r="Q3509" i="1" s="1"/>
  <c r="Q3508" i="1" s="1"/>
  <c r="Q3507" i="1" s="1"/>
  <c r="Q3505" i="1"/>
  <c r="Q3504" i="1" s="1"/>
  <c r="Q3503" i="1" s="1"/>
  <c r="Q3502" i="1" s="1"/>
  <c r="Q3501" i="1" s="1"/>
  <c r="Q3499" i="1"/>
  <c r="Q3498" i="1" s="1"/>
  <c r="Q3497" i="1" s="1"/>
  <c r="Q3496" i="1" s="1"/>
  <c r="Q3495" i="1" s="1"/>
  <c r="Q3492" i="1"/>
  <c r="Q3491" i="1" s="1"/>
  <c r="Q3490" i="1" s="1"/>
  <c r="Q3488" i="1"/>
  <c r="Q3487" i="1" s="1"/>
  <c r="Q3486" i="1" s="1"/>
  <c r="Q3483" i="1"/>
  <c r="Q3482" i="1" s="1"/>
  <c r="Q3479" i="1"/>
  <c r="Q3478" i="1" s="1"/>
  <c r="Q3476" i="1"/>
  <c r="Q3475" i="1" s="1"/>
  <c r="Q3473" i="1"/>
  <c r="Q3472" i="1" s="1"/>
  <c r="Q3470" i="1"/>
  <c r="Q3469" i="1" s="1"/>
  <c r="Q3467" i="1"/>
  <c r="Q3466" i="1" s="1"/>
  <c r="Q3463" i="1"/>
  <c r="Q3462" i="1" s="1"/>
  <c r="Q3461" i="1" s="1"/>
  <c r="Q3459" i="1"/>
  <c r="Q3458" i="1" s="1"/>
  <c r="Q3456" i="1"/>
  <c r="Q3454" i="1"/>
  <c r="Q3452" i="1"/>
  <c r="Q3448" i="1"/>
  <c r="Q3447" i="1" s="1"/>
  <c r="Q3446" i="1" s="1"/>
  <c r="Q3444" i="1"/>
  <c r="Q3443" i="1" s="1"/>
  <c r="Q3442" i="1" s="1"/>
  <c r="Q3434" i="1"/>
  <c r="Q3433" i="1" s="1"/>
  <c r="Q3432" i="1" s="1"/>
  <c r="Q3431" i="1" s="1"/>
  <c r="Q3429" i="1"/>
  <c r="Q3428" i="1" s="1"/>
  <c r="Q3426" i="1"/>
  <c r="Q3425" i="1" s="1"/>
  <c r="Q3421" i="1"/>
  <c r="Q3419" i="1"/>
  <c r="Q3415" i="1"/>
  <c r="Q3414" i="1" s="1"/>
  <c r="Q3412" i="1"/>
  <c r="Q3410" i="1"/>
  <c r="Q3406" i="1"/>
  <c r="Q3404" i="1"/>
  <c r="Q3398" i="1"/>
  <c r="Q3396" i="1"/>
  <c r="Q3394" i="1"/>
  <c r="Q3391" i="1"/>
  <c r="Q3390" i="1" s="1"/>
  <c r="Q3387" i="1"/>
  <c r="Q3386" i="1" s="1"/>
  <c r="Q3385" i="1" s="1"/>
  <c r="Q3379" i="1"/>
  <c r="Q3377" i="1"/>
  <c r="Q3362" i="1"/>
  <c r="Q3361" i="1" s="1"/>
  <c r="Q3360" i="1" s="1"/>
  <c r="Q3359" i="1" s="1"/>
  <c r="Q3357" i="1"/>
  <c r="Q3356" i="1" s="1"/>
  <c r="Q3355" i="1" s="1"/>
  <c r="Q3354" i="1" s="1"/>
  <c r="Q3350" i="1"/>
  <c r="Q3349" i="1" s="1"/>
  <c r="Q3348" i="1" s="1"/>
  <c r="Q3347" i="1" s="1"/>
  <c r="Q3345" i="1"/>
  <c r="Q3343" i="1"/>
  <c r="Q3341" i="1"/>
  <c r="Q3338" i="1"/>
  <c r="Q3337" i="1" s="1"/>
  <c r="Q3330" i="1"/>
  <c r="Q3328" i="1"/>
  <c r="Q3326" i="1"/>
  <c r="Q3323" i="1"/>
  <c r="Q3322" i="1" s="1"/>
  <c r="Q3318" i="1"/>
  <c r="Q3317" i="1" s="1"/>
  <c r="Q3316" i="1" s="1"/>
  <c r="Q3313" i="1"/>
  <c r="Q3312" i="1" s="1"/>
  <c r="Q3311" i="1" s="1"/>
  <c r="Q3306" i="1"/>
  <c r="Q3305" i="1" s="1"/>
  <c r="Q3304" i="1" s="1"/>
  <c r="Q3298" i="1"/>
  <c r="Q3293" i="1"/>
  <c r="Q3292" i="1" s="1"/>
  <c r="Q3291" i="1" s="1"/>
  <c r="Q3290" i="1" s="1"/>
  <c r="Q3288" i="1"/>
  <c r="Q3287" i="1" s="1"/>
  <c r="Q3286" i="1" s="1"/>
  <c r="Q3284" i="1"/>
  <c r="Q3282" i="1"/>
  <c r="Q3279" i="1"/>
  <c r="Q3277" i="1"/>
  <c r="Q3275" i="1"/>
  <c r="Q3270" i="1"/>
  <c r="Q3268" i="1"/>
  <c r="Q3261" i="1"/>
  <c r="Q3260" i="1" s="1"/>
  <c r="Q3259" i="1" s="1"/>
  <c r="Q3258" i="1" s="1"/>
  <c r="Q3257" i="1" s="1"/>
  <c r="Q3255" i="1"/>
  <c r="Q3254" i="1" s="1"/>
  <c r="Q3253" i="1" s="1"/>
  <c r="Q3252" i="1" s="1"/>
  <c r="Q3251" i="1" s="1"/>
  <c r="Q3243" i="1"/>
  <c r="Q3242" i="1" s="1"/>
  <c r="Q3241" i="1" s="1"/>
  <c r="Q3240" i="1" s="1"/>
  <c r="Q3238" i="1"/>
  <c r="Q3236" i="1"/>
  <c r="Q3234" i="1"/>
  <c r="Q3231" i="1"/>
  <c r="Q3230" i="1" s="1"/>
  <c r="Q3226" i="1"/>
  <c r="Q3225" i="1" s="1"/>
  <c r="Q3221" i="1"/>
  <c r="Q3220" i="1" s="1"/>
  <c r="Q3219" i="1" s="1"/>
  <c r="Q3217" i="1"/>
  <c r="Q3216" i="1" s="1"/>
  <c r="Q3214" i="1"/>
  <c r="Q3213" i="1" s="1"/>
  <c r="Q3211" i="1"/>
  <c r="Q3210" i="1" s="1"/>
  <c r="Q3208" i="1"/>
  <c r="Q3207" i="1" s="1"/>
  <c r="Q3205" i="1"/>
  <c r="Q3204" i="1" s="1"/>
  <c r="Q3200" i="1"/>
  <c r="Q3199" i="1" s="1"/>
  <c r="Q3198" i="1" s="1"/>
  <c r="Q3197" i="1" s="1"/>
  <c r="Q3194" i="1"/>
  <c r="Q3192" i="1"/>
  <c r="Q3189" i="1"/>
  <c r="Q3187" i="1"/>
  <c r="Q3181" i="1"/>
  <c r="Q3171" i="1"/>
  <c r="Q3164" i="1"/>
  <c r="Q3163" i="1" s="1"/>
  <c r="Q3161" i="1"/>
  <c r="Q3159" i="1"/>
  <c r="Q3157" i="1"/>
  <c r="Q3155" i="1"/>
  <c r="Q3152" i="1"/>
  <c r="Q3151" i="1" s="1"/>
  <c r="Q3149" i="1"/>
  <c r="Q3148" i="1" s="1"/>
  <c r="Q3135" i="1"/>
  <c r="Q3133" i="1"/>
  <c r="Q3131" i="1"/>
  <c r="Q3128" i="1"/>
  <c r="Q3127" i="1" s="1"/>
  <c r="Q3124" i="1"/>
  <c r="Q3123" i="1" s="1"/>
  <c r="Q3117" i="1"/>
  <c r="Q3115" i="1"/>
  <c r="Q3112" i="1"/>
  <c r="Q3111" i="1" s="1"/>
  <c r="Q3107" i="1"/>
  <c r="Q3106" i="1" s="1"/>
  <c r="Q3105" i="1" s="1"/>
  <c r="Q3104" i="1" s="1"/>
  <c r="Q3099" i="1"/>
  <c r="Q3096" i="1" s="1"/>
  <c r="Q3095" i="1" s="1"/>
  <c r="Q3094" i="1" s="1"/>
  <c r="Q3092" i="1"/>
  <c r="Q3091" i="1" s="1"/>
  <c r="Q3089" i="1"/>
  <c r="Q3088" i="1" s="1"/>
  <c r="Q3085" i="1"/>
  <c r="Q3084" i="1" s="1"/>
  <c r="Q3082" i="1"/>
  <c r="Q3080" i="1"/>
  <c r="Q3077" i="1"/>
  <c r="Q3075" i="1"/>
  <c r="Q3072" i="1"/>
  <c r="Q3068" i="1"/>
  <c r="Q3066" i="1"/>
  <c r="Q3060" i="1"/>
  <c r="Q3059" i="1" s="1"/>
  <c r="Q3058" i="1" s="1"/>
  <c r="Q3057" i="1" s="1"/>
  <c r="Q3055" i="1"/>
  <c r="Q3053" i="1"/>
  <c r="Q3051" i="1"/>
  <c r="Q3048" i="1"/>
  <c r="Q3047" i="1" s="1"/>
  <c r="Q3043" i="1"/>
  <c r="Q3042" i="1" s="1"/>
  <c r="Q3040" i="1"/>
  <c r="Q3039" i="1" s="1"/>
  <c r="Q3032" i="1"/>
  <c r="Q3029" i="1" s="1"/>
  <c r="Q3027" i="1"/>
  <c r="Q3024" i="1" s="1"/>
  <c r="Q3022" i="1"/>
  <c r="Q3021" i="1" s="1"/>
  <c r="Q3019" i="1"/>
  <c r="Q3018" i="1" s="1"/>
  <c r="Q3016" i="1"/>
  <c r="Q3015" i="1" s="1"/>
  <c r="Q3013" i="1"/>
  <c r="Q3012" i="1" s="1"/>
  <c r="Q3010" i="1"/>
  <c r="Q3009" i="1" s="1"/>
  <c r="Q3007" i="1"/>
  <c r="Q3006" i="1" s="1"/>
  <c r="Q3004" i="1"/>
  <c r="Q3003" i="1" s="1"/>
  <c r="Q3001" i="1"/>
  <c r="Q3000" i="1" s="1"/>
  <c r="Q2998" i="1"/>
  <c r="Q2997" i="1" s="1"/>
  <c r="Q2990" i="1"/>
  <c r="Q2988" i="1"/>
  <c r="Q2986" i="1"/>
  <c r="Q2983" i="1"/>
  <c r="Q2982" i="1" s="1"/>
  <c r="Q2977" i="1"/>
  <c r="Q2975" i="1"/>
  <c r="Q2973" i="1"/>
  <c r="Q2967" i="1"/>
  <c r="Q2966" i="1" s="1"/>
  <c r="Q2964" i="1"/>
  <c r="Q2963" i="1" s="1"/>
  <c r="Q2961" i="1"/>
  <c r="Q2960" i="1" s="1"/>
  <c r="Q2958" i="1"/>
  <c r="Q2957" i="1" s="1"/>
  <c r="Q2955" i="1"/>
  <c r="Q2954" i="1" s="1"/>
  <c r="Q2952" i="1"/>
  <c r="Q2951" i="1" s="1"/>
  <c r="Q2949" i="1"/>
  <c r="Q2948" i="1" s="1"/>
  <c r="Q2945" i="1"/>
  <c r="Q2944" i="1" s="1"/>
  <c r="Q2942" i="1"/>
  <c r="Q2941" i="1" s="1"/>
  <c r="Q2939" i="1"/>
  <c r="Q2938" i="1" s="1"/>
  <c r="Q2936" i="1"/>
  <c r="Q2935" i="1" s="1"/>
  <c r="Q2933" i="1"/>
  <c r="Q2932" i="1" s="1"/>
  <c r="Q2930" i="1"/>
  <c r="Q2929" i="1" s="1"/>
  <c r="Q2924" i="1"/>
  <c r="Q2921" i="1"/>
  <c r="Q2920" i="1" s="1"/>
  <c r="Q2918" i="1"/>
  <c r="Q2917" i="1" s="1"/>
  <c r="Q2911" i="1"/>
  <c r="Q2910" i="1" s="1"/>
  <c r="Q2908" i="1"/>
  <c r="Q2907" i="1" s="1"/>
  <c r="Q2905" i="1"/>
  <c r="Q2904" i="1" s="1"/>
  <c r="Q2902" i="1"/>
  <c r="Q2901" i="1" s="1"/>
  <c r="Q2898" i="1"/>
  <c r="Q2897" i="1" s="1"/>
  <c r="Q2895" i="1"/>
  <c r="Q2894" i="1" s="1"/>
  <c r="Q2892" i="1"/>
  <c r="Q2891" i="1" s="1"/>
  <c r="Q2889" i="1"/>
  <c r="Q2888" i="1" s="1"/>
  <c r="Q2886" i="1"/>
  <c r="Q2885" i="1" s="1"/>
  <c r="Q2883" i="1"/>
  <c r="Q2882" i="1" s="1"/>
  <c r="Q2880" i="1"/>
  <c r="Q2879" i="1" s="1"/>
  <c r="Q2877" i="1"/>
  <c r="Q2876" i="1" s="1"/>
  <c r="Q2855" i="1"/>
  <c r="Q2854" i="1" s="1"/>
  <c r="Q2853" i="1" s="1"/>
  <c r="Q2852" i="1" s="1"/>
  <c r="Q2851" i="1" s="1"/>
  <c r="Q2850" i="1" s="1"/>
  <c r="Q2848" i="1"/>
  <c r="Q2847" i="1" s="1"/>
  <c r="Q2846" i="1" s="1"/>
  <c r="Q2845" i="1" s="1"/>
  <c r="Q2844" i="1" s="1"/>
  <c r="Q2843" i="1" s="1"/>
  <c r="Q2837" i="1"/>
  <c r="Q2835" i="1"/>
  <c r="Q2833" i="1"/>
  <c r="Q2828" i="1"/>
  <c r="Q2827" i="1" s="1"/>
  <c r="Q2818" i="1"/>
  <c r="Q2816" i="1"/>
  <c r="Q2814" i="1"/>
  <c r="Q2810" i="1"/>
  <c r="Q2809" i="1" s="1"/>
  <c r="Q2807" i="1"/>
  <c r="Q2805" i="1"/>
  <c r="Q2802" i="1"/>
  <c r="Q2801" i="1" s="1"/>
  <c r="Q2798" i="1"/>
  <c r="Q2796" i="1"/>
  <c r="Q2794" i="1"/>
  <c r="Q2787" i="1"/>
  <c r="Q2785" i="1"/>
  <c r="Q2779" i="1"/>
  <c r="Q2778" i="1" s="1"/>
  <c r="Q2776" i="1"/>
  <c r="Q2775" i="1" s="1"/>
  <c r="Q2773" i="1"/>
  <c r="Q2772" i="1" s="1"/>
  <c r="Q2769" i="1"/>
  <c r="Q2768" i="1" s="1"/>
  <c r="Q2767" i="1" s="1"/>
  <c r="Q2763" i="1"/>
  <c r="Q2762" i="1" s="1"/>
  <c r="Q2760" i="1"/>
  <c r="Q2759" i="1" s="1"/>
  <c r="Q2756" i="1"/>
  <c r="Q2755" i="1" s="1"/>
  <c r="Q2753" i="1"/>
  <c r="Q2752" i="1" s="1"/>
  <c r="Q2750" i="1"/>
  <c r="Q2749" i="1" s="1"/>
  <c r="Q2747" i="1"/>
  <c r="Q2746" i="1" s="1"/>
  <c r="Q2744" i="1"/>
  <c r="Q2743" i="1" s="1"/>
  <c r="Q2741" i="1"/>
  <c r="Q2740" i="1" s="1"/>
  <c r="Q2738" i="1"/>
  <c r="Q2736" i="1"/>
  <c r="Q2733" i="1"/>
  <c r="Q2732" i="1" s="1"/>
  <c r="Q2730" i="1"/>
  <c r="Q2729" i="1" s="1"/>
  <c r="Q2725" i="1"/>
  <c r="Q2724" i="1" s="1"/>
  <c r="Q2722" i="1"/>
  <c r="Q2721" i="1" s="1"/>
  <c r="Q2719" i="1"/>
  <c r="Q2718" i="1" s="1"/>
  <c r="Q2713" i="1"/>
  <c r="Q2712" i="1" s="1"/>
  <c r="Q2711" i="1" s="1"/>
  <c r="Q2709" i="1"/>
  <c r="Q2707" i="1"/>
  <c r="Q2698" i="1"/>
  <c r="Q2696" i="1"/>
  <c r="Q2691" i="1"/>
  <c r="Q2690" i="1" s="1"/>
  <c r="Q2688" i="1"/>
  <c r="Q2687" i="1" s="1"/>
  <c r="Q2684" i="1"/>
  <c r="Q2683" i="1" s="1"/>
  <c r="Q2682" i="1" s="1"/>
  <c r="Q2679" i="1"/>
  <c r="Q2678" i="1" s="1"/>
  <c r="Q2676" i="1"/>
  <c r="Q2675" i="1" s="1"/>
  <c r="Q2670" i="1"/>
  <c r="Q2669" i="1" s="1"/>
  <c r="Q2667" i="1"/>
  <c r="Q2665" i="1"/>
  <c r="Q2661" i="1"/>
  <c r="Q2658" i="1" s="1"/>
  <c r="Q2657" i="1" s="1"/>
  <c r="Q2652" i="1"/>
  <c r="Q2651" i="1" s="1"/>
  <c r="Q2649" i="1"/>
  <c r="Q2648" i="1" s="1"/>
  <c r="Q2646" i="1"/>
  <c r="Q2645" i="1" s="1"/>
  <c r="Q2632" i="1"/>
  <c r="Q2630" i="1"/>
  <c r="Q2622" i="1"/>
  <c r="Q2621" i="1" s="1"/>
  <c r="Q2620" i="1" s="1"/>
  <c r="Q2619" i="1" s="1"/>
  <c r="Q2617" i="1"/>
  <c r="Q2616" i="1" s="1"/>
  <c r="Q2615" i="1" s="1"/>
  <c r="Q2614" i="1" s="1"/>
  <c r="Q2610" i="1"/>
  <c r="Q2609" i="1" s="1"/>
  <c r="Q2608" i="1" s="1"/>
  <c r="Q2607" i="1" s="1"/>
  <c r="Q2605" i="1"/>
  <c r="Q2604" i="1" s="1"/>
  <c r="Q2603" i="1" s="1"/>
  <c r="Q2602" i="1" s="1"/>
  <c r="Q2598" i="1"/>
  <c r="Q2597" i="1" s="1"/>
  <c r="Q2595" i="1"/>
  <c r="Q2594" i="1" s="1"/>
  <c r="Q2588" i="1"/>
  <c r="Q2586" i="1"/>
  <c r="Q2584" i="1"/>
  <c r="Q2578" i="1"/>
  <c r="Q2577" i="1" s="1"/>
  <c r="Q2576" i="1" s="1"/>
  <c r="Q2575" i="1" s="1"/>
  <c r="Q2573" i="1"/>
  <c r="Q2572" i="1" s="1"/>
  <c r="Q2571" i="1" s="1"/>
  <c r="Q2570" i="1" s="1"/>
  <c r="Q2568" i="1"/>
  <c r="Q2567" i="1" s="1"/>
  <c r="Q2565" i="1"/>
  <c r="Q2563" i="1"/>
  <c r="Q2558" i="1"/>
  <c r="Q2557" i="1" s="1"/>
  <c r="Q2556" i="1" s="1"/>
  <c r="Q2555" i="1" s="1"/>
  <c r="Q2553" i="1"/>
  <c r="Q2552" i="1" s="1"/>
  <c r="Q2551" i="1" s="1"/>
  <c r="Q2550" i="1" s="1"/>
  <c r="Q2540" i="1"/>
  <c r="Q2539" i="1" s="1"/>
  <c r="Q2538" i="1" s="1"/>
  <c r="Q2537" i="1" s="1"/>
  <c r="Q2535" i="1"/>
  <c r="Q2534" i="1" s="1"/>
  <c r="Q2533" i="1" s="1"/>
  <c r="Q2532" i="1" s="1"/>
  <c r="Q2529" i="1"/>
  <c r="Q2528" i="1" s="1"/>
  <c r="Q2527" i="1" s="1"/>
  <c r="Q2526" i="1" s="1"/>
  <c r="Q2524" i="1"/>
  <c r="Q2523" i="1" s="1"/>
  <c r="Q2522" i="1" s="1"/>
  <c r="Q2521" i="1" s="1"/>
  <c r="Q2519" i="1"/>
  <c r="Q2518" i="1" s="1"/>
  <c r="Q2516" i="1"/>
  <c r="Q2515" i="1" s="1"/>
  <c r="Q2513" i="1"/>
  <c r="Q2512" i="1" s="1"/>
  <c r="Q2506" i="1"/>
  <c r="Q2504" i="1"/>
  <c r="Q2498" i="1"/>
  <c r="Q2497" i="1" s="1"/>
  <c r="Q2496" i="1" s="1"/>
  <c r="Q2495" i="1" s="1"/>
  <c r="Q2494" i="1" s="1"/>
  <c r="Q2491" i="1"/>
  <c r="Q2490" i="1" s="1"/>
  <c r="Q2488" i="1"/>
  <c r="Q2486" i="1"/>
  <c r="Q2482" i="1"/>
  <c r="Q2481" i="1" s="1"/>
  <c r="Q2479" i="1"/>
  <c r="Q2478" i="1" s="1"/>
  <c r="Q2476" i="1"/>
  <c r="Q2475" i="1" s="1"/>
  <c r="Q2472" i="1"/>
  <c r="Q2471" i="1" s="1"/>
  <c r="Q2470" i="1" s="1"/>
  <c r="Q2466" i="1"/>
  <c r="Q2464" i="1"/>
  <c r="Q2462" i="1"/>
  <c r="Q2459" i="1"/>
  <c r="Q2458" i="1" s="1"/>
  <c r="Q2454" i="1"/>
  <c r="Q2452" i="1"/>
  <c r="Q2444" i="1"/>
  <c r="Q2443" i="1" s="1"/>
  <c r="Q2442" i="1" s="1"/>
  <c r="Q2441" i="1" s="1"/>
  <c r="Q2439" i="1"/>
  <c r="Q2438" i="1" s="1"/>
  <c r="Q2437" i="1" s="1"/>
  <c r="Q2436" i="1" s="1"/>
  <c r="Q2432" i="1"/>
  <c r="Q2431" i="1" s="1"/>
  <c r="Q2430" i="1" s="1"/>
  <c r="Q2429" i="1" s="1"/>
  <c r="Q2427" i="1"/>
  <c r="Q2426" i="1" s="1"/>
  <c r="Q2425" i="1" s="1"/>
  <c r="Q2424" i="1" s="1"/>
  <c r="Q2420" i="1"/>
  <c r="Q2419" i="1" s="1"/>
  <c r="Q2417" i="1"/>
  <c r="Q2416" i="1" s="1"/>
  <c r="Q2410" i="1"/>
  <c r="Q2409" i="1" s="1"/>
  <c r="Q2408" i="1" s="1"/>
  <c r="Q2407" i="1" s="1"/>
  <c r="Q2406" i="1" s="1"/>
  <c r="Q2405" i="1" s="1"/>
  <c r="Q2400" i="1"/>
  <c r="Q2398" i="1"/>
  <c r="Q2392" i="1"/>
  <c r="Q2391" i="1" s="1"/>
  <c r="Q2390" i="1" s="1"/>
  <c r="Q2389" i="1" s="1"/>
  <c r="Q2387" i="1"/>
  <c r="Q2386" i="1" s="1"/>
  <c r="Q2384" i="1"/>
  <c r="Q2383" i="1" s="1"/>
  <c r="Q2379" i="1"/>
  <c r="Q2378" i="1" s="1"/>
  <c r="Q2376" i="1"/>
  <c r="Q2375" i="1" s="1"/>
  <c r="Q2373" i="1"/>
  <c r="Q2372" i="1" s="1"/>
  <c r="Q2368" i="1"/>
  <c r="Q2367" i="1" s="1"/>
  <c r="Q2366" i="1" s="1"/>
  <c r="Q2365" i="1" s="1"/>
  <c r="Q2363" i="1"/>
  <c r="Q2362" i="1" s="1"/>
  <c r="Q2361" i="1" s="1"/>
  <c r="Q2360" i="1" s="1"/>
  <c r="Q2355" i="1"/>
  <c r="Q2354" i="1" s="1"/>
  <c r="Q2353" i="1" s="1"/>
  <c r="Q2348" i="1"/>
  <c r="Q2347" i="1" s="1"/>
  <c r="Q2346" i="1" s="1"/>
  <c r="Q2345" i="1" s="1"/>
  <c r="Q2343" i="1"/>
  <c r="Q2342" i="1" s="1"/>
  <c r="Q2341" i="1" s="1"/>
  <c r="Q2340" i="1" s="1"/>
  <c r="Q2338" i="1"/>
  <c r="Q2337" i="1" s="1"/>
  <c r="Q2336" i="1" s="1"/>
  <c r="Q2335" i="1" s="1"/>
  <c r="Q2332" i="1"/>
  <c r="Q2331" i="1" s="1"/>
  <c r="Q2330" i="1" s="1"/>
  <c r="Q2329" i="1" s="1"/>
  <c r="Q2327" i="1"/>
  <c r="Q2326" i="1" s="1"/>
  <c r="Q2325" i="1" s="1"/>
  <c r="Q2324" i="1" s="1"/>
  <c r="Q2322" i="1"/>
  <c r="Q2321" i="1" s="1"/>
  <c r="Q2320" i="1" s="1"/>
  <c r="Q2319" i="1" s="1"/>
  <c r="Q2317" i="1"/>
  <c r="Q2316" i="1" s="1"/>
  <c r="Q2314" i="1"/>
  <c r="Q2313" i="1" s="1"/>
  <c r="Q2311" i="1"/>
  <c r="Q2310" i="1" s="1"/>
  <c r="Q2304" i="1"/>
  <c r="Q2303" i="1" s="1"/>
  <c r="Q2302" i="1" s="1"/>
  <c r="Q2299" i="1"/>
  <c r="Q2298" i="1" s="1"/>
  <c r="Q2297" i="1" s="1"/>
  <c r="Q2296" i="1" s="1"/>
  <c r="Q2293" i="1"/>
  <c r="Q2292" i="1" s="1"/>
  <c r="Q2291" i="1" s="1"/>
  <c r="Q2290" i="1" s="1"/>
  <c r="Q2289" i="1" s="1"/>
  <c r="Q2286" i="1"/>
  <c r="Q2284" i="1"/>
  <c r="Q2281" i="1"/>
  <c r="Q2279" i="1"/>
  <c r="Q2275" i="1"/>
  <c r="Q2274" i="1" s="1"/>
  <c r="Q2272" i="1"/>
  <c r="Q2271" i="1" s="1"/>
  <c r="Q2269" i="1"/>
  <c r="Q2268" i="1" s="1"/>
  <c r="Q2265" i="1"/>
  <c r="Q2264" i="1" s="1"/>
  <c r="Q2263" i="1" s="1"/>
  <c r="Q2258" i="1"/>
  <c r="Q2256" i="1"/>
  <c r="Q2254" i="1"/>
  <c r="Q2251" i="1"/>
  <c r="Q2250" i="1" s="1"/>
  <c r="Q2246" i="1"/>
  <c r="Q2244" i="1"/>
  <c r="Q2236" i="1"/>
  <c r="Q2235" i="1" s="1"/>
  <c r="Q2234" i="1" s="1"/>
  <c r="Q2233" i="1" s="1"/>
  <c r="Q2231" i="1"/>
  <c r="Q2230" i="1" s="1"/>
  <c r="Q2229" i="1" s="1"/>
  <c r="Q2228" i="1" s="1"/>
  <c r="Q2224" i="1"/>
  <c r="Q2223" i="1" s="1"/>
  <c r="Q2222" i="1" s="1"/>
  <c r="Q2221" i="1" s="1"/>
  <c r="Q2219" i="1"/>
  <c r="Q2218" i="1" s="1"/>
  <c r="Q2217" i="1" s="1"/>
  <c r="Q2216" i="1" s="1"/>
  <c r="Q2212" i="1"/>
  <c r="Q2211" i="1" s="1"/>
  <c r="Q2209" i="1"/>
  <c r="Q2208" i="1" s="1"/>
  <c r="Q2202" i="1"/>
  <c r="Q2201" i="1" s="1"/>
  <c r="Q2200" i="1" s="1"/>
  <c r="Q2199" i="1" s="1"/>
  <c r="Q2198" i="1" s="1"/>
  <c r="Q2197" i="1" s="1"/>
  <c r="Q2195" i="1"/>
  <c r="Q2193" i="1"/>
  <c r="Q2191" i="1"/>
  <c r="Q2185" i="1"/>
  <c r="Q2184" i="1" s="1"/>
  <c r="Q2183" i="1" s="1"/>
  <c r="Q2182" i="1" s="1"/>
  <c r="Q2180" i="1"/>
  <c r="Q2179" i="1" s="1"/>
  <c r="Q2177" i="1"/>
  <c r="Q2176" i="1" s="1"/>
  <c r="Q2174" i="1"/>
  <c r="Q2173" i="1" s="1"/>
  <c r="Q2169" i="1"/>
  <c r="Q2168" i="1" s="1"/>
  <c r="Q2167" i="1" s="1"/>
  <c r="Q2166" i="1" s="1"/>
  <c r="Q2164" i="1"/>
  <c r="Q2163" i="1" s="1"/>
  <c r="Q2162" i="1" s="1"/>
  <c r="Q2161" i="1" s="1"/>
  <c r="Q2156" i="1"/>
  <c r="Q2155" i="1" s="1"/>
  <c r="Q2149" i="1"/>
  <c r="Q2148" i="1" s="1"/>
  <c r="Q2147" i="1" s="1"/>
  <c r="Q2146" i="1" s="1"/>
  <c r="Q2144" i="1"/>
  <c r="Q2143" i="1" s="1"/>
  <c r="Q2142" i="1" s="1"/>
  <c r="Q2141" i="1" s="1"/>
  <c r="Q2138" i="1"/>
  <c r="Q2137" i="1" s="1"/>
  <c r="Q2136" i="1" s="1"/>
  <c r="Q2135" i="1" s="1"/>
  <c r="Q2133" i="1"/>
  <c r="Q2132" i="1" s="1"/>
  <c r="Q2131" i="1" s="1"/>
  <c r="Q2130" i="1" s="1"/>
  <c r="Q2128" i="1"/>
  <c r="Q2127" i="1" s="1"/>
  <c r="Q2125" i="1"/>
  <c r="Q2124" i="1" s="1"/>
  <c r="Q2122" i="1"/>
  <c r="Q2121" i="1" s="1"/>
  <c r="Q2115" i="1"/>
  <c r="Q2114" i="1" s="1"/>
  <c r="Q2113" i="1" s="1"/>
  <c r="Q2110" i="1"/>
  <c r="Q2109" i="1" s="1"/>
  <c r="Q2108" i="1" s="1"/>
  <c r="Q2107" i="1" s="1"/>
  <c r="Q2104" i="1"/>
  <c r="Q2103" i="1" s="1"/>
  <c r="Q2102" i="1" s="1"/>
  <c r="Q2101" i="1" s="1"/>
  <c r="Q2100" i="1" s="1"/>
  <c r="Q2097" i="1"/>
  <c r="Q2096" i="1" s="1"/>
  <c r="Q2095" i="1" s="1"/>
  <c r="Q2094" i="1" s="1"/>
  <c r="Q2092" i="1"/>
  <c r="Q2090" i="1"/>
  <c r="Q2087" i="1"/>
  <c r="Q2086" i="1" s="1"/>
  <c r="Q2083" i="1"/>
  <c r="Q2082" i="1" s="1"/>
  <c r="Q2080" i="1"/>
  <c r="Q2079" i="1" s="1"/>
  <c r="Q2077" i="1"/>
  <c r="Q2076" i="1" s="1"/>
  <c r="Q2073" i="1"/>
  <c r="Q2072" i="1" s="1"/>
  <c r="Q2071" i="1" s="1"/>
  <c r="Q2067" i="1"/>
  <c r="Q2065" i="1"/>
  <c r="Q2062" i="1"/>
  <c r="Q2061" i="1" s="1"/>
  <c r="Q2057" i="1"/>
  <c r="Q2055" i="1"/>
  <c r="Q2047" i="1"/>
  <c r="Q2046" i="1" s="1"/>
  <c r="Q2045" i="1" s="1"/>
  <c r="Q2044" i="1" s="1"/>
  <c r="Q2042" i="1"/>
  <c r="Q2041" i="1" s="1"/>
  <c r="Q2040" i="1" s="1"/>
  <c r="Q2039" i="1" s="1"/>
  <c r="Q2035" i="1"/>
  <c r="Q2034" i="1" s="1"/>
  <c r="Q2033" i="1" s="1"/>
  <c r="Q2032" i="1" s="1"/>
  <c r="Q2030" i="1"/>
  <c r="Q2029" i="1" s="1"/>
  <c r="Q2028" i="1" s="1"/>
  <c r="Q2027" i="1" s="1"/>
  <c r="Q2023" i="1"/>
  <c r="Q2022" i="1" s="1"/>
  <c r="Q2020" i="1"/>
  <c r="Q2019" i="1" s="1"/>
  <c r="Q2013" i="1"/>
  <c r="Q2012" i="1" s="1"/>
  <c r="Q2011" i="1" s="1"/>
  <c r="Q2010" i="1" s="1"/>
  <c r="Q2009" i="1" s="1"/>
  <c r="Q2008" i="1" s="1"/>
  <c r="Q2006" i="1"/>
  <c r="Q2004" i="1"/>
  <c r="Q2002" i="1"/>
  <c r="Q1996" i="1"/>
  <c r="Q1995" i="1" s="1"/>
  <c r="Q1994" i="1" s="1"/>
  <c r="Q1993" i="1" s="1"/>
  <c r="Q1991" i="1"/>
  <c r="Q1990" i="1" s="1"/>
  <c r="Q1989" i="1" s="1"/>
  <c r="Q1988" i="1" s="1"/>
  <c r="Q1986" i="1"/>
  <c r="Q1985" i="1" s="1"/>
  <c r="Q1983" i="1"/>
  <c r="Q1981" i="1"/>
  <c r="Q1976" i="1"/>
  <c r="Q1975" i="1" s="1"/>
  <c r="Q1974" i="1" s="1"/>
  <c r="Q1973" i="1" s="1"/>
  <c r="Q1970" i="1"/>
  <c r="Q1968" i="1"/>
  <c r="Q1954" i="1"/>
  <c r="Q1953" i="1" s="1"/>
  <c r="Q1952" i="1" s="1"/>
  <c r="Q1951" i="1" s="1"/>
  <c r="Q1949" i="1"/>
  <c r="Q1948" i="1" s="1"/>
  <c r="Q1947" i="1" s="1"/>
  <c r="Q1946" i="1" s="1"/>
  <c r="Q1943" i="1"/>
  <c r="Q1942" i="1" s="1"/>
  <c r="Q1941" i="1" s="1"/>
  <c r="Q1940" i="1" s="1"/>
  <c r="Q1938" i="1"/>
  <c r="Q1937" i="1" s="1"/>
  <c r="Q1936" i="1" s="1"/>
  <c r="Q1935" i="1" s="1"/>
  <c r="Q1933" i="1"/>
  <c r="Q1932" i="1" s="1"/>
  <c r="Q1931" i="1" s="1"/>
  <c r="Q1930" i="1" s="1"/>
  <c r="Q1928" i="1"/>
  <c r="Q1927" i="1" s="1"/>
  <c r="Q1925" i="1"/>
  <c r="Q1924" i="1" s="1"/>
  <c r="Q1922" i="1"/>
  <c r="Q1921" i="1" s="1"/>
  <c r="Q1915" i="1"/>
  <c r="Q1914" i="1" s="1"/>
  <c r="Q1913" i="1" s="1"/>
  <c r="Q1910" i="1"/>
  <c r="Q1909" i="1" s="1"/>
  <c r="Q1908" i="1" s="1"/>
  <c r="Q1907" i="1" s="1"/>
  <c r="Q1904" i="1"/>
  <c r="Q1903" i="1" s="1"/>
  <c r="Q1902" i="1" s="1"/>
  <c r="Q1901" i="1" s="1"/>
  <c r="Q1900" i="1" s="1"/>
  <c r="Q1897" i="1"/>
  <c r="Q1896" i="1" s="1"/>
  <c r="Q1895" i="1" s="1"/>
  <c r="Q1894" i="1" s="1"/>
  <c r="Q1892" i="1"/>
  <c r="Q1890" i="1"/>
  <c r="Q1887" i="1"/>
  <c r="Q1885" i="1"/>
  <c r="Q1881" i="1"/>
  <c r="Q1880" i="1" s="1"/>
  <c r="Q1878" i="1"/>
  <c r="Q1877" i="1" s="1"/>
  <c r="Q1875" i="1"/>
  <c r="Q1872" i="1" s="1"/>
  <c r="Q1869" i="1"/>
  <c r="Q1868" i="1" s="1"/>
  <c r="Q1867" i="1" s="1"/>
  <c r="Q1863" i="1"/>
  <c r="Q1861" i="1"/>
  <c r="Q1859" i="1"/>
  <c r="Q1854" i="1"/>
  <c r="Q1853" i="1" s="1"/>
  <c r="Q1849" i="1"/>
  <c r="Q1847" i="1"/>
  <c r="Q1839" i="1"/>
  <c r="Q1837" i="1"/>
  <c r="Q1832" i="1"/>
  <c r="Q1831" i="1" s="1"/>
  <c r="Q1830" i="1" s="1"/>
  <c r="Q1829" i="1" s="1"/>
  <c r="Q1825" i="1"/>
  <c r="Q1823" i="1"/>
  <c r="Q1818" i="1"/>
  <c r="Q1817" i="1" s="1"/>
  <c r="Q1816" i="1" s="1"/>
  <c r="Q1815" i="1" s="1"/>
  <c r="Q1811" i="1"/>
  <c r="Q1810" i="1" s="1"/>
  <c r="Q1808" i="1"/>
  <c r="Q1807" i="1" s="1"/>
  <c r="Q1801" i="1"/>
  <c r="Q1800" i="1" s="1"/>
  <c r="Q1799" i="1" s="1"/>
  <c r="Q1798" i="1" s="1"/>
  <c r="Q1797" i="1" s="1"/>
  <c r="Q1796" i="1" s="1"/>
  <c r="Q1794" i="1"/>
  <c r="Q1792" i="1"/>
  <c r="Q1790" i="1"/>
  <c r="Q1784" i="1"/>
  <c r="Q1783" i="1" s="1"/>
  <c r="Q1782" i="1" s="1"/>
  <c r="Q1781" i="1" s="1"/>
  <c r="Q1779" i="1"/>
  <c r="Q1778" i="1" s="1"/>
  <c r="Q1777" i="1" s="1"/>
  <c r="Q1776" i="1" s="1"/>
  <c r="Q1774" i="1"/>
  <c r="Q1773" i="1" s="1"/>
  <c r="Q1771" i="1"/>
  <c r="Q1770" i="1" s="1"/>
  <c r="Q1768" i="1"/>
  <c r="Q1766" i="1"/>
  <c r="Q1761" i="1"/>
  <c r="Q1760" i="1" s="1"/>
  <c r="Q1759" i="1" s="1"/>
  <c r="Q1758" i="1" s="1"/>
  <c r="Q1755" i="1"/>
  <c r="Q1753" i="1"/>
  <c r="Q1751" i="1"/>
  <c r="Q1744" i="1"/>
  <c r="Q1743" i="1" s="1"/>
  <c r="Q1742" i="1" s="1"/>
  <c r="Q1741" i="1" s="1"/>
  <c r="Q1725" i="1"/>
  <c r="Q1724" i="1" s="1"/>
  <c r="Q1723" i="1" s="1"/>
  <c r="Q1722" i="1" s="1"/>
  <c r="Q1720" i="1"/>
  <c r="Q1719" i="1" s="1"/>
  <c r="Q1718" i="1" s="1"/>
  <c r="Q1717" i="1" s="1"/>
  <c r="Q1714" i="1"/>
  <c r="Q1713" i="1" s="1"/>
  <c r="Q1712" i="1" s="1"/>
  <c r="Q1711" i="1" s="1"/>
  <c r="Q1709" i="1"/>
  <c r="Q1708" i="1" s="1"/>
  <c r="Q1707" i="1" s="1"/>
  <c r="Q1706" i="1" s="1"/>
  <c r="Q1704" i="1"/>
  <c r="Q1703" i="1" s="1"/>
  <c r="Q1702" i="1" s="1"/>
  <c r="Q1701" i="1" s="1"/>
  <c r="Q1699" i="1"/>
  <c r="Q1698" i="1" s="1"/>
  <c r="Q1696" i="1"/>
  <c r="Q1695" i="1" s="1"/>
  <c r="Q1693" i="1"/>
  <c r="Q1692" i="1" s="1"/>
  <c r="Q1686" i="1"/>
  <c r="Q1685" i="1" s="1"/>
  <c r="Q1684" i="1" s="1"/>
  <c r="Q1681" i="1"/>
  <c r="Q1680" i="1" s="1"/>
  <c r="Q1679" i="1" s="1"/>
  <c r="Q1678" i="1" s="1"/>
  <c r="Q1675" i="1"/>
  <c r="Q1674" i="1" s="1"/>
  <c r="Q1673" i="1" s="1"/>
  <c r="Q1672" i="1" s="1"/>
  <c r="Q1671" i="1" s="1"/>
  <c r="Q1668" i="1"/>
  <c r="Q1666" i="1"/>
  <c r="Q1663" i="1"/>
  <c r="Q1661" i="1"/>
  <c r="Q1657" i="1"/>
  <c r="Q1656" i="1" s="1"/>
  <c r="Q1654" i="1"/>
  <c r="Q1653" i="1" s="1"/>
  <c r="Q1651" i="1"/>
  <c r="Q1650" i="1" s="1"/>
  <c r="Q1647" i="1"/>
  <c r="Q1646" i="1" s="1"/>
  <c r="Q1645" i="1" s="1"/>
  <c r="Q1640" i="1"/>
  <c r="Q1638" i="1"/>
  <c r="Q1633" i="1"/>
  <c r="Q1632" i="1" s="1"/>
  <c r="Q1628" i="1"/>
  <c r="Q1626" i="1"/>
  <c r="Q1618" i="1"/>
  <c r="Q1617" i="1" s="1"/>
  <c r="Q1616" i="1" s="1"/>
  <c r="Q1615" i="1" s="1"/>
  <c r="Q1613" i="1"/>
  <c r="Q1612" i="1" s="1"/>
  <c r="Q1611" i="1" s="1"/>
  <c r="Q1610" i="1" s="1"/>
  <c r="Q1607" i="1"/>
  <c r="Q1606" i="1" s="1"/>
  <c r="Q1605" i="1" s="1"/>
  <c r="Q1604" i="1" s="1"/>
  <c r="Q1603" i="1" s="1"/>
  <c r="Q1600" i="1"/>
  <c r="Q1599" i="1" s="1"/>
  <c r="Q1598" i="1" s="1"/>
  <c r="Q1597" i="1" s="1"/>
  <c r="Q1595" i="1"/>
  <c r="Q1594" i="1" s="1"/>
  <c r="Q1593" i="1" s="1"/>
  <c r="Q1592" i="1" s="1"/>
  <c r="Q1588" i="1"/>
  <c r="Q1587" i="1" s="1"/>
  <c r="Q1585" i="1"/>
  <c r="Q1584" i="1" s="1"/>
  <c r="Q1578" i="1"/>
  <c r="Q1577" i="1" s="1"/>
  <c r="Q1576" i="1" s="1"/>
  <c r="Q1575" i="1" s="1"/>
  <c r="Q1574" i="1" s="1"/>
  <c r="Q1573" i="1" s="1"/>
  <c r="Q1571" i="1"/>
  <c r="Q1569" i="1"/>
  <c r="Q1567" i="1"/>
  <c r="Q1561" i="1"/>
  <c r="Q1560" i="1" s="1"/>
  <c r="Q1559" i="1" s="1"/>
  <c r="Q1558" i="1" s="1"/>
  <c r="Q1556" i="1"/>
  <c r="Q1555" i="1" s="1"/>
  <c r="Q1554" i="1" s="1"/>
  <c r="Q1553" i="1" s="1"/>
  <c r="Q1551" i="1"/>
  <c r="Q1550" i="1" s="1"/>
  <c r="Q1548" i="1"/>
  <c r="Q1546" i="1"/>
  <c r="Q1541" i="1"/>
  <c r="Q1540" i="1" s="1"/>
  <c r="Q1539" i="1" s="1"/>
  <c r="Q1538" i="1" s="1"/>
  <c r="Q1536" i="1"/>
  <c r="Q1535" i="1" s="1"/>
  <c r="Q1534" i="1" s="1"/>
  <c r="Q1533" i="1" s="1"/>
  <c r="Q1530" i="1"/>
  <c r="Q1529" i="1" s="1"/>
  <c r="Q1528" i="1" s="1"/>
  <c r="Q1527" i="1" s="1"/>
  <c r="Q1525" i="1"/>
  <c r="Q1523" i="1"/>
  <c r="Q1521" i="1"/>
  <c r="Q1514" i="1"/>
  <c r="Q1513" i="1" s="1"/>
  <c r="Q1512" i="1" s="1"/>
  <c r="Q1511" i="1" s="1"/>
  <c r="Q1507" i="1"/>
  <c r="Q1506" i="1" s="1"/>
  <c r="Q1505" i="1" s="1"/>
  <c r="Q1504" i="1" s="1"/>
  <c r="Q1502" i="1"/>
  <c r="Q1501" i="1" s="1"/>
  <c r="Q1500" i="1" s="1"/>
  <c r="Q1499" i="1" s="1"/>
  <c r="Q1496" i="1"/>
  <c r="Q1495" i="1" s="1"/>
  <c r="Q1494" i="1" s="1"/>
  <c r="Q1493" i="1" s="1"/>
  <c r="Q1491" i="1"/>
  <c r="Q1490" i="1" s="1"/>
  <c r="Q1489" i="1" s="1"/>
  <c r="Q1488" i="1" s="1"/>
  <c r="Q1486" i="1"/>
  <c r="Q1485" i="1" s="1"/>
  <c r="Q1484" i="1" s="1"/>
  <c r="Q1483" i="1" s="1"/>
  <c r="Q1481" i="1"/>
  <c r="Q1480" i="1" s="1"/>
  <c r="Q1478" i="1"/>
  <c r="Q1477" i="1" s="1"/>
  <c r="Q1475" i="1"/>
  <c r="Q1474" i="1" s="1"/>
  <c r="Q1468" i="1"/>
  <c r="Q1466" i="1"/>
  <c r="Q1461" i="1"/>
  <c r="Q1460" i="1" s="1"/>
  <c r="Q1459" i="1" s="1"/>
  <c r="Q1458" i="1" s="1"/>
  <c r="Q1455" i="1"/>
  <c r="Q1454" i="1" s="1"/>
  <c r="Q1453" i="1" s="1"/>
  <c r="Q1452" i="1" s="1"/>
  <c r="Q1450" i="1"/>
  <c r="Q1449" i="1" s="1"/>
  <c r="Q1448" i="1" s="1"/>
  <c r="Q1447" i="1" s="1"/>
  <c r="Q1443" i="1"/>
  <c r="Q1442" i="1" s="1"/>
  <c r="Q1441" i="1" s="1"/>
  <c r="Q1440" i="1" s="1"/>
  <c r="Q1436" i="1"/>
  <c r="Q1435" i="1" s="1"/>
  <c r="Q1433" i="1"/>
  <c r="Q1431" i="1"/>
  <c r="Q1427" i="1"/>
  <c r="Q1426" i="1" s="1"/>
  <c r="Q1424" i="1"/>
  <c r="Q1423" i="1" s="1"/>
  <c r="Q1421" i="1"/>
  <c r="Q1420" i="1" s="1"/>
  <c r="Q1417" i="1"/>
  <c r="Q1416" i="1" s="1"/>
  <c r="Q1415" i="1" s="1"/>
  <c r="Q1410" i="1"/>
  <c r="Q1408" i="1"/>
  <c r="Q1406" i="1"/>
  <c r="Q1403" i="1"/>
  <c r="Q1402" i="1" s="1"/>
  <c r="Q1398" i="1"/>
  <c r="Q1396" i="1"/>
  <c r="Q1388" i="1"/>
  <c r="Q1387" i="1" s="1"/>
  <c r="Q1386" i="1" s="1"/>
  <c r="Q1385" i="1" s="1"/>
  <c r="Q1383" i="1"/>
  <c r="Q1382" i="1" s="1"/>
  <c r="Q1381" i="1" s="1"/>
  <c r="Q1380" i="1" s="1"/>
  <c r="Q1376" i="1"/>
  <c r="Q1375" i="1" s="1"/>
  <c r="Q1374" i="1" s="1"/>
  <c r="Q1373" i="1" s="1"/>
  <c r="Q1371" i="1"/>
  <c r="Q1370" i="1" s="1"/>
  <c r="Q1369" i="1" s="1"/>
  <c r="Q1368" i="1" s="1"/>
  <c r="Q1364" i="1"/>
  <c r="Q1363" i="1" s="1"/>
  <c r="Q1361" i="1"/>
  <c r="Q1360" i="1" s="1"/>
  <c r="Q1354" i="1"/>
  <c r="Q1353" i="1" s="1"/>
  <c r="Q1352" i="1" s="1"/>
  <c r="Q1351" i="1" s="1"/>
  <c r="Q1350" i="1" s="1"/>
  <c r="Q1349" i="1" s="1"/>
  <c r="Q1347" i="1"/>
  <c r="Q1345" i="1"/>
  <c r="Q1343" i="1"/>
  <c r="Q1337" i="1"/>
  <c r="Q1336" i="1" s="1"/>
  <c r="Q1335" i="1" s="1"/>
  <c r="Q1334" i="1" s="1"/>
  <c r="Q1332" i="1"/>
  <c r="Q1331" i="1" s="1"/>
  <c r="Q1330" i="1" s="1"/>
  <c r="Q1329" i="1" s="1"/>
  <c r="Q1327" i="1"/>
  <c r="Q1326" i="1" s="1"/>
  <c r="Q1324" i="1"/>
  <c r="Q1323" i="1" s="1"/>
  <c r="Q1321" i="1"/>
  <c r="Q1320" i="1" s="1"/>
  <c r="Q1316" i="1"/>
  <c r="Q1315" i="1" s="1"/>
  <c r="Q1314" i="1" s="1"/>
  <c r="Q1313" i="1" s="1"/>
  <c r="Q1310" i="1"/>
  <c r="Q1309" i="1" s="1"/>
  <c r="Q1296" i="1"/>
  <c r="Q1295" i="1" s="1"/>
  <c r="Q1294" i="1" s="1"/>
  <c r="Q1293" i="1" s="1"/>
  <c r="Q1291" i="1"/>
  <c r="Q1290" i="1" s="1"/>
  <c r="Q1289" i="1" s="1"/>
  <c r="Q1288" i="1" s="1"/>
  <c r="Q1285" i="1"/>
  <c r="Q1284" i="1" s="1"/>
  <c r="Q1283" i="1" s="1"/>
  <c r="Q1282" i="1" s="1"/>
  <c r="Q1280" i="1"/>
  <c r="Q1279" i="1" s="1"/>
  <c r="Q1278" i="1" s="1"/>
  <c r="Q1277" i="1" s="1"/>
  <c r="Q1275" i="1"/>
  <c r="Q1274" i="1" s="1"/>
  <c r="Q1273" i="1" s="1"/>
  <c r="Q1272" i="1" s="1"/>
  <c r="Q1270" i="1"/>
  <c r="Q1269" i="1" s="1"/>
  <c r="Q1268" i="1" s="1"/>
  <c r="Q1267" i="1" s="1"/>
  <c r="Q1265" i="1"/>
  <c r="Q1264" i="1" s="1"/>
  <c r="Q1262" i="1"/>
  <c r="Q1261" i="1" s="1"/>
  <c r="Q1259" i="1"/>
  <c r="Q1258" i="1" s="1"/>
  <c r="Q1252" i="1"/>
  <c r="Q1251" i="1" s="1"/>
  <c r="Q1250" i="1" s="1"/>
  <c r="Q1247" i="1"/>
  <c r="Q1246" i="1" s="1"/>
  <c r="Q1245" i="1" s="1"/>
  <c r="Q1244" i="1" s="1"/>
  <c r="Q1241" i="1"/>
  <c r="Q1240" i="1" s="1"/>
  <c r="Q1239" i="1" s="1"/>
  <c r="Q1238" i="1" s="1"/>
  <c r="Q1237" i="1" s="1"/>
  <c r="Q1234" i="1"/>
  <c r="Q1233" i="1" s="1"/>
  <c r="Q1232" i="1" s="1"/>
  <c r="Q1231" i="1" s="1"/>
  <c r="Q1229" i="1"/>
  <c r="Q1227" i="1"/>
  <c r="Q1224" i="1"/>
  <c r="Q1222" i="1"/>
  <c r="Q1218" i="1"/>
  <c r="Q1217" i="1" s="1"/>
  <c r="Q1215" i="1"/>
  <c r="Q1214" i="1" s="1"/>
  <c r="Q1212" i="1"/>
  <c r="Q1211" i="1" s="1"/>
  <c r="Q1208" i="1"/>
  <c r="Q1207" i="1" s="1"/>
  <c r="Q1206" i="1" s="1"/>
  <c r="Q1201" i="1"/>
  <c r="Q1199" i="1"/>
  <c r="Q1197" i="1"/>
  <c r="Q1194" i="1"/>
  <c r="Q1193" i="1" s="1"/>
  <c r="Q1189" i="1"/>
  <c r="Q1187" i="1"/>
  <c r="Q1179" i="1"/>
  <c r="Q1178" i="1" s="1"/>
  <c r="Q1177" i="1" s="1"/>
  <c r="Q1176" i="1" s="1"/>
  <c r="Q1175" i="1" s="1"/>
  <c r="Q1174" i="1" s="1"/>
  <c r="Q1172" i="1"/>
  <c r="Q1171" i="1" s="1"/>
  <c r="Q1170" i="1" s="1"/>
  <c r="Q1169" i="1" s="1"/>
  <c r="Q1167" i="1"/>
  <c r="Q1166" i="1" s="1"/>
  <c r="Q1165" i="1" s="1"/>
  <c r="Q1164" i="1" s="1"/>
  <c r="Q1160" i="1"/>
  <c r="Q1159" i="1" s="1"/>
  <c r="Q1157" i="1"/>
  <c r="Q1156" i="1" s="1"/>
  <c r="Q1150" i="1"/>
  <c r="Q1149" i="1" s="1"/>
  <c r="Q1148" i="1" s="1"/>
  <c r="Q1147" i="1" s="1"/>
  <c r="Q1146" i="1" s="1"/>
  <c r="Q1145" i="1" s="1"/>
  <c r="Q1143" i="1"/>
  <c r="Q1141" i="1"/>
  <c r="Q1139" i="1"/>
  <c r="Q1133" i="1"/>
  <c r="Q1132" i="1" s="1"/>
  <c r="Q1131" i="1" s="1"/>
  <c r="Q1130" i="1" s="1"/>
  <c r="Q1128" i="1"/>
  <c r="Q1127" i="1" s="1"/>
  <c r="Q1126" i="1" s="1"/>
  <c r="Q1125" i="1" s="1"/>
  <c r="Q1123" i="1"/>
  <c r="Q1122" i="1" s="1"/>
  <c r="Q1120" i="1"/>
  <c r="Q1119" i="1" s="1"/>
  <c r="Q1117" i="1"/>
  <c r="Q1116" i="1" s="1"/>
  <c r="Q1112" i="1"/>
  <c r="Q1111" i="1" s="1"/>
  <c r="Q1110" i="1" s="1"/>
  <c r="Q1109" i="1" s="1"/>
  <c r="Q1107" i="1"/>
  <c r="Q1106" i="1" s="1"/>
  <c r="Q1105" i="1" s="1"/>
  <c r="Q1104" i="1" s="1"/>
  <c r="Q1094" i="1"/>
  <c r="Q1093" i="1" s="1"/>
  <c r="Q1092" i="1" s="1"/>
  <c r="Q1091" i="1" s="1"/>
  <c r="Q1089" i="1"/>
  <c r="Q1088" i="1" s="1"/>
  <c r="Q1087" i="1" s="1"/>
  <c r="Q1086" i="1" s="1"/>
  <c r="Q1084" i="1"/>
  <c r="Q1083" i="1" s="1"/>
  <c r="Q1082" i="1" s="1"/>
  <c r="Q1081" i="1" s="1"/>
  <c r="Q1078" i="1"/>
  <c r="Q1077" i="1" s="1"/>
  <c r="Q1076" i="1" s="1"/>
  <c r="Q1075" i="1" s="1"/>
  <c r="Q1073" i="1"/>
  <c r="Q1072" i="1" s="1"/>
  <c r="Q1071" i="1" s="1"/>
  <c r="Q1070" i="1" s="1"/>
  <c r="Q1068" i="1"/>
  <c r="Q1067" i="1" s="1"/>
  <c r="Q1066" i="1" s="1"/>
  <c r="Q1065" i="1" s="1"/>
  <c r="Q1063" i="1"/>
  <c r="Q1062" i="1" s="1"/>
  <c r="Q1060" i="1"/>
  <c r="Q1059" i="1" s="1"/>
  <c r="Q1057" i="1"/>
  <c r="Q1056" i="1" s="1"/>
  <c r="Q1050" i="1"/>
  <c r="Q1049" i="1" s="1"/>
  <c r="Q1048" i="1" s="1"/>
  <c r="Q1047" i="1" s="1"/>
  <c r="Q1045" i="1"/>
  <c r="Q1044" i="1" s="1"/>
  <c r="Q1043" i="1" s="1"/>
  <c r="Q1042" i="1" s="1"/>
  <c r="Q1039" i="1"/>
  <c r="Q1038" i="1" s="1"/>
  <c r="Q1037" i="1" s="1"/>
  <c r="Q1036" i="1" s="1"/>
  <c r="Q1035" i="1" s="1"/>
  <c r="Q1032" i="1"/>
  <c r="Q1030" i="1"/>
  <c r="Q1027" i="1"/>
  <c r="Q1025" i="1"/>
  <c r="Q1021" i="1"/>
  <c r="Q1020" i="1" s="1"/>
  <c r="Q1018" i="1"/>
  <c r="Q1017" i="1" s="1"/>
  <c r="Q1015" i="1"/>
  <c r="Q1014" i="1" s="1"/>
  <c r="Q1011" i="1"/>
  <c r="Q1010" i="1" s="1"/>
  <c r="Q1009" i="1" s="1"/>
  <c r="Q1005" i="1"/>
  <c r="Q1003" i="1"/>
  <c r="Q1001" i="1"/>
  <c r="Q998" i="1"/>
  <c r="Q997" i="1" s="1"/>
  <c r="Q993" i="1"/>
  <c r="Q991" i="1"/>
  <c r="Q982" i="1"/>
  <c r="Q981" i="1" s="1"/>
  <c r="Q980" i="1" s="1"/>
  <c r="Q978" i="1"/>
  <c r="Q976" i="1"/>
  <c r="Q971" i="1"/>
  <c r="Q970" i="1" s="1"/>
  <c r="Q969" i="1" s="1"/>
  <c r="Q967" i="1"/>
  <c r="Q965" i="1"/>
  <c r="Q959" i="1"/>
  <c r="Q957" i="1"/>
  <c r="Q950" i="1"/>
  <c r="Q948" i="1"/>
  <c r="Q944" i="1"/>
  <c r="Q942" i="1"/>
  <c r="Q935" i="1"/>
  <c r="Q934" i="1" s="1"/>
  <c r="Q933" i="1" s="1"/>
  <c r="Q926" i="1"/>
  <c r="Q925" i="1" s="1"/>
  <c r="Q921" i="1"/>
  <c r="Q920" i="1" s="1"/>
  <c r="Q918" i="1"/>
  <c r="Q916" i="1"/>
  <c r="Q912" i="1"/>
  <c r="Q911" i="1" s="1"/>
  <c r="Q907" i="1"/>
  <c r="Q906" i="1" s="1"/>
  <c r="Q902" i="1"/>
  <c r="Q901" i="1" s="1"/>
  <c r="Q899" i="1"/>
  <c r="Q897" i="1"/>
  <c r="Q885" i="1"/>
  <c r="Q883" i="1"/>
  <c r="Q881" i="1"/>
  <c r="Q878" i="1"/>
  <c r="Q877" i="1" s="1"/>
  <c r="Q872" i="1"/>
  <c r="Q871" i="1" s="1"/>
  <c r="Q868" i="1"/>
  <c r="Q867" i="1" s="1"/>
  <c r="Q862" i="1"/>
  <c r="Q861" i="1" s="1"/>
  <c r="Q860" i="1" s="1"/>
  <c r="Q857" i="1"/>
  <c r="Q855" i="1"/>
  <c r="Q850" i="1"/>
  <c r="Q849" i="1" s="1"/>
  <c r="Q848" i="1" s="1"/>
  <c r="Q847" i="1" s="1"/>
  <c r="Q845" i="1"/>
  <c r="Q844" i="1" s="1"/>
  <c r="Q843" i="1" s="1"/>
  <c r="Q842" i="1" s="1"/>
  <c r="Q840" i="1"/>
  <c r="Q839" i="1" s="1"/>
  <c r="Q836" i="1"/>
  <c r="Q834" i="1"/>
  <c r="Q831" i="1"/>
  <c r="Q828" i="1"/>
  <c r="Q826" i="1"/>
  <c r="Q824" i="1"/>
  <c r="Q820" i="1"/>
  <c r="Q819" i="1" s="1"/>
  <c r="Q818" i="1" s="1"/>
  <c r="Q813" i="1"/>
  <c r="Q812" i="1" s="1"/>
  <c r="Q811" i="1" s="1"/>
  <c r="Q810" i="1" s="1"/>
  <c r="Q809" i="1" s="1"/>
  <c r="Q807" i="1"/>
  <c r="Q806" i="1" s="1"/>
  <c r="Q805" i="1" s="1"/>
  <c r="Q804" i="1" s="1"/>
  <c r="Q802" i="1"/>
  <c r="Q801" i="1" s="1"/>
  <c r="Q800" i="1" s="1"/>
  <c r="Q799" i="1" s="1"/>
  <c r="Q794" i="1"/>
  <c r="Q793" i="1" s="1"/>
  <c r="Q784" i="1"/>
  <c r="Q783" i="1" s="1"/>
  <c r="Q780" i="1"/>
  <c r="Q779" i="1" s="1"/>
  <c r="Q772" i="1"/>
  <c r="Q771" i="1" s="1"/>
  <c r="Q768" i="1"/>
  <c r="Q767" i="1" s="1"/>
  <c r="Q764" i="1"/>
  <c r="Q763" i="1" s="1"/>
  <c r="Q760" i="1"/>
  <c r="Q758" i="1"/>
  <c r="Q756" i="1"/>
  <c r="Q754" i="1"/>
  <c r="Q745" i="1"/>
  <c r="Q744" i="1" s="1"/>
  <c r="Q742" i="1"/>
  <c r="Q741" i="1" s="1"/>
  <c r="Q739" i="1"/>
  <c r="Q738" i="1" s="1"/>
  <c r="Q736" i="1"/>
  <c r="Q735" i="1" s="1"/>
  <c r="Q728" i="1"/>
  <c r="Q727" i="1" s="1"/>
  <c r="Q724" i="1"/>
  <c r="Q723" i="1" s="1"/>
  <c r="Q721" i="1"/>
  <c r="Q720" i="1" s="1"/>
  <c r="Q717" i="1"/>
  <c r="Q716" i="1" s="1"/>
  <c r="Q713" i="1"/>
  <c r="Q712" i="1" s="1"/>
  <c r="Q709" i="1"/>
  <c r="Q708" i="1" s="1"/>
  <c r="Q704" i="1"/>
  <c r="Q701" i="1"/>
  <c r="Q700" i="1" s="1"/>
  <c r="Q697" i="1"/>
  <c r="Q696" i="1" s="1"/>
  <c r="Q692" i="1"/>
  <c r="Q689" i="1"/>
  <c r="Q688" i="1" s="1"/>
  <c r="Q686" i="1"/>
  <c r="Q685" i="1" s="1"/>
  <c r="Q682" i="1"/>
  <c r="Q681" i="1" s="1"/>
  <c r="Q678" i="1"/>
  <c r="Q677" i="1" s="1"/>
  <c r="Q675" i="1"/>
  <c r="Q674" i="1" s="1"/>
  <c r="Q672" i="1"/>
  <c r="Q671" i="1" s="1"/>
  <c r="Q665" i="1"/>
  <c r="Q664" i="1" s="1"/>
  <c r="Q660" i="1"/>
  <c r="Q658" i="1"/>
  <c r="Q657" i="1" s="1"/>
  <c r="Q654" i="1"/>
  <c r="Q653" i="1" s="1"/>
  <c r="Q651" i="1"/>
  <c r="Q650" i="1" s="1"/>
  <c r="Q644" i="1"/>
  <c r="Q643" i="1" s="1"/>
  <c r="Q640" i="1"/>
  <c r="Q639" i="1" s="1"/>
  <c r="Q636" i="1"/>
  <c r="Q635" i="1" s="1"/>
  <c r="Q632" i="1"/>
  <c r="Q631" i="1" s="1"/>
  <c r="Q629" i="1"/>
  <c r="Q628" i="1" s="1"/>
  <c r="Q625" i="1"/>
  <c r="Q624" i="1" s="1"/>
  <c r="Q621" i="1"/>
  <c r="Q620" i="1" s="1"/>
  <c r="Q617" i="1"/>
  <c r="Q616" i="1" s="1"/>
  <c r="Q609" i="1"/>
  <c r="Q608" i="1" s="1"/>
  <c r="Q607" i="1" s="1"/>
  <c r="Q606" i="1" s="1"/>
  <c r="Q605" i="1" s="1"/>
  <c r="Q602" i="1"/>
  <c r="Q601" i="1" s="1"/>
  <c r="Q598" i="1"/>
  <c r="Q597" i="1" s="1"/>
  <c r="Q591" i="1"/>
  <c r="Q589" i="1"/>
  <c r="Q587" i="1"/>
  <c r="Q584" i="1"/>
  <c r="Q583" i="1" s="1"/>
  <c r="Q577" i="1"/>
  <c r="Q576" i="1" s="1"/>
  <c r="Q575" i="1" s="1"/>
  <c r="Q574" i="1" s="1"/>
  <c r="Q564" i="1"/>
  <c r="Q563" i="1" s="1"/>
  <c r="Q562" i="1" s="1"/>
  <c r="Q560" i="1"/>
  <c r="Q559" i="1" s="1"/>
  <c r="Q557" i="1"/>
  <c r="Q556" i="1" s="1"/>
  <c r="Q552" i="1"/>
  <c r="Q551" i="1" s="1"/>
  <c r="Q550" i="1" s="1"/>
  <c r="Q547" i="1"/>
  <c r="Q546" i="1" s="1"/>
  <c r="Q545" i="1" s="1"/>
  <c r="Q539" i="1"/>
  <c r="Q538" i="1" s="1"/>
  <c r="Q529" i="1"/>
  <c r="Q528" i="1" s="1"/>
  <c r="Q525" i="1"/>
  <c r="Q521" i="1"/>
  <c r="Q519" i="1"/>
  <c r="Q514" i="1"/>
  <c r="Q513" i="1" s="1"/>
  <c r="Q512" i="1" s="1"/>
  <c r="Q511" i="1" s="1"/>
  <c r="Q507" i="1"/>
  <c r="Q506" i="1" s="1"/>
  <c r="Q505" i="1" s="1"/>
  <c r="Q504" i="1" s="1"/>
  <c r="Q502" i="1"/>
  <c r="Q501" i="1" s="1"/>
  <c r="Q500" i="1" s="1"/>
  <c r="Q498" i="1"/>
  <c r="Q497" i="1" s="1"/>
  <c r="Q496" i="1" s="1"/>
  <c r="Q493" i="1"/>
  <c r="Q492" i="1" s="1"/>
  <c r="Q490" i="1"/>
  <c r="Q488" i="1"/>
  <c r="Q482" i="1"/>
  <c r="Q481" i="1" s="1"/>
  <c r="Q480" i="1" s="1"/>
  <c r="Q479" i="1" s="1"/>
  <c r="Q477" i="1"/>
  <c r="Q476" i="1" s="1"/>
  <c r="Q474" i="1"/>
  <c r="Q472" i="1"/>
  <c r="Q467" i="1"/>
  <c r="Q465" i="1"/>
  <c r="Q462" i="1"/>
  <c r="Q461" i="1" s="1"/>
  <c r="Q457" i="1"/>
  <c r="Q456" i="1" s="1"/>
  <c r="Q455" i="1" s="1"/>
  <c r="Q454" i="1" s="1"/>
  <c r="Q451" i="1"/>
  <c r="Q450" i="1" s="1"/>
  <c r="Q445" i="1"/>
  <c r="Q444" i="1" s="1"/>
  <c r="Q442" i="1"/>
  <c r="Q441" i="1" s="1"/>
  <c r="Q438" i="1"/>
  <c r="Q437" i="1" s="1"/>
  <c r="Q436" i="1" s="1"/>
  <c r="Q420" i="1"/>
  <c r="Q395" i="1"/>
  <c r="Q394" i="1" s="1"/>
  <c r="Q392" i="1"/>
  <c r="Q391" i="1" s="1"/>
  <c r="Q387" i="1" s="1"/>
  <c r="Q386" i="1" s="1"/>
  <c r="Q382" i="1"/>
  <c r="Q381" i="1" s="1"/>
  <c r="Q380" i="1" s="1"/>
  <c r="Q379" i="1" s="1"/>
  <c r="Q376" i="1"/>
  <c r="Q375" i="1" s="1"/>
  <c r="Q372" i="1"/>
  <c r="Q371" i="1" s="1"/>
  <c r="Q363" i="1"/>
  <c r="Q360" i="1" s="1"/>
  <c r="Q358" i="1"/>
  <c r="Q357" i="1" s="1"/>
  <c r="Q353" i="1"/>
  <c r="Q351" i="1"/>
  <c r="Q349" i="1"/>
  <c r="Q346" i="1"/>
  <c r="Q344" i="1"/>
  <c r="Q342" i="1"/>
  <c r="Q339" i="1"/>
  <c r="Q338" i="1" s="1"/>
  <c r="Q336" i="1"/>
  <c r="Q334" i="1"/>
  <c r="Q329" i="1"/>
  <c r="Q323" i="1"/>
  <c r="Q322" i="1" s="1"/>
  <c r="Q321" i="1" s="1"/>
  <c r="Q317" i="1"/>
  <c r="Q316" i="1" s="1"/>
  <c r="Q314" i="1"/>
  <c r="Q313" i="1" s="1"/>
  <c r="Q309" i="1"/>
  <c r="Q308" i="1" s="1"/>
  <c r="Q307" i="1" s="1"/>
  <c r="Q306" i="1" s="1"/>
  <c r="Q302" i="1"/>
  <c r="Q301" i="1" s="1"/>
  <c r="Q299" i="1"/>
  <c r="Q298" i="1" s="1"/>
  <c r="Q296" i="1"/>
  <c r="Q293" i="1"/>
  <c r="Q290" i="1"/>
  <c r="Q289" i="1" s="1"/>
  <c r="Q286" i="1"/>
  <c r="Q285" i="1" s="1"/>
  <c r="Q284" i="1" s="1"/>
  <c r="Q280" i="1"/>
  <c r="Q279" i="1" s="1"/>
  <c r="Q276" i="1"/>
  <c r="Q275" i="1" s="1"/>
  <c r="Q273" i="1"/>
  <c r="Q272" i="1" s="1"/>
  <c r="Q265" i="1"/>
  <c r="Q263" i="1"/>
  <c r="Q261" i="1"/>
  <c r="Q258" i="1"/>
  <c r="Q257" i="1" s="1"/>
  <c r="Q252" i="1"/>
  <c r="Q251" i="1" s="1"/>
  <c r="Q249" i="1"/>
  <c r="Q247" i="1"/>
  <c r="Q245" i="1"/>
  <c r="Q240" i="1"/>
  <c r="Q239" i="1" s="1"/>
  <c r="Q236" i="1"/>
  <c r="Q234" i="1"/>
  <c r="Q231" i="1"/>
  <c r="Q230" i="1" s="1"/>
  <c r="Q224" i="1"/>
  <c r="Q223" i="1" s="1"/>
  <c r="Q221" i="1"/>
  <c r="Q220" i="1" s="1"/>
  <c r="Q218" i="1"/>
  <c r="Q216" i="1"/>
  <c r="Q214" i="1"/>
  <c r="Q206" i="1"/>
  <c r="Q204" i="1"/>
  <c r="Q202" i="1"/>
  <c r="Q199" i="1"/>
  <c r="Q197" i="1"/>
  <c r="Q195" i="1"/>
  <c r="Q187" i="1"/>
  <c r="Q186" i="1" s="1"/>
  <c r="Q185" i="1" s="1"/>
  <c r="Q184" i="1" s="1"/>
  <c r="Q182" i="1"/>
  <c r="Q181" i="1" s="1"/>
  <c r="Q179" i="1"/>
  <c r="Q178" i="1" s="1"/>
  <c r="Q175" i="1"/>
  <c r="Q174" i="1" s="1"/>
  <c r="Q172" i="1"/>
  <c r="Q171" i="1" s="1"/>
  <c r="Q169" i="1"/>
  <c r="Q168" i="1" s="1"/>
  <c r="Q166" i="1"/>
  <c r="Q165" i="1" s="1"/>
  <c r="Q163" i="1"/>
  <c r="Q161" i="1"/>
  <c r="Q156" i="1"/>
  <c r="Q151" i="1" s="1"/>
  <c r="Q152" i="1"/>
  <c r="Q145" i="1"/>
  <c r="Q143" i="1"/>
  <c r="Q141" i="1"/>
  <c r="Q138" i="1"/>
  <c r="Q137" i="1" s="1"/>
  <c r="Q130" i="1"/>
  <c r="Q129" i="1" s="1"/>
  <c r="Q127" i="1"/>
  <c r="Q126" i="1" s="1"/>
  <c r="Q123" i="1"/>
  <c r="Q122" i="1" s="1"/>
  <c r="Q121" i="1" s="1"/>
  <c r="Q118" i="1"/>
  <c r="Q117" i="1" s="1"/>
  <c r="Q116" i="1" s="1"/>
  <c r="Q114" i="1"/>
  <c r="Q113" i="1" s="1"/>
  <c r="Q112" i="1" s="1"/>
  <c r="Q108" i="1"/>
  <c r="Q107" i="1" s="1"/>
  <c r="Q106" i="1" s="1"/>
  <c r="Q105" i="1" s="1"/>
  <c r="Q104" i="1" s="1"/>
  <c r="Q102" i="1"/>
  <c r="Q100" i="1"/>
  <c r="Q98" i="1"/>
  <c r="Q95" i="1"/>
  <c r="Q94" i="1" s="1"/>
  <c r="Q87" i="1"/>
  <c r="Q86" i="1" s="1"/>
  <c r="Q84" i="1"/>
  <c r="Q83" i="1" s="1"/>
  <c r="Q81" i="1"/>
  <c r="Q80" i="1" s="1"/>
  <c r="Q78" i="1"/>
  <c r="Q77" i="1" s="1"/>
  <c r="Q75" i="1"/>
  <c r="Q74" i="1" s="1"/>
  <c r="Q68" i="1"/>
  <c r="Q67" i="1" s="1"/>
  <c r="Q66" i="1" s="1"/>
  <c r="Q65" i="1" s="1"/>
  <c r="Q63" i="1"/>
  <c r="Q61" i="1"/>
  <c r="Q59" i="1"/>
  <c r="Q56" i="1"/>
  <c r="Q55" i="1" s="1"/>
  <c r="Q41" i="1"/>
  <c r="Q40" i="1" s="1"/>
  <c r="Q39" i="1" s="1"/>
  <c r="Q36" i="1"/>
  <c r="Q35" i="1" s="1"/>
  <c r="Q32" i="1"/>
  <c r="Q30" i="1"/>
  <c r="Q28" i="1"/>
  <c r="Q24" i="1"/>
  <c r="Q23" i="1" s="1"/>
  <c r="Q21" i="1"/>
  <c r="Q19" i="1"/>
  <c r="P3929" i="1"/>
  <c r="P3928" i="1" s="1"/>
  <c r="P3923" i="1"/>
  <c r="P3919" i="1"/>
  <c r="P3918" i="1" s="1"/>
  <c r="P3912" i="1"/>
  <c r="P3910" i="1"/>
  <c r="P3905" i="1"/>
  <c r="P3903" i="1"/>
  <c r="P3901" i="1"/>
  <c r="P3898" i="1"/>
  <c r="P3897" i="1" s="1"/>
  <c r="P3890" i="1"/>
  <c r="P3888" i="1"/>
  <c r="P3885" i="1"/>
  <c r="P3884" i="1" s="1"/>
  <c r="P3882" i="1"/>
  <c r="P3881" i="1" s="1"/>
  <c r="P3877" i="1"/>
  <c r="P3876" i="1" s="1"/>
  <c r="P3874" i="1"/>
  <c r="P3873" i="1" s="1"/>
  <c r="P3871" i="1"/>
  <c r="P3870" i="1" s="1"/>
  <c r="P3865" i="1"/>
  <c r="P3864" i="1" s="1"/>
  <c r="P3861" i="1"/>
  <c r="P3860" i="1" s="1"/>
  <c r="P3853" i="1" s="1"/>
  <c r="P3848" i="1"/>
  <c r="P3846" i="1"/>
  <c r="P3844" i="1"/>
  <c r="P3838" i="1"/>
  <c r="P3837" i="1" s="1"/>
  <c r="P3835" i="1"/>
  <c r="P3834" i="1" s="1"/>
  <c r="P3831" i="1"/>
  <c r="P3829" i="1"/>
  <c r="P3825" i="1"/>
  <c r="P3824" i="1" s="1"/>
  <c r="P3822" i="1"/>
  <c r="P3821" i="1" s="1"/>
  <c r="P3819" i="1"/>
  <c r="P3818" i="1" s="1"/>
  <c r="P3816" i="1"/>
  <c r="P3814" i="1"/>
  <c r="P3811" i="1"/>
  <c r="P3809" i="1"/>
  <c r="P3802" i="1"/>
  <c r="P3801" i="1" s="1"/>
  <c r="P3800" i="1" s="1"/>
  <c r="P3799" i="1" s="1"/>
  <c r="P3797" i="1"/>
  <c r="P3795" i="1"/>
  <c r="P3793" i="1"/>
  <c r="P3790" i="1"/>
  <c r="P3789" i="1" s="1"/>
  <c r="P3785" i="1"/>
  <c r="P3784" i="1" s="1"/>
  <c r="P3783" i="1" s="1"/>
  <c r="P3782" i="1" s="1"/>
  <c r="P3780" i="1"/>
  <c r="P3778" i="1"/>
  <c r="P3767" i="1"/>
  <c r="P3766" i="1" s="1"/>
  <c r="P3765" i="1" s="1"/>
  <c r="P3764" i="1" s="1"/>
  <c r="P3761" i="1"/>
  <c r="P3760" i="1" s="1"/>
  <c r="P3758" i="1"/>
  <c r="P3757" i="1" s="1"/>
  <c r="P3752" i="1"/>
  <c r="P3750" i="1"/>
  <c r="P3748" i="1"/>
  <c r="P3745" i="1"/>
  <c r="P3744" i="1" s="1"/>
  <c r="P3741" i="1"/>
  <c r="P3740" i="1" s="1"/>
  <c r="P3738" i="1"/>
  <c r="P3737" i="1" s="1"/>
  <c r="P3727" i="1"/>
  <c r="P3726" i="1" s="1"/>
  <c r="P3725" i="1" s="1"/>
  <c r="P3724" i="1" s="1"/>
  <c r="P3718" i="1" s="1"/>
  <c r="P3714" i="1"/>
  <c r="P3712" i="1"/>
  <c r="P3710" i="1"/>
  <c r="P3707" i="1"/>
  <c r="P3706" i="1" s="1"/>
  <c r="P3703" i="1"/>
  <c r="P3702" i="1" s="1"/>
  <c r="P3701" i="1" s="1"/>
  <c r="P3695" i="1"/>
  <c r="P3693" i="1"/>
  <c r="P3691" i="1"/>
  <c r="P3688" i="1"/>
  <c r="P3687" i="1" s="1"/>
  <c r="P3684" i="1"/>
  <c r="P3683" i="1" s="1"/>
  <c r="P3682" i="1" s="1"/>
  <c r="P3676" i="1"/>
  <c r="P3675" i="1" s="1"/>
  <c r="P3668" i="1"/>
  <c r="P3666" i="1"/>
  <c r="P3663" i="1"/>
  <c r="P3662" i="1" s="1"/>
  <c r="P3657" i="1"/>
  <c r="P3656" i="1" s="1"/>
  <c r="P3655" i="1" s="1"/>
  <c r="P3651" i="1"/>
  <c r="P3649" i="1"/>
  <c r="P3646" i="1"/>
  <c r="P3645" i="1" s="1"/>
  <c r="P3642" i="1"/>
  <c r="P3641" i="1" s="1"/>
  <c r="P3639" i="1"/>
  <c r="P3638" i="1" s="1"/>
  <c r="P3636" i="1"/>
  <c r="P3635" i="1" s="1"/>
  <c r="P3630" i="1"/>
  <c r="P3628" i="1"/>
  <c r="P3623" i="1"/>
  <c r="P3622" i="1" s="1"/>
  <c r="P3620" i="1"/>
  <c r="P3619" i="1" s="1"/>
  <c r="P3617" i="1"/>
  <c r="P3615" i="1"/>
  <c r="P3613" i="1"/>
  <c r="P3611" i="1"/>
  <c r="P3607" i="1"/>
  <c r="P3606" i="1" s="1"/>
  <c r="P3604" i="1"/>
  <c r="P3603" i="1" s="1"/>
  <c r="P3601" i="1"/>
  <c r="P3600" i="1" s="1"/>
  <c r="P3593" i="1"/>
  <c r="P3592" i="1" s="1"/>
  <c r="P3591" i="1" s="1"/>
  <c r="P3590" i="1" s="1"/>
  <c r="P3589" i="1" s="1"/>
  <c r="P3586" i="1"/>
  <c r="P3585" i="1" s="1"/>
  <c r="P3582" i="1"/>
  <c r="P3581" i="1" s="1"/>
  <c r="P3574" i="1"/>
  <c r="P3573" i="1" s="1"/>
  <c r="P3572" i="1" s="1"/>
  <c r="P3571" i="1" s="1"/>
  <c r="P3570" i="1" s="1"/>
  <c r="P3567" i="1"/>
  <c r="P3566" i="1" s="1"/>
  <c r="P3565" i="1" s="1"/>
  <c r="P3564" i="1" s="1"/>
  <c r="P3563" i="1" s="1"/>
  <c r="P3560" i="1"/>
  <c r="P3559" i="1" s="1"/>
  <c r="P3558" i="1" s="1"/>
  <c r="P3557" i="1" s="1"/>
  <c r="P3555" i="1"/>
  <c r="P3554" i="1" s="1"/>
  <c r="P3547" i="1"/>
  <c r="P3546" i="1" s="1"/>
  <c r="P3543" i="1"/>
  <c r="P3542" i="1" s="1"/>
  <c r="P3535" i="1"/>
  <c r="P3528" i="1"/>
  <c r="P3527" i="1" s="1"/>
  <c r="P3526" i="1" s="1"/>
  <c r="P3525" i="1" s="1"/>
  <c r="P3524" i="1" s="1"/>
  <c r="P3523" i="1" s="1"/>
  <c r="P3521" i="1"/>
  <c r="P3519" i="1"/>
  <c r="P3512" i="1"/>
  <c r="P3511" i="1" s="1"/>
  <c r="P3510" i="1" s="1"/>
  <c r="P3509" i="1" s="1"/>
  <c r="P3508" i="1" s="1"/>
  <c r="P3507" i="1" s="1"/>
  <c r="P3505" i="1"/>
  <c r="P3504" i="1" s="1"/>
  <c r="P3503" i="1" s="1"/>
  <c r="P3502" i="1" s="1"/>
  <c r="P3501" i="1" s="1"/>
  <c r="P3499" i="1"/>
  <c r="P3498" i="1" s="1"/>
  <c r="P3497" i="1" s="1"/>
  <c r="P3496" i="1" s="1"/>
  <c r="P3495" i="1" s="1"/>
  <c r="P3492" i="1"/>
  <c r="P3491" i="1" s="1"/>
  <c r="P3490" i="1" s="1"/>
  <c r="P3488" i="1"/>
  <c r="P3487" i="1" s="1"/>
  <c r="P3486" i="1" s="1"/>
  <c r="P3483" i="1"/>
  <c r="P3482" i="1" s="1"/>
  <c r="P3479" i="1"/>
  <c r="P3478" i="1" s="1"/>
  <c r="P3476" i="1"/>
  <c r="P3475" i="1" s="1"/>
  <c r="P3473" i="1"/>
  <c r="P3472" i="1" s="1"/>
  <c r="P3470" i="1"/>
  <c r="P3469" i="1" s="1"/>
  <c r="P3467" i="1"/>
  <c r="P3466" i="1" s="1"/>
  <c r="P3463" i="1"/>
  <c r="P3462" i="1" s="1"/>
  <c r="P3461" i="1" s="1"/>
  <c r="P3459" i="1"/>
  <c r="P3458" i="1" s="1"/>
  <c r="P3456" i="1"/>
  <c r="P3454" i="1"/>
  <c r="P3452" i="1"/>
  <c r="P3448" i="1"/>
  <c r="P3447" i="1" s="1"/>
  <c r="P3446" i="1" s="1"/>
  <c r="P3444" i="1"/>
  <c r="P3443" i="1" s="1"/>
  <c r="P3442" i="1" s="1"/>
  <c r="P3434" i="1"/>
  <c r="P3433" i="1" s="1"/>
  <c r="P3432" i="1" s="1"/>
  <c r="P3431" i="1" s="1"/>
  <c r="P3429" i="1"/>
  <c r="P3428" i="1" s="1"/>
  <c r="P3426" i="1"/>
  <c r="P3425" i="1" s="1"/>
  <c r="P3421" i="1"/>
  <c r="P3419" i="1"/>
  <c r="P3415" i="1"/>
  <c r="P3414" i="1" s="1"/>
  <c r="P3412" i="1"/>
  <c r="P3410" i="1"/>
  <c r="P3406" i="1"/>
  <c r="P3404" i="1"/>
  <c r="P3398" i="1"/>
  <c r="P3396" i="1"/>
  <c r="P3394" i="1"/>
  <c r="P3391" i="1"/>
  <c r="P3390" i="1" s="1"/>
  <c r="P3387" i="1"/>
  <c r="P3386" i="1" s="1"/>
  <c r="P3385" i="1" s="1"/>
  <c r="P3379" i="1"/>
  <c r="P3377" i="1"/>
  <c r="P3362" i="1"/>
  <c r="P3361" i="1" s="1"/>
  <c r="P3360" i="1" s="1"/>
  <c r="P3359" i="1" s="1"/>
  <c r="P3357" i="1"/>
  <c r="P3356" i="1" s="1"/>
  <c r="P3355" i="1" s="1"/>
  <c r="P3354" i="1" s="1"/>
  <c r="P3350" i="1"/>
  <c r="P3349" i="1" s="1"/>
  <c r="P3348" i="1" s="1"/>
  <c r="P3347" i="1" s="1"/>
  <c r="P3345" i="1"/>
  <c r="P3343" i="1"/>
  <c r="P3341" i="1"/>
  <c r="P3338" i="1"/>
  <c r="P3337" i="1" s="1"/>
  <c r="P3330" i="1"/>
  <c r="P3328" i="1"/>
  <c r="P3326" i="1"/>
  <c r="P3323" i="1"/>
  <c r="P3322" i="1" s="1"/>
  <c r="P3318" i="1"/>
  <c r="P3317" i="1" s="1"/>
  <c r="P3316" i="1" s="1"/>
  <c r="P3313" i="1"/>
  <c r="P3312" i="1" s="1"/>
  <c r="P3311" i="1" s="1"/>
  <c r="P3306" i="1"/>
  <c r="P3305" i="1" s="1"/>
  <c r="P3304" i="1" s="1"/>
  <c r="P3298" i="1"/>
  <c r="P3293" i="1"/>
  <c r="P3292" i="1" s="1"/>
  <c r="P3291" i="1" s="1"/>
  <c r="P3290" i="1" s="1"/>
  <c r="P3288" i="1"/>
  <c r="P3287" i="1" s="1"/>
  <c r="P3286" i="1" s="1"/>
  <c r="P3284" i="1"/>
  <c r="P3282" i="1"/>
  <c r="P3279" i="1"/>
  <c r="P3277" i="1"/>
  <c r="P3275" i="1"/>
  <c r="P3270" i="1"/>
  <c r="P3268" i="1"/>
  <c r="P3261" i="1"/>
  <c r="P3260" i="1" s="1"/>
  <c r="P3259" i="1" s="1"/>
  <c r="P3258" i="1" s="1"/>
  <c r="P3257" i="1" s="1"/>
  <c r="P3255" i="1"/>
  <c r="P3254" i="1" s="1"/>
  <c r="P3253" i="1" s="1"/>
  <c r="P3252" i="1" s="1"/>
  <c r="P3251" i="1" s="1"/>
  <c r="P3243" i="1"/>
  <c r="P3242" i="1" s="1"/>
  <c r="P3241" i="1" s="1"/>
  <c r="P3240" i="1" s="1"/>
  <c r="P3238" i="1"/>
  <c r="P3236" i="1"/>
  <c r="P3234" i="1"/>
  <c r="P3231" i="1"/>
  <c r="P3230" i="1" s="1"/>
  <c r="P3226" i="1"/>
  <c r="P3225" i="1" s="1"/>
  <c r="P3221" i="1"/>
  <c r="P3220" i="1" s="1"/>
  <c r="P3219" i="1" s="1"/>
  <c r="P3217" i="1"/>
  <c r="P3216" i="1" s="1"/>
  <c r="P3214" i="1"/>
  <c r="P3213" i="1" s="1"/>
  <c r="P3211" i="1"/>
  <c r="P3210" i="1" s="1"/>
  <c r="P3208" i="1"/>
  <c r="P3207" i="1" s="1"/>
  <c r="P3205" i="1"/>
  <c r="P3204" i="1" s="1"/>
  <c r="P3200" i="1"/>
  <c r="P3199" i="1" s="1"/>
  <c r="P3198" i="1" s="1"/>
  <c r="P3197" i="1" s="1"/>
  <c r="P3194" i="1"/>
  <c r="P3192" i="1"/>
  <c r="P3189" i="1"/>
  <c r="P3187" i="1"/>
  <c r="P3181" i="1"/>
  <c r="P3171" i="1"/>
  <c r="P3164" i="1"/>
  <c r="P3163" i="1" s="1"/>
  <c r="P3161" i="1"/>
  <c r="P3159" i="1"/>
  <c r="P3157" i="1"/>
  <c r="P3155" i="1"/>
  <c r="P3152" i="1"/>
  <c r="P3151" i="1" s="1"/>
  <c r="P3149" i="1"/>
  <c r="P3148" i="1" s="1"/>
  <c r="P3135" i="1"/>
  <c r="P3133" i="1"/>
  <c r="P3131" i="1"/>
  <c r="P3128" i="1"/>
  <c r="P3127" i="1" s="1"/>
  <c r="P3124" i="1"/>
  <c r="P3123" i="1" s="1"/>
  <c r="P3117" i="1"/>
  <c r="P3115" i="1"/>
  <c r="P3112" i="1"/>
  <c r="P3111" i="1" s="1"/>
  <c r="P3107" i="1"/>
  <c r="P3106" i="1" s="1"/>
  <c r="P3105" i="1" s="1"/>
  <c r="P3104" i="1" s="1"/>
  <c r="P3099" i="1"/>
  <c r="P3096" i="1" s="1"/>
  <c r="P3095" i="1" s="1"/>
  <c r="P3094" i="1" s="1"/>
  <c r="P3092" i="1"/>
  <c r="P3091" i="1" s="1"/>
  <c r="P3089" i="1"/>
  <c r="P3088" i="1" s="1"/>
  <c r="P3085" i="1"/>
  <c r="P3084" i="1" s="1"/>
  <c r="P3082" i="1"/>
  <c r="P3080" i="1"/>
  <c r="P3077" i="1"/>
  <c r="P3075" i="1"/>
  <c r="P3072" i="1"/>
  <c r="P3068" i="1"/>
  <c r="P3066" i="1"/>
  <c r="P3060" i="1"/>
  <c r="P3059" i="1" s="1"/>
  <c r="P3058" i="1" s="1"/>
  <c r="P3057" i="1" s="1"/>
  <c r="P3055" i="1"/>
  <c r="P3053" i="1"/>
  <c r="P3051" i="1"/>
  <c r="P3048" i="1"/>
  <c r="P3047" i="1" s="1"/>
  <c r="P3043" i="1"/>
  <c r="P3042" i="1" s="1"/>
  <c r="P3040" i="1"/>
  <c r="P3039" i="1" s="1"/>
  <c r="P3032" i="1"/>
  <c r="P3029" i="1" s="1"/>
  <c r="P3027" i="1"/>
  <c r="P3024" i="1" s="1"/>
  <c r="P3022" i="1"/>
  <c r="P3021" i="1" s="1"/>
  <c r="P3019" i="1"/>
  <c r="P3018" i="1" s="1"/>
  <c r="P3016" i="1"/>
  <c r="P3015" i="1" s="1"/>
  <c r="P3013" i="1"/>
  <c r="P3012" i="1" s="1"/>
  <c r="P3010" i="1"/>
  <c r="P3009" i="1" s="1"/>
  <c r="P3007" i="1"/>
  <c r="P3006" i="1" s="1"/>
  <c r="P3004" i="1"/>
  <c r="P3003" i="1" s="1"/>
  <c r="P3001" i="1"/>
  <c r="P3000" i="1" s="1"/>
  <c r="P2998" i="1"/>
  <c r="P2997" i="1" s="1"/>
  <c r="P2990" i="1"/>
  <c r="P2988" i="1"/>
  <c r="P2986" i="1"/>
  <c r="P2983" i="1"/>
  <c r="P2982" i="1" s="1"/>
  <c r="P2977" i="1"/>
  <c r="P2975" i="1"/>
  <c r="P2973" i="1"/>
  <c r="P2967" i="1"/>
  <c r="P2966" i="1" s="1"/>
  <c r="P2964" i="1"/>
  <c r="P2963" i="1" s="1"/>
  <c r="P2961" i="1"/>
  <c r="P2960" i="1" s="1"/>
  <c r="P2958" i="1"/>
  <c r="P2957" i="1" s="1"/>
  <c r="P2955" i="1"/>
  <c r="P2954" i="1" s="1"/>
  <c r="P2952" i="1"/>
  <c r="P2951" i="1" s="1"/>
  <c r="P2949" i="1"/>
  <c r="P2948" i="1" s="1"/>
  <c r="P2945" i="1"/>
  <c r="P2944" i="1" s="1"/>
  <c r="P2942" i="1"/>
  <c r="P2941" i="1" s="1"/>
  <c r="P2939" i="1"/>
  <c r="P2938" i="1" s="1"/>
  <c r="P2936" i="1"/>
  <c r="P2935" i="1" s="1"/>
  <c r="P2933" i="1"/>
  <c r="P2932" i="1" s="1"/>
  <c r="P2930" i="1"/>
  <c r="P2929" i="1" s="1"/>
  <c r="P2925" i="1"/>
  <c r="P2924" i="1" s="1"/>
  <c r="P2921" i="1"/>
  <c r="P2920" i="1" s="1"/>
  <c r="P2918" i="1"/>
  <c r="P2917" i="1" s="1"/>
  <c r="P2911" i="1"/>
  <c r="P2910" i="1" s="1"/>
  <c r="P2908" i="1"/>
  <c r="P2907" i="1" s="1"/>
  <c r="P2905" i="1"/>
  <c r="P2904" i="1" s="1"/>
  <c r="P2902" i="1"/>
  <c r="P2901" i="1" s="1"/>
  <c r="P2898" i="1"/>
  <c r="P2897" i="1" s="1"/>
  <c r="P2895" i="1"/>
  <c r="P2894" i="1" s="1"/>
  <c r="P2892" i="1"/>
  <c r="P2891" i="1" s="1"/>
  <c r="P2889" i="1"/>
  <c r="P2888" i="1" s="1"/>
  <c r="P2886" i="1"/>
  <c r="P2885" i="1" s="1"/>
  <c r="P2883" i="1"/>
  <c r="P2882" i="1" s="1"/>
  <c r="P2880" i="1"/>
  <c r="P2879" i="1" s="1"/>
  <c r="P2877" i="1"/>
  <c r="P2876" i="1" s="1"/>
  <c r="P2855" i="1"/>
  <c r="P2854" i="1" s="1"/>
  <c r="P2853" i="1" s="1"/>
  <c r="P2852" i="1" s="1"/>
  <c r="P2851" i="1" s="1"/>
  <c r="P2850" i="1" s="1"/>
  <c r="P2848" i="1"/>
  <c r="P2847" i="1" s="1"/>
  <c r="P2846" i="1" s="1"/>
  <c r="P2845" i="1" s="1"/>
  <c r="P2844" i="1" s="1"/>
  <c r="P2843" i="1" s="1"/>
  <c r="P2837" i="1"/>
  <c r="P2835" i="1"/>
  <c r="P2833" i="1"/>
  <c r="P2828" i="1"/>
  <c r="P2827" i="1" s="1"/>
  <c r="P2818" i="1"/>
  <c r="P2816" i="1"/>
  <c r="P2814" i="1"/>
  <c r="P2810" i="1"/>
  <c r="P2809" i="1" s="1"/>
  <c r="P2807" i="1"/>
  <c r="P2805" i="1"/>
  <c r="P2802" i="1"/>
  <c r="P2801" i="1" s="1"/>
  <c r="P2798" i="1"/>
  <c r="P2796" i="1"/>
  <c r="P2794" i="1"/>
  <c r="P2787" i="1"/>
  <c r="P2785" i="1"/>
  <c r="P2779" i="1"/>
  <c r="P2778" i="1" s="1"/>
  <c r="P2776" i="1"/>
  <c r="P2775" i="1" s="1"/>
  <c r="P2773" i="1"/>
  <c r="P2772" i="1" s="1"/>
  <c r="P2769" i="1"/>
  <c r="P2768" i="1" s="1"/>
  <c r="P2767" i="1" s="1"/>
  <c r="P2763" i="1"/>
  <c r="P2762" i="1" s="1"/>
  <c r="P2760" i="1"/>
  <c r="P2759" i="1" s="1"/>
  <c r="P2756" i="1"/>
  <c r="P2755" i="1" s="1"/>
  <c r="P2753" i="1"/>
  <c r="P2752" i="1" s="1"/>
  <c r="P2750" i="1"/>
  <c r="P2749" i="1" s="1"/>
  <c r="P2747" i="1"/>
  <c r="P2746" i="1" s="1"/>
  <c r="P2744" i="1"/>
  <c r="P2743" i="1" s="1"/>
  <c r="P2741" i="1"/>
  <c r="P2740" i="1" s="1"/>
  <c r="P2738" i="1"/>
  <c r="P2736" i="1"/>
  <c r="P2733" i="1"/>
  <c r="P2732" i="1" s="1"/>
  <c r="P2730" i="1"/>
  <c r="P2729" i="1" s="1"/>
  <c r="P2725" i="1"/>
  <c r="P2724" i="1" s="1"/>
  <c r="P2722" i="1"/>
  <c r="P2721" i="1" s="1"/>
  <c r="P2719" i="1"/>
  <c r="P2718" i="1" s="1"/>
  <c r="P2713" i="1"/>
  <c r="P2712" i="1" s="1"/>
  <c r="P2711" i="1" s="1"/>
  <c r="P2709" i="1"/>
  <c r="P2707" i="1"/>
  <c r="P2698" i="1"/>
  <c r="P2696" i="1"/>
  <c r="P2691" i="1"/>
  <c r="P2690" i="1" s="1"/>
  <c r="P2688" i="1"/>
  <c r="P2687" i="1" s="1"/>
  <c r="P2684" i="1"/>
  <c r="P2683" i="1" s="1"/>
  <c r="P2682" i="1" s="1"/>
  <c r="P2679" i="1"/>
  <c r="P2678" i="1" s="1"/>
  <c r="P2676" i="1"/>
  <c r="P2675" i="1" s="1"/>
  <c r="P2670" i="1"/>
  <c r="P2669" i="1" s="1"/>
  <c r="P2667" i="1"/>
  <c r="P2665" i="1"/>
  <c r="P2661" i="1"/>
  <c r="P2658" i="1" s="1"/>
  <c r="P2657" i="1" s="1"/>
  <c r="P2652" i="1"/>
  <c r="P2651" i="1" s="1"/>
  <c r="P2649" i="1"/>
  <c r="P2648" i="1" s="1"/>
  <c r="P2646" i="1"/>
  <c r="P2645" i="1" s="1"/>
  <c r="P2632" i="1"/>
  <c r="P2630" i="1"/>
  <c r="P2622" i="1"/>
  <c r="P2621" i="1" s="1"/>
  <c r="P2620" i="1" s="1"/>
  <c r="P2619" i="1" s="1"/>
  <c r="P2617" i="1"/>
  <c r="P2616" i="1" s="1"/>
  <c r="P2615" i="1" s="1"/>
  <c r="P2614" i="1" s="1"/>
  <c r="P2610" i="1"/>
  <c r="P2609" i="1" s="1"/>
  <c r="P2608" i="1" s="1"/>
  <c r="P2607" i="1" s="1"/>
  <c r="P2605" i="1"/>
  <c r="P2604" i="1" s="1"/>
  <c r="P2603" i="1" s="1"/>
  <c r="P2602" i="1" s="1"/>
  <c r="P2598" i="1"/>
  <c r="P2597" i="1" s="1"/>
  <c r="P2595" i="1"/>
  <c r="P2594" i="1" s="1"/>
  <c r="P2588" i="1"/>
  <c r="P2586" i="1"/>
  <c r="P2584" i="1"/>
  <c r="P2578" i="1"/>
  <c r="P2577" i="1" s="1"/>
  <c r="P2576" i="1" s="1"/>
  <c r="P2575" i="1" s="1"/>
  <c r="P2573" i="1"/>
  <c r="P2572" i="1" s="1"/>
  <c r="P2571" i="1" s="1"/>
  <c r="P2570" i="1" s="1"/>
  <c r="P2568" i="1"/>
  <c r="P2567" i="1" s="1"/>
  <c r="P2565" i="1"/>
  <c r="P2563" i="1"/>
  <c r="P2558" i="1"/>
  <c r="P2557" i="1" s="1"/>
  <c r="P2556" i="1" s="1"/>
  <c r="P2555" i="1" s="1"/>
  <c r="P2553" i="1"/>
  <c r="P2552" i="1" s="1"/>
  <c r="P2551" i="1" s="1"/>
  <c r="P2550" i="1" s="1"/>
  <c r="P2540" i="1"/>
  <c r="P2539" i="1" s="1"/>
  <c r="P2538" i="1" s="1"/>
  <c r="P2537" i="1" s="1"/>
  <c r="P2535" i="1"/>
  <c r="P2534" i="1" s="1"/>
  <c r="P2533" i="1" s="1"/>
  <c r="P2532" i="1" s="1"/>
  <c r="P2529" i="1"/>
  <c r="P2528" i="1" s="1"/>
  <c r="P2527" i="1" s="1"/>
  <c r="P2526" i="1" s="1"/>
  <c r="P2524" i="1"/>
  <c r="P2523" i="1" s="1"/>
  <c r="P2522" i="1" s="1"/>
  <c r="P2521" i="1" s="1"/>
  <c r="P2519" i="1"/>
  <c r="P2518" i="1" s="1"/>
  <c r="P2516" i="1"/>
  <c r="P2515" i="1" s="1"/>
  <c r="P2513" i="1"/>
  <c r="P2512" i="1" s="1"/>
  <c r="P2506" i="1"/>
  <c r="P2504" i="1"/>
  <c r="P2498" i="1"/>
  <c r="P2497" i="1" s="1"/>
  <c r="P2496" i="1" s="1"/>
  <c r="P2495" i="1" s="1"/>
  <c r="P2494" i="1" s="1"/>
  <c r="P2491" i="1"/>
  <c r="P2490" i="1" s="1"/>
  <c r="P2488" i="1"/>
  <c r="P2486" i="1"/>
  <c r="P2482" i="1"/>
  <c r="P2481" i="1" s="1"/>
  <c r="P2479" i="1"/>
  <c r="P2478" i="1" s="1"/>
  <c r="P2476" i="1"/>
  <c r="P2475" i="1" s="1"/>
  <c r="P2472" i="1"/>
  <c r="P2471" i="1" s="1"/>
  <c r="P2470" i="1" s="1"/>
  <c r="P2466" i="1"/>
  <c r="P2464" i="1"/>
  <c r="P2462" i="1"/>
  <c r="P2459" i="1"/>
  <c r="P2458" i="1" s="1"/>
  <c r="P2454" i="1"/>
  <c r="P2452" i="1"/>
  <c r="P2444" i="1"/>
  <c r="P2443" i="1" s="1"/>
  <c r="P2442" i="1" s="1"/>
  <c r="P2441" i="1" s="1"/>
  <c r="P2439" i="1"/>
  <c r="P2438" i="1" s="1"/>
  <c r="P2437" i="1" s="1"/>
  <c r="P2436" i="1" s="1"/>
  <c r="P2432" i="1"/>
  <c r="P2431" i="1" s="1"/>
  <c r="P2430" i="1" s="1"/>
  <c r="P2429" i="1" s="1"/>
  <c r="P2427" i="1"/>
  <c r="P2426" i="1" s="1"/>
  <c r="P2425" i="1" s="1"/>
  <c r="P2424" i="1" s="1"/>
  <c r="P2420" i="1"/>
  <c r="P2419" i="1" s="1"/>
  <c r="P2417" i="1"/>
  <c r="P2416" i="1" s="1"/>
  <c r="P2410" i="1"/>
  <c r="P2409" i="1" s="1"/>
  <c r="P2408" i="1" s="1"/>
  <c r="P2407" i="1" s="1"/>
  <c r="P2406" i="1" s="1"/>
  <c r="P2405" i="1" s="1"/>
  <c r="P2400" i="1"/>
  <c r="P2398" i="1"/>
  <c r="P2392" i="1"/>
  <c r="P2391" i="1" s="1"/>
  <c r="P2390" i="1" s="1"/>
  <c r="P2389" i="1" s="1"/>
  <c r="P2387" i="1"/>
  <c r="P2386" i="1" s="1"/>
  <c r="P2384" i="1"/>
  <c r="P2383" i="1" s="1"/>
  <c r="P2379" i="1"/>
  <c r="P2378" i="1" s="1"/>
  <c r="P2376" i="1"/>
  <c r="P2375" i="1" s="1"/>
  <c r="P2373" i="1"/>
  <c r="P2372" i="1" s="1"/>
  <c r="P2368" i="1"/>
  <c r="P2367" i="1" s="1"/>
  <c r="P2366" i="1" s="1"/>
  <c r="P2365" i="1" s="1"/>
  <c r="P2363" i="1"/>
  <c r="P2362" i="1" s="1"/>
  <c r="P2361" i="1" s="1"/>
  <c r="P2360" i="1" s="1"/>
  <c r="P2355" i="1"/>
  <c r="P2354" i="1" s="1"/>
  <c r="P2353" i="1" s="1"/>
  <c r="P2348" i="1"/>
  <c r="P2347" i="1" s="1"/>
  <c r="P2346" i="1" s="1"/>
  <c r="P2345" i="1" s="1"/>
  <c r="P2343" i="1"/>
  <c r="P2342" i="1" s="1"/>
  <c r="P2341" i="1" s="1"/>
  <c r="P2340" i="1" s="1"/>
  <c r="P2338" i="1"/>
  <c r="P2337" i="1" s="1"/>
  <c r="P2336" i="1" s="1"/>
  <c r="P2335" i="1" s="1"/>
  <c r="P2332" i="1"/>
  <c r="P2331" i="1" s="1"/>
  <c r="P2330" i="1" s="1"/>
  <c r="P2329" i="1" s="1"/>
  <c r="P2327" i="1"/>
  <c r="P2326" i="1" s="1"/>
  <c r="P2325" i="1" s="1"/>
  <c r="P2324" i="1" s="1"/>
  <c r="P2322" i="1"/>
  <c r="P2321" i="1" s="1"/>
  <c r="P2320" i="1" s="1"/>
  <c r="P2319" i="1" s="1"/>
  <c r="P2317" i="1"/>
  <c r="P2316" i="1" s="1"/>
  <c r="P2314" i="1"/>
  <c r="P2313" i="1" s="1"/>
  <c r="P2311" i="1"/>
  <c r="P2310" i="1" s="1"/>
  <c r="P2304" i="1"/>
  <c r="P2303" i="1" s="1"/>
  <c r="P2302" i="1" s="1"/>
  <c r="P2299" i="1"/>
  <c r="P2298" i="1" s="1"/>
  <c r="P2297" i="1" s="1"/>
  <c r="P2296" i="1" s="1"/>
  <c r="P2293" i="1"/>
  <c r="P2292" i="1" s="1"/>
  <c r="P2291" i="1" s="1"/>
  <c r="P2290" i="1" s="1"/>
  <c r="P2289" i="1" s="1"/>
  <c r="P2286" i="1"/>
  <c r="P2284" i="1"/>
  <c r="P2281" i="1"/>
  <c r="P2279" i="1"/>
  <c r="P2275" i="1"/>
  <c r="P2274" i="1" s="1"/>
  <c r="P2272" i="1"/>
  <c r="P2271" i="1" s="1"/>
  <c r="P2269" i="1"/>
  <c r="P2268" i="1" s="1"/>
  <c r="P2265" i="1"/>
  <c r="P2264" i="1" s="1"/>
  <c r="P2263" i="1" s="1"/>
  <c r="P2258" i="1"/>
  <c r="P2256" i="1"/>
  <c r="P2254" i="1"/>
  <c r="P2251" i="1"/>
  <c r="P2250" i="1" s="1"/>
  <c r="P2246" i="1"/>
  <c r="P2244" i="1"/>
  <c r="P2236" i="1"/>
  <c r="P2235" i="1" s="1"/>
  <c r="P2234" i="1" s="1"/>
  <c r="P2233" i="1" s="1"/>
  <c r="P2231" i="1"/>
  <c r="P2230" i="1" s="1"/>
  <c r="P2229" i="1" s="1"/>
  <c r="P2228" i="1" s="1"/>
  <c r="P2224" i="1"/>
  <c r="P2223" i="1" s="1"/>
  <c r="P2222" i="1" s="1"/>
  <c r="P2221" i="1" s="1"/>
  <c r="P2219" i="1"/>
  <c r="P2218" i="1" s="1"/>
  <c r="P2217" i="1" s="1"/>
  <c r="P2216" i="1" s="1"/>
  <c r="P2212" i="1"/>
  <c r="P2211" i="1" s="1"/>
  <c r="P2209" i="1"/>
  <c r="P2208" i="1" s="1"/>
  <c r="P2202" i="1"/>
  <c r="P2201" i="1" s="1"/>
  <c r="P2200" i="1" s="1"/>
  <c r="P2199" i="1" s="1"/>
  <c r="P2198" i="1" s="1"/>
  <c r="P2197" i="1" s="1"/>
  <c r="P2195" i="1"/>
  <c r="P2193" i="1"/>
  <c r="P2191" i="1"/>
  <c r="P2185" i="1"/>
  <c r="P2184" i="1" s="1"/>
  <c r="P2183" i="1" s="1"/>
  <c r="P2182" i="1" s="1"/>
  <c r="P2180" i="1"/>
  <c r="P2179" i="1" s="1"/>
  <c r="P2177" i="1"/>
  <c r="P2176" i="1" s="1"/>
  <c r="P2174" i="1"/>
  <c r="P2173" i="1" s="1"/>
  <c r="P2169" i="1"/>
  <c r="P2168" i="1" s="1"/>
  <c r="P2167" i="1" s="1"/>
  <c r="P2166" i="1" s="1"/>
  <c r="P2164" i="1"/>
  <c r="P2163" i="1" s="1"/>
  <c r="P2162" i="1" s="1"/>
  <c r="P2161" i="1" s="1"/>
  <c r="P2156" i="1"/>
  <c r="P2155" i="1" s="1"/>
  <c r="P2149" i="1"/>
  <c r="P2148" i="1" s="1"/>
  <c r="P2147" i="1" s="1"/>
  <c r="P2146" i="1" s="1"/>
  <c r="P2144" i="1"/>
  <c r="P2143" i="1" s="1"/>
  <c r="P2142" i="1" s="1"/>
  <c r="P2141" i="1" s="1"/>
  <c r="P2138" i="1"/>
  <c r="P2137" i="1" s="1"/>
  <c r="P2136" i="1" s="1"/>
  <c r="P2135" i="1" s="1"/>
  <c r="P2133" i="1"/>
  <c r="P2132" i="1" s="1"/>
  <c r="P2131" i="1" s="1"/>
  <c r="P2130" i="1" s="1"/>
  <c r="P2128" i="1"/>
  <c r="P2127" i="1" s="1"/>
  <c r="P2125" i="1"/>
  <c r="P2124" i="1" s="1"/>
  <c r="P2122" i="1"/>
  <c r="P2121" i="1" s="1"/>
  <c r="P2115" i="1"/>
  <c r="P2114" i="1" s="1"/>
  <c r="P2113" i="1" s="1"/>
  <c r="P2110" i="1"/>
  <c r="P2109" i="1" s="1"/>
  <c r="P2108" i="1" s="1"/>
  <c r="P2107" i="1" s="1"/>
  <c r="P2104" i="1"/>
  <c r="P2103" i="1" s="1"/>
  <c r="P2102" i="1" s="1"/>
  <c r="P2101" i="1" s="1"/>
  <c r="P2100" i="1" s="1"/>
  <c r="P2097" i="1"/>
  <c r="P2096" i="1" s="1"/>
  <c r="P2095" i="1" s="1"/>
  <c r="P2094" i="1" s="1"/>
  <c r="P2092" i="1"/>
  <c r="P2090" i="1"/>
  <c r="P2087" i="1"/>
  <c r="P2086" i="1" s="1"/>
  <c r="P2083" i="1"/>
  <c r="P2082" i="1" s="1"/>
  <c r="P2080" i="1"/>
  <c r="P2079" i="1" s="1"/>
  <c r="P2077" i="1"/>
  <c r="P2076" i="1" s="1"/>
  <c r="P2073" i="1"/>
  <c r="P2072" i="1" s="1"/>
  <c r="P2071" i="1" s="1"/>
  <c r="P2067" i="1"/>
  <c r="P2065" i="1"/>
  <c r="P2062" i="1"/>
  <c r="P2061" i="1" s="1"/>
  <c r="P2057" i="1"/>
  <c r="P2055" i="1"/>
  <c r="P2047" i="1"/>
  <c r="P2046" i="1" s="1"/>
  <c r="P2045" i="1" s="1"/>
  <c r="P2044" i="1" s="1"/>
  <c r="P2042" i="1"/>
  <c r="P2041" i="1" s="1"/>
  <c r="P2040" i="1" s="1"/>
  <c r="P2039" i="1" s="1"/>
  <c r="P2035" i="1"/>
  <c r="P2034" i="1" s="1"/>
  <c r="P2033" i="1" s="1"/>
  <c r="P2032" i="1" s="1"/>
  <c r="P2030" i="1"/>
  <c r="P2029" i="1" s="1"/>
  <c r="P2028" i="1" s="1"/>
  <c r="P2027" i="1" s="1"/>
  <c r="P2023" i="1"/>
  <c r="P2022" i="1" s="1"/>
  <c r="P2020" i="1"/>
  <c r="P2019" i="1" s="1"/>
  <c r="P2013" i="1"/>
  <c r="P2012" i="1" s="1"/>
  <c r="P2011" i="1" s="1"/>
  <c r="P2010" i="1" s="1"/>
  <c r="P2009" i="1" s="1"/>
  <c r="P2008" i="1" s="1"/>
  <c r="P2006" i="1"/>
  <c r="P2004" i="1"/>
  <c r="P2002" i="1"/>
  <c r="P1996" i="1"/>
  <c r="P1995" i="1" s="1"/>
  <c r="P1994" i="1" s="1"/>
  <c r="P1993" i="1" s="1"/>
  <c r="P1991" i="1"/>
  <c r="P1990" i="1" s="1"/>
  <c r="P1989" i="1" s="1"/>
  <c r="P1988" i="1" s="1"/>
  <c r="P1986" i="1"/>
  <c r="P1985" i="1" s="1"/>
  <c r="P1983" i="1"/>
  <c r="P1981" i="1"/>
  <c r="P1976" i="1"/>
  <c r="P1975" i="1" s="1"/>
  <c r="P1974" i="1" s="1"/>
  <c r="P1973" i="1" s="1"/>
  <c r="P1970" i="1"/>
  <c r="P1968" i="1"/>
  <c r="P1954" i="1"/>
  <c r="P1953" i="1" s="1"/>
  <c r="P1952" i="1" s="1"/>
  <c r="P1951" i="1" s="1"/>
  <c r="P1949" i="1"/>
  <c r="P1948" i="1" s="1"/>
  <c r="P1947" i="1" s="1"/>
  <c r="P1946" i="1" s="1"/>
  <c r="P1943" i="1"/>
  <c r="P1942" i="1" s="1"/>
  <c r="P1941" i="1" s="1"/>
  <c r="P1940" i="1" s="1"/>
  <c r="P1938" i="1"/>
  <c r="P1937" i="1" s="1"/>
  <c r="P1936" i="1" s="1"/>
  <c r="P1935" i="1" s="1"/>
  <c r="P1933" i="1"/>
  <c r="P1932" i="1" s="1"/>
  <c r="P1931" i="1" s="1"/>
  <c r="P1930" i="1" s="1"/>
  <c r="P1928" i="1"/>
  <c r="P1927" i="1" s="1"/>
  <c r="P1925" i="1"/>
  <c r="P1924" i="1" s="1"/>
  <c r="P1922" i="1"/>
  <c r="P1921" i="1" s="1"/>
  <c r="P1915" i="1"/>
  <c r="P1914" i="1" s="1"/>
  <c r="P1913" i="1" s="1"/>
  <c r="P1910" i="1"/>
  <c r="P1909" i="1" s="1"/>
  <c r="P1908" i="1" s="1"/>
  <c r="P1907" i="1" s="1"/>
  <c r="P1904" i="1"/>
  <c r="P1903" i="1" s="1"/>
  <c r="P1902" i="1" s="1"/>
  <c r="P1901" i="1" s="1"/>
  <c r="P1900" i="1" s="1"/>
  <c r="P1897" i="1"/>
  <c r="P1896" i="1" s="1"/>
  <c r="P1895" i="1" s="1"/>
  <c r="P1894" i="1" s="1"/>
  <c r="P1892" i="1"/>
  <c r="P1890" i="1"/>
  <c r="P1887" i="1"/>
  <c r="P1885" i="1"/>
  <c r="P1881" i="1"/>
  <c r="P1880" i="1" s="1"/>
  <c r="P1878" i="1"/>
  <c r="P1877" i="1" s="1"/>
  <c r="P1875" i="1"/>
  <c r="P1872" i="1" s="1"/>
  <c r="P1869" i="1"/>
  <c r="P1868" i="1" s="1"/>
  <c r="P1867" i="1" s="1"/>
  <c r="P1863" i="1"/>
  <c r="P1861" i="1"/>
  <c r="P1859" i="1"/>
  <c r="P1854" i="1"/>
  <c r="P1853" i="1" s="1"/>
  <c r="P1849" i="1"/>
  <c r="P1847" i="1"/>
  <c r="P1839" i="1"/>
  <c r="P1837" i="1"/>
  <c r="P1832" i="1"/>
  <c r="P1831" i="1" s="1"/>
  <c r="P1830" i="1" s="1"/>
  <c r="P1829" i="1" s="1"/>
  <c r="P1825" i="1"/>
  <c r="P1823" i="1"/>
  <c r="P1818" i="1"/>
  <c r="P1817" i="1" s="1"/>
  <c r="P1816" i="1" s="1"/>
  <c r="P1815" i="1" s="1"/>
  <c r="P1811" i="1"/>
  <c r="P1810" i="1" s="1"/>
  <c r="P1808" i="1"/>
  <c r="P1807" i="1" s="1"/>
  <c r="P1801" i="1"/>
  <c r="P1800" i="1" s="1"/>
  <c r="P1799" i="1" s="1"/>
  <c r="P1798" i="1" s="1"/>
  <c r="P1797" i="1" s="1"/>
  <c r="P1796" i="1" s="1"/>
  <c r="P1794" i="1"/>
  <c r="P1792" i="1"/>
  <c r="P1790" i="1"/>
  <c r="P1784" i="1"/>
  <c r="P1783" i="1" s="1"/>
  <c r="P1782" i="1" s="1"/>
  <c r="P1781" i="1" s="1"/>
  <c r="P1779" i="1"/>
  <c r="P1778" i="1" s="1"/>
  <c r="P1777" i="1" s="1"/>
  <c r="P1776" i="1" s="1"/>
  <c r="P1774" i="1"/>
  <c r="P1773" i="1" s="1"/>
  <c r="P1771" i="1"/>
  <c r="P1770" i="1" s="1"/>
  <c r="P1768" i="1"/>
  <c r="P1766" i="1"/>
  <c r="P1761" i="1"/>
  <c r="P1760" i="1" s="1"/>
  <c r="P1759" i="1" s="1"/>
  <c r="P1758" i="1" s="1"/>
  <c r="P1755" i="1"/>
  <c r="P1753" i="1"/>
  <c r="P1751" i="1"/>
  <c r="P1744" i="1"/>
  <c r="P1743" i="1" s="1"/>
  <c r="P1742" i="1" s="1"/>
  <c r="P1741" i="1" s="1"/>
  <c r="P1725" i="1"/>
  <c r="P1724" i="1" s="1"/>
  <c r="P1723" i="1" s="1"/>
  <c r="P1722" i="1" s="1"/>
  <c r="P1720" i="1"/>
  <c r="P1719" i="1" s="1"/>
  <c r="P1718" i="1" s="1"/>
  <c r="P1717" i="1" s="1"/>
  <c r="P1714" i="1"/>
  <c r="P1713" i="1" s="1"/>
  <c r="P1712" i="1" s="1"/>
  <c r="P1711" i="1" s="1"/>
  <c r="P1709" i="1"/>
  <c r="P1708" i="1" s="1"/>
  <c r="P1707" i="1" s="1"/>
  <c r="P1706" i="1" s="1"/>
  <c r="P1704" i="1"/>
  <c r="P1703" i="1" s="1"/>
  <c r="P1702" i="1" s="1"/>
  <c r="P1701" i="1" s="1"/>
  <c r="P1699" i="1"/>
  <c r="P1698" i="1" s="1"/>
  <c r="P1696" i="1"/>
  <c r="P1695" i="1" s="1"/>
  <c r="P1693" i="1"/>
  <c r="P1692" i="1" s="1"/>
  <c r="P1686" i="1"/>
  <c r="P1685" i="1" s="1"/>
  <c r="P1684" i="1" s="1"/>
  <c r="P1681" i="1"/>
  <c r="P1680" i="1" s="1"/>
  <c r="P1679" i="1" s="1"/>
  <c r="P1678" i="1" s="1"/>
  <c r="P1675" i="1"/>
  <c r="P1674" i="1" s="1"/>
  <c r="P1673" i="1" s="1"/>
  <c r="P1672" i="1" s="1"/>
  <c r="P1671" i="1" s="1"/>
  <c r="P1668" i="1"/>
  <c r="P1666" i="1"/>
  <c r="P1663" i="1"/>
  <c r="P1661" i="1"/>
  <c r="P1657" i="1"/>
  <c r="P1656" i="1" s="1"/>
  <c r="P1654" i="1"/>
  <c r="P1653" i="1" s="1"/>
  <c r="P1651" i="1"/>
  <c r="P1650" i="1" s="1"/>
  <c r="P1647" i="1"/>
  <c r="P1646" i="1" s="1"/>
  <c r="P1645" i="1" s="1"/>
  <c r="P1640" i="1"/>
  <c r="P1638" i="1"/>
  <c r="P1633" i="1"/>
  <c r="P1632" i="1" s="1"/>
  <c r="P1628" i="1"/>
  <c r="P1626" i="1"/>
  <c r="P1618" i="1"/>
  <c r="P1617" i="1" s="1"/>
  <c r="P1616" i="1" s="1"/>
  <c r="P1615" i="1" s="1"/>
  <c r="P1613" i="1"/>
  <c r="P1612" i="1" s="1"/>
  <c r="P1611" i="1" s="1"/>
  <c r="P1610" i="1" s="1"/>
  <c r="P1607" i="1"/>
  <c r="P1606" i="1" s="1"/>
  <c r="P1605" i="1" s="1"/>
  <c r="P1604" i="1" s="1"/>
  <c r="P1603" i="1" s="1"/>
  <c r="P1600" i="1"/>
  <c r="P1599" i="1" s="1"/>
  <c r="P1598" i="1" s="1"/>
  <c r="P1597" i="1" s="1"/>
  <c r="P1595" i="1"/>
  <c r="P1594" i="1" s="1"/>
  <c r="P1593" i="1" s="1"/>
  <c r="P1592" i="1" s="1"/>
  <c r="P1588" i="1"/>
  <c r="P1587" i="1" s="1"/>
  <c r="P1585" i="1"/>
  <c r="P1584" i="1" s="1"/>
  <c r="P1578" i="1"/>
  <c r="P1577" i="1" s="1"/>
  <c r="P1576" i="1" s="1"/>
  <c r="P1575" i="1" s="1"/>
  <c r="P1574" i="1" s="1"/>
  <c r="P1573" i="1" s="1"/>
  <c r="P1571" i="1"/>
  <c r="P1569" i="1"/>
  <c r="P1567" i="1"/>
  <c r="P1561" i="1"/>
  <c r="P1560" i="1" s="1"/>
  <c r="P1559" i="1" s="1"/>
  <c r="P1558" i="1" s="1"/>
  <c r="P1556" i="1"/>
  <c r="P1555" i="1" s="1"/>
  <c r="P1554" i="1" s="1"/>
  <c r="P1553" i="1" s="1"/>
  <c r="P1551" i="1"/>
  <c r="P1550" i="1" s="1"/>
  <c r="P1548" i="1"/>
  <c r="P1546" i="1"/>
  <c r="P1541" i="1"/>
  <c r="P1540" i="1" s="1"/>
  <c r="P1539" i="1" s="1"/>
  <c r="P1538" i="1" s="1"/>
  <c r="P1536" i="1"/>
  <c r="P1535" i="1" s="1"/>
  <c r="P1534" i="1" s="1"/>
  <c r="P1533" i="1" s="1"/>
  <c r="P1530" i="1"/>
  <c r="P1529" i="1" s="1"/>
  <c r="P1528" i="1" s="1"/>
  <c r="P1527" i="1" s="1"/>
  <c r="P1525" i="1"/>
  <c r="P1523" i="1"/>
  <c r="P1521" i="1"/>
  <c r="P1514" i="1"/>
  <c r="P1513" i="1" s="1"/>
  <c r="P1512" i="1" s="1"/>
  <c r="P1511" i="1" s="1"/>
  <c r="P1507" i="1"/>
  <c r="P1506" i="1" s="1"/>
  <c r="P1505" i="1" s="1"/>
  <c r="P1504" i="1" s="1"/>
  <c r="P1502" i="1"/>
  <c r="P1501" i="1" s="1"/>
  <c r="P1500" i="1" s="1"/>
  <c r="P1499" i="1" s="1"/>
  <c r="P1496" i="1"/>
  <c r="P1495" i="1" s="1"/>
  <c r="P1494" i="1" s="1"/>
  <c r="P1493" i="1" s="1"/>
  <c r="P1491" i="1"/>
  <c r="P1490" i="1" s="1"/>
  <c r="P1489" i="1" s="1"/>
  <c r="P1488" i="1" s="1"/>
  <c r="P1486" i="1"/>
  <c r="P1485" i="1" s="1"/>
  <c r="P1484" i="1" s="1"/>
  <c r="P1483" i="1" s="1"/>
  <c r="P1481" i="1"/>
  <c r="P1480" i="1" s="1"/>
  <c r="P1478" i="1"/>
  <c r="P1477" i="1" s="1"/>
  <c r="P1475" i="1"/>
  <c r="P1474" i="1" s="1"/>
  <c r="P1468" i="1"/>
  <c r="P1466" i="1"/>
  <c r="P1461" i="1"/>
  <c r="P1460" i="1" s="1"/>
  <c r="P1459" i="1" s="1"/>
  <c r="P1458" i="1" s="1"/>
  <c r="P1455" i="1"/>
  <c r="P1454" i="1" s="1"/>
  <c r="P1453" i="1" s="1"/>
  <c r="P1452" i="1" s="1"/>
  <c r="P1450" i="1"/>
  <c r="P1449" i="1" s="1"/>
  <c r="P1448" i="1" s="1"/>
  <c r="P1447" i="1" s="1"/>
  <c r="P1443" i="1"/>
  <c r="P1442" i="1" s="1"/>
  <c r="P1441" i="1" s="1"/>
  <c r="P1440" i="1" s="1"/>
  <c r="P1436" i="1"/>
  <c r="P1435" i="1" s="1"/>
  <c r="P1433" i="1"/>
  <c r="P1431" i="1"/>
  <c r="P1427" i="1"/>
  <c r="P1426" i="1" s="1"/>
  <c r="P1424" i="1"/>
  <c r="P1423" i="1" s="1"/>
  <c r="P1421" i="1"/>
  <c r="P1420" i="1" s="1"/>
  <c r="P1417" i="1"/>
  <c r="P1416" i="1" s="1"/>
  <c r="P1415" i="1" s="1"/>
  <c r="P1410" i="1"/>
  <c r="P1408" i="1"/>
  <c r="P1406" i="1"/>
  <c r="P1403" i="1"/>
  <c r="P1402" i="1" s="1"/>
  <c r="P1398" i="1"/>
  <c r="P1396" i="1"/>
  <c r="P1388" i="1"/>
  <c r="P1387" i="1" s="1"/>
  <c r="P1386" i="1" s="1"/>
  <c r="P1385" i="1" s="1"/>
  <c r="P1383" i="1"/>
  <c r="P1382" i="1" s="1"/>
  <c r="P1381" i="1" s="1"/>
  <c r="P1380" i="1" s="1"/>
  <c r="P1376" i="1"/>
  <c r="P1375" i="1" s="1"/>
  <c r="P1374" i="1" s="1"/>
  <c r="P1373" i="1" s="1"/>
  <c r="P1371" i="1"/>
  <c r="P1370" i="1" s="1"/>
  <c r="P1369" i="1" s="1"/>
  <c r="P1368" i="1" s="1"/>
  <c r="P1364" i="1"/>
  <c r="P1363" i="1" s="1"/>
  <c r="P1361" i="1"/>
  <c r="P1360" i="1" s="1"/>
  <c r="P1354" i="1"/>
  <c r="P1353" i="1" s="1"/>
  <c r="P1352" i="1" s="1"/>
  <c r="P1351" i="1" s="1"/>
  <c r="P1350" i="1" s="1"/>
  <c r="P1349" i="1" s="1"/>
  <c r="P1347" i="1"/>
  <c r="P1345" i="1"/>
  <c r="P1343" i="1"/>
  <c r="P1337" i="1"/>
  <c r="P1336" i="1" s="1"/>
  <c r="P1335" i="1" s="1"/>
  <c r="P1334" i="1" s="1"/>
  <c r="P1332" i="1"/>
  <c r="P1331" i="1" s="1"/>
  <c r="P1330" i="1" s="1"/>
  <c r="P1329" i="1" s="1"/>
  <c r="P1327" i="1"/>
  <c r="P1326" i="1" s="1"/>
  <c r="P1324" i="1"/>
  <c r="P1323" i="1" s="1"/>
  <c r="P1321" i="1"/>
  <c r="P1320" i="1" s="1"/>
  <c r="P1316" i="1"/>
  <c r="P1315" i="1" s="1"/>
  <c r="P1314" i="1" s="1"/>
  <c r="P1313" i="1" s="1"/>
  <c r="P1310" i="1"/>
  <c r="P1309" i="1" s="1"/>
  <c r="P1296" i="1"/>
  <c r="P1295" i="1" s="1"/>
  <c r="P1294" i="1" s="1"/>
  <c r="P1293" i="1" s="1"/>
  <c r="P1291" i="1"/>
  <c r="P1290" i="1" s="1"/>
  <c r="P1289" i="1" s="1"/>
  <c r="P1288" i="1" s="1"/>
  <c r="P1285" i="1"/>
  <c r="P1284" i="1" s="1"/>
  <c r="P1283" i="1" s="1"/>
  <c r="P1282" i="1" s="1"/>
  <c r="P1280" i="1"/>
  <c r="P1279" i="1" s="1"/>
  <c r="P1278" i="1" s="1"/>
  <c r="P1277" i="1" s="1"/>
  <c r="P1275" i="1"/>
  <c r="P1274" i="1" s="1"/>
  <c r="P1273" i="1" s="1"/>
  <c r="P1272" i="1" s="1"/>
  <c r="P1270" i="1"/>
  <c r="P1269" i="1" s="1"/>
  <c r="P1268" i="1" s="1"/>
  <c r="P1267" i="1" s="1"/>
  <c r="P1265" i="1"/>
  <c r="P1264" i="1" s="1"/>
  <c r="P1262" i="1"/>
  <c r="P1261" i="1" s="1"/>
  <c r="P1259" i="1"/>
  <c r="P1258" i="1" s="1"/>
  <c r="P1252" i="1"/>
  <c r="P1251" i="1" s="1"/>
  <c r="P1250" i="1" s="1"/>
  <c r="P1247" i="1"/>
  <c r="P1246" i="1" s="1"/>
  <c r="P1245" i="1" s="1"/>
  <c r="P1244" i="1" s="1"/>
  <c r="P1241" i="1"/>
  <c r="P1240" i="1" s="1"/>
  <c r="P1239" i="1" s="1"/>
  <c r="P1238" i="1" s="1"/>
  <c r="P1237" i="1" s="1"/>
  <c r="P1234" i="1"/>
  <c r="P1233" i="1" s="1"/>
  <c r="P1232" i="1" s="1"/>
  <c r="P1231" i="1" s="1"/>
  <c r="P1229" i="1"/>
  <c r="P1227" i="1"/>
  <c r="P1224" i="1"/>
  <c r="P1222" i="1"/>
  <c r="P1218" i="1"/>
  <c r="P1217" i="1" s="1"/>
  <c r="P1215" i="1"/>
  <c r="P1214" i="1" s="1"/>
  <c r="P1212" i="1"/>
  <c r="P1211" i="1" s="1"/>
  <c r="P1208" i="1"/>
  <c r="P1207" i="1" s="1"/>
  <c r="P1206" i="1" s="1"/>
  <c r="P1201" i="1"/>
  <c r="P1199" i="1"/>
  <c r="P1197" i="1"/>
  <c r="P1194" i="1"/>
  <c r="P1193" i="1" s="1"/>
  <c r="P1187" i="1"/>
  <c r="P1179" i="1"/>
  <c r="P1178" i="1" s="1"/>
  <c r="P1177" i="1" s="1"/>
  <c r="P1176" i="1" s="1"/>
  <c r="P1175" i="1" s="1"/>
  <c r="P1174" i="1" s="1"/>
  <c r="P1172" i="1"/>
  <c r="P1171" i="1" s="1"/>
  <c r="P1170" i="1" s="1"/>
  <c r="P1169" i="1" s="1"/>
  <c r="P1167" i="1"/>
  <c r="P1166" i="1" s="1"/>
  <c r="P1165" i="1" s="1"/>
  <c r="P1164" i="1" s="1"/>
  <c r="P1160" i="1"/>
  <c r="P1159" i="1" s="1"/>
  <c r="P1157" i="1"/>
  <c r="P1156" i="1" s="1"/>
  <c r="P1150" i="1"/>
  <c r="P1149" i="1" s="1"/>
  <c r="P1148" i="1" s="1"/>
  <c r="P1147" i="1" s="1"/>
  <c r="P1146" i="1" s="1"/>
  <c r="P1145" i="1" s="1"/>
  <c r="P1143" i="1"/>
  <c r="P1141" i="1"/>
  <c r="P1139" i="1"/>
  <c r="P1133" i="1"/>
  <c r="P1132" i="1" s="1"/>
  <c r="P1131" i="1" s="1"/>
  <c r="P1130" i="1" s="1"/>
  <c r="P1128" i="1"/>
  <c r="P1127" i="1" s="1"/>
  <c r="P1126" i="1" s="1"/>
  <c r="P1125" i="1" s="1"/>
  <c r="P1123" i="1"/>
  <c r="P1122" i="1" s="1"/>
  <c r="P1120" i="1"/>
  <c r="P1119" i="1" s="1"/>
  <c r="P1117" i="1"/>
  <c r="P1116" i="1" s="1"/>
  <c r="P1112" i="1"/>
  <c r="P1111" i="1" s="1"/>
  <c r="P1110" i="1" s="1"/>
  <c r="P1109" i="1" s="1"/>
  <c r="P1107" i="1"/>
  <c r="P1106" i="1" s="1"/>
  <c r="P1105" i="1" s="1"/>
  <c r="P1104" i="1" s="1"/>
  <c r="P1094" i="1"/>
  <c r="P1093" i="1" s="1"/>
  <c r="P1092" i="1" s="1"/>
  <c r="P1091" i="1" s="1"/>
  <c r="P1089" i="1"/>
  <c r="P1088" i="1" s="1"/>
  <c r="P1087" i="1" s="1"/>
  <c r="P1086" i="1" s="1"/>
  <c r="P1084" i="1"/>
  <c r="P1083" i="1" s="1"/>
  <c r="P1082" i="1" s="1"/>
  <c r="P1081" i="1" s="1"/>
  <c r="P1078" i="1"/>
  <c r="P1077" i="1" s="1"/>
  <c r="P1076" i="1" s="1"/>
  <c r="P1075" i="1" s="1"/>
  <c r="P1073" i="1"/>
  <c r="P1072" i="1" s="1"/>
  <c r="P1071" i="1" s="1"/>
  <c r="P1070" i="1" s="1"/>
  <c r="P1068" i="1"/>
  <c r="P1067" i="1" s="1"/>
  <c r="P1066" i="1" s="1"/>
  <c r="P1065" i="1" s="1"/>
  <c r="P1063" i="1"/>
  <c r="P1062" i="1" s="1"/>
  <c r="P1060" i="1"/>
  <c r="P1059" i="1" s="1"/>
  <c r="P1057" i="1"/>
  <c r="P1056" i="1" s="1"/>
  <c r="P1050" i="1"/>
  <c r="P1049" i="1" s="1"/>
  <c r="P1048" i="1" s="1"/>
  <c r="P1047" i="1" s="1"/>
  <c r="P1045" i="1"/>
  <c r="P1044" i="1" s="1"/>
  <c r="P1043" i="1" s="1"/>
  <c r="P1042" i="1" s="1"/>
  <c r="P1039" i="1"/>
  <c r="P1038" i="1" s="1"/>
  <c r="P1037" i="1" s="1"/>
  <c r="P1036" i="1" s="1"/>
  <c r="P1035" i="1" s="1"/>
  <c r="P1032" i="1"/>
  <c r="P1030" i="1"/>
  <c r="P1027" i="1"/>
  <c r="P1025" i="1"/>
  <c r="P1021" i="1"/>
  <c r="P1020" i="1" s="1"/>
  <c r="P1018" i="1"/>
  <c r="P1017" i="1" s="1"/>
  <c r="P1015" i="1"/>
  <c r="P1014" i="1" s="1"/>
  <c r="P1011" i="1"/>
  <c r="P1010" i="1" s="1"/>
  <c r="P1009" i="1" s="1"/>
  <c r="P1005" i="1"/>
  <c r="P1003" i="1"/>
  <c r="P1001" i="1"/>
  <c r="P998" i="1"/>
  <c r="P997" i="1" s="1"/>
  <c r="P993" i="1"/>
  <c r="P982" i="1"/>
  <c r="P981" i="1" s="1"/>
  <c r="P980" i="1" s="1"/>
  <c r="P978" i="1"/>
  <c r="P976" i="1"/>
  <c r="P971" i="1"/>
  <c r="P970" i="1" s="1"/>
  <c r="P969" i="1" s="1"/>
  <c r="P967" i="1"/>
  <c r="P965" i="1"/>
  <c r="P959" i="1"/>
  <c r="P957" i="1"/>
  <c r="P950" i="1"/>
  <c r="P948" i="1"/>
  <c r="P944" i="1"/>
  <c r="P942" i="1"/>
  <c r="P935" i="1"/>
  <c r="P934" i="1" s="1"/>
  <c r="P933" i="1" s="1"/>
  <c r="P926" i="1"/>
  <c r="P925" i="1" s="1"/>
  <c r="P921" i="1"/>
  <c r="P920" i="1" s="1"/>
  <c r="P918" i="1"/>
  <c r="P916" i="1"/>
  <c r="P912" i="1"/>
  <c r="P911" i="1" s="1"/>
  <c r="P907" i="1"/>
  <c r="P906" i="1" s="1"/>
  <c r="P902" i="1"/>
  <c r="P901" i="1" s="1"/>
  <c r="P897" i="1"/>
  <c r="P885" i="1"/>
  <c r="P883" i="1"/>
  <c r="P881" i="1"/>
  <c r="P878" i="1"/>
  <c r="P877" i="1" s="1"/>
  <c r="P872" i="1"/>
  <c r="P871" i="1" s="1"/>
  <c r="P868" i="1"/>
  <c r="P867" i="1" s="1"/>
  <c r="P862" i="1"/>
  <c r="P861" i="1" s="1"/>
  <c r="P860" i="1" s="1"/>
  <c r="P857" i="1"/>
  <c r="P855" i="1"/>
  <c r="P850" i="1"/>
  <c r="P849" i="1" s="1"/>
  <c r="P848" i="1" s="1"/>
  <c r="P847" i="1" s="1"/>
  <c r="P845" i="1"/>
  <c r="P844" i="1" s="1"/>
  <c r="P843" i="1" s="1"/>
  <c r="P842" i="1" s="1"/>
  <c r="P840" i="1"/>
  <c r="P839" i="1" s="1"/>
  <c r="P836" i="1"/>
  <c r="P834" i="1"/>
  <c r="P831" i="1"/>
  <c r="P828" i="1"/>
  <c r="P826" i="1"/>
  <c r="P824" i="1"/>
  <c r="P820" i="1"/>
  <c r="P819" i="1" s="1"/>
  <c r="P818" i="1" s="1"/>
  <c r="P813" i="1"/>
  <c r="P812" i="1" s="1"/>
  <c r="P811" i="1" s="1"/>
  <c r="P810" i="1" s="1"/>
  <c r="P809" i="1" s="1"/>
  <c r="P807" i="1"/>
  <c r="P806" i="1" s="1"/>
  <c r="P805" i="1" s="1"/>
  <c r="P804" i="1" s="1"/>
  <c r="P802" i="1"/>
  <c r="P801" i="1" s="1"/>
  <c r="P800" i="1" s="1"/>
  <c r="P799" i="1" s="1"/>
  <c r="P794" i="1"/>
  <c r="P793" i="1" s="1"/>
  <c r="P784" i="1"/>
  <c r="P783" i="1" s="1"/>
  <c r="P780" i="1"/>
  <c r="P779" i="1" s="1"/>
  <c r="P772" i="1"/>
  <c r="P771" i="1" s="1"/>
  <c r="P768" i="1"/>
  <c r="P767" i="1" s="1"/>
  <c r="P764" i="1"/>
  <c r="P763" i="1" s="1"/>
  <c r="P760" i="1"/>
  <c r="P758" i="1"/>
  <c r="P756" i="1"/>
  <c r="P754" i="1"/>
  <c r="P745" i="1"/>
  <c r="P744" i="1" s="1"/>
  <c r="P742" i="1"/>
  <c r="P741" i="1" s="1"/>
  <c r="P739" i="1"/>
  <c r="P738" i="1" s="1"/>
  <c r="P736" i="1"/>
  <c r="P735" i="1" s="1"/>
  <c r="P728" i="1"/>
  <c r="P727" i="1" s="1"/>
  <c r="P724" i="1"/>
  <c r="P723" i="1" s="1"/>
  <c r="P721" i="1"/>
  <c r="P720" i="1" s="1"/>
  <c r="P717" i="1"/>
  <c r="P716" i="1" s="1"/>
  <c r="P713" i="1"/>
  <c r="P712" i="1" s="1"/>
  <c r="P709" i="1"/>
  <c r="P708" i="1" s="1"/>
  <c r="P704" i="1"/>
  <c r="P701" i="1"/>
  <c r="P700" i="1" s="1"/>
  <c r="P697" i="1"/>
  <c r="P696" i="1" s="1"/>
  <c r="P692" i="1"/>
  <c r="P689" i="1"/>
  <c r="P688" i="1" s="1"/>
  <c r="P686" i="1"/>
  <c r="P685" i="1" s="1"/>
  <c r="P682" i="1"/>
  <c r="P681" i="1" s="1"/>
  <c r="P678" i="1"/>
  <c r="P677" i="1" s="1"/>
  <c r="P675" i="1"/>
  <c r="P674" i="1" s="1"/>
  <c r="P672" i="1"/>
  <c r="P671" i="1" s="1"/>
  <c r="P665" i="1"/>
  <c r="P664" i="1" s="1"/>
  <c r="P660" i="1"/>
  <c r="P658" i="1"/>
  <c r="P657" i="1" s="1"/>
  <c r="P654" i="1"/>
  <c r="P653" i="1" s="1"/>
  <c r="P651" i="1"/>
  <c r="P650" i="1" s="1"/>
  <c r="P644" i="1"/>
  <c r="P643" i="1" s="1"/>
  <c r="P640" i="1"/>
  <c r="P639" i="1" s="1"/>
  <c r="P636" i="1"/>
  <c r="P635" i="1" s="1"/>
  <c r="P632" i="1"/>
  <c r="P631" i="1" s="1"/>
  <c r="P629" i="1"/>
  <c r="P628" i="1" s="1"/>
  <c r="P625" i="1"/>
  <c r="P624" i="1" s="1"/>
  <c r="P621" i="1"/>
  <c r="P620" i="1" s="1"/>
  <c r="P617" i="1"/>
  <c r="P616" i="1" s="1"/>
  <c r="P609" i="1"/>
  <c r="P608" i="1" s="1"/>
  <c r="P607" i="1" s="1"/>
  <c r="P606" i="1" s="1"/>
  <c r="P605" i="1" s="1"/>
  <c r="P602" i="1"/>
  <c r="P601" i="1" s="1"/>
  <c r="P598" i="1"/>
  <c r="P597" i="1" s="1"/>
  <c r="P591" i="1"/>
  <c r="P589" i="1"/>
  <c r="P587" i="1"/>
  <c r="P584" i="1"/>
  <c r="P583" i="1" s="1"/>
  <c r="P577" i="1"/>
  <c r="P576" i="1" s="1"/>
  <c r="P575" i="1" s="1"/>
  <c r="P574" i="1" s="1"/>
  <c r="P564" i="1"/>
  <c r="P563" i="1" s="1"/>
  <c r="P562" i="1" s="1"/>
  <c r="P560" i="1"/>
  <c r="P559" i="1" s="1"/>
  <c r="P557" i="1"/>
  <c r="P556" i="1" s="1"/>
  <c r="P552" i="1"/>
  <c r="P551" i="1" s="1"/>
  <c r="P550" i="1" s="1"/>
  <c r="P547" i="1"/>
  <c r="P546" i="1" s="1"/>
  <c r="P545" i="1" s="1"/>
  <c r="P539" i="1"/>
  <c r="P538" i="1" s="1"/>
  <c r="P529" i="1"/>
  <c r="P528" i="1" s="1"/>
  <c r="P525" i="1"/>
  <c r="P521" i="1"/>
  <c r="P519" i="1"/>
  <c r="P514" i="1"/>
  <c r="P513" i="1" s="1"/>
  <c r="P512" i="1" s="1"/>
  <c r="P511" i="1" s="1"/>
  <c r="P507" i="1"/>
  <c r="P506" i="1" s="1"/>
  <c r="P505" i="1" s="1"/>
  <c r="P504" i="1" s="1"/>
  <c r="P502" i="1"/>
  <c r="P501" i="1" s="1"/>
  <c r="P500" i="1" s="1"/>
  <c r="P498" i="1"/>
  <c r="P497" i="1" s="1"/>
  <c r="P496" i="1" s="1"/>
  <c r="P493" i="1"/>
  <c r="P492" i="1" s="1"/>
  <c r="P490" i="1"/>
  <c r="P488" i="1"/>
  <c r="P482" i="1"/>
  <c r="P481" i="1" s="1"/>
  <c r="P480" i="1" s="1"/>
  <c r="P479" i="1" s="1"/>
  <c r="P477" i="1"/>
  <c r="P476" i="1" s="1"/>
  <c r="P474" i="1"/>
  <c r="P472" i="1"/>
  <c r="P467" i="1"/>
  <c r="P465" i="1"/>
  <c r="P462" i="1"/>
  <c r="P461" i="1" s="1"/>
  <c r="P457" i="1"/>
  <c r="P456" i="1" s="1"/>
  <c r="P455" i="1" s="1"/>
  <c r="P454" i="1" s="1"/>
  <c r="P451" i="1"/>
  <c r="P450" i="1" s="1"/>
  <c r="P445" i="1"/>
  <c r="P444" i="1" s="1"/>
  <c r="P442" i="1"/>
  <c r="P441" i="1" s="1"/>
  <c r="P438" i="1"/>
  <c r="P437" i="1" s="1"/>
  <c r="P436" i="1" s="1"/>
  <c r="P420" i="1"/>
  <c r="P395" i="1"/>
  <c r="P394" i="1" s="1"/>
  <c r="P392" i="1"/>
  <c r="P391" i="1" s="1"/>
  <c r="P387" i="1" s="1"/>
  <c r="P386" i="1" s="1"/>
  <c r="P382" i="1"/>
  <c r="P381" i="1" s="1"/>
  <c r="P380" i="1" s="1"/>
  <c r="P379" i="1" s="1"/>
  <c r="P376" i="1"/>
  <c r="P375" i="1" s="1"/>
  <c r="P372" i="1"/>
  <c r="P371" i="1" s="1"/>
  <c r="P363" i="1"/>
  <c r="P360" i="1" s="1"/>
  <c r="P358" i="1"/>
  <c r="P357" i="1" s="1"/>
  <c r="P353" i="1"/>
  <c r="P351" i="1"/>
  <c r="P349" i="1"/>
  <c r="P346" i="1"/>
  <c r="P344" i="1"/>
  <c r="P342" i="1"/>
  <c r="P339" i="1"/>
  <c r="P338" i="1" s="1"/>
  <c r="P336" i="1"/>
  <c r="P334" i="1"/>
  <c r="P329" i="1"/>
  <c r="P323" i="1"/>
  <c r="P322" i="1" s="1"/>
  <c r="P321" i="1" s="1"/>
  <c r="P317" i="1"/>
  <c r="P316" i="1" s="1"/>
  <c r="P314" i="1"/>
  <c r="P313" i="1" s="1"/>
  <c r="P309" i="1"/>
  <c r="P308" i="1" s="1"/>
  <c r="P307" i="1" s="1"/>
  <c r="P306" i="1" s="1"/>
  <c r="P302" i="1"/>
  <c r="P301" i="1" s="1"/>
  <c r="P299" i="1"/>
  <c r="P298" i="1" s="1"/>
  <c r="P296" i="1"/>
  <c r="P293" i="1"/>
  <c r="P290" i="1"/>
  <c r="P289" i="1" s="1"/>
  <c r="P286" i="1"/>
  <c r="P285" i="1" s="1"/>
  <c r="P284" i="1" s="1"/>
  <c r="P280" i="1"/>
  <c r="P279" i="1" s="1"/>
  <c r="P276" i="1"/>
  <c r="P275" i="1" s="1"/>
  <c r="P273" i="1"/>
  <c r="P272" i="1" s="1"/>
  <c r="P265" i="1"/>
  <c r="P263" i="1"/>
  <c r="P261" i="1"/>
  <c r="P258" i="1"/>
  <c r="P257" i="1" s="1"/>
  <c r="P252" i="1"/>
  <c r="P251" i="1" s="1"/>
  <c r="P249" i="1"/>
  <c r="P247" i="1"/>
  <c r="P245" i="1"/>
  <c r="P240" i="1"/>
  <c r="P239" i="1" s="1"/>
  <c r="P236" i="1"/>
  <c r="P234" i="1"/>
  <c r="P231" i="1"/>
  <c r="P230" i="1" s="1"/>
  <c r="P224" i="1"/>
  <c r="P223" i="1" s="1"/>
  <c r="P221" i="1"/>
  <c r="P220" i="1" s="1"/>
  <c r="P218" i="1"/>
  <c r="P216" i="1"/>
  <c r="P214" i="1"/>
  <c r="P206" i="1"/>
  <c r="P204" i="1"/>
  <c r="P202" i="1"/>
  <c r="P199" i="1"/>
  <c r="P197" i="1"/>
  <c r="P195" i="1"/>
  <c r="P187" i="1"/>
  <c r="P186" i="1" s="1"/>
  <c r="P185" i="1" s="1"/>
  <c r="P184" i="1" s="1"/>
  <c r="P182" i="1"/>
  <c r="P181" i="1" s="1"/>
  <c r="P179" i="1"/>
  <c r="P178" i="1" s="1"/>
  <c r="P175" i="1"/>
  <c r="P174" i="1" s="1"/>
  <c r="P172" i="1"/>
  <c r="P171" i="1" s="1"/>
  <c r="P169" i="1"/>
  <c r="P168" i="1" s="1"/>
  <c r="P166" i="1"/>
  <c r="P165" i="1" s="1"/>
  <c r="P163" i="1"/>
  <c r="P161" i="1"/>
  <c r="P156" i="1"/>
  <c r="P151" i="1" s="1"/>
  <c r="P152" i="1"/>
  <c r="P145" i="1"/>
  <c r="P143" i="1"/>
  <c r="P141" i="1"/>
  <c r="P138" i="1"/>
  <c r="P137" i="1" s="1"/>
  <c r="P130" i="1"/>
  <c r="P129" i="1" s="1"/>
  <c r="P127" i="1"/>
  <c r="P126" i="1" s="1"/>
  <c r="P123" i="1"/>
  <c r="P122" i="1" s="1"/>
  <c r="P121" i="1" s="1"/>
  <c r="P118" i="1"/>
  <c r="P117" i="1" s="1"/>
  <c r="P116" i="1" s="1"/>
  <c r="P114" i="1"/>
  <c r="P113" i="1" s="1"/>
  <c r="P112" i="1" s="1"/>
  <c r="P108" i="1"/>
  <c r="P107" i="1" s="1"/>
  <c r="P106" i="1" s="1"/>
  <c r="P105" i="1" s="1"/>
  <c r="P104" i="1" s="1"/>
  <c r="P102" i="1"/>
  <c r="P100" i="1"/>
  <c r="P98" i="1"/>
  <c r="P95" i="1"/>
  <c r="P94" i="1" s="1"/>
  <c r="P87" i="1"/>
  <c r="P86" i="1" s="1"/>
  <c r="P84" i="1"/>
  <c r="P83" i="1" s="1"/>
  <c r="P81" i="1"/>
  <c r="P80" i="1" s="1"/>
  <c r="P78" i="1"/>
  <c r="P77" i="1" s="1"/>
  <c r="P75" i="1"/>
  <c r="P74" i="1" s="1"/>
  <c r="P68" i="1"/>
  <c r="P67" i="1" s="1"/>
  <c r="P66" i="1" s="1"/>
  <c r="P65" i="1" s="1"/>
  <c r="P63" i="1"/>
  <c r="P61" i="1"/>
  <c r="P59" i="1"/>
  <c r="P56" i="1"/>
  <c r="P55" i="1" s="1"/>
  <c r="P41" i="1"/>
  <c r="P40" i="1" s="1"/>
  <c r="P39" i="1" s="1"/>
  <c r="P36" i="1"/>
  <c r="P35" i="1" s="1"/>
  <c r="P32" i="1"/>
  <c r="P30" i="1"/>
  <c r="P28" i="1"/>
  <c r="P21" i="1"/>
  <c r="P19" i="1"/>
  <c r="M3929" i="1"/>
  <c r="M3928" i="1" s="1"/>
  <c r="M3923" i="1"/>
  <c r="M3919" i="1"/>
  <c r="M3918" i="1" s="1"/>
  <c r="M3912" i="1"/>
  <c r="M3910" i="1"/>
  <c r="M3905" i="1"/>
  <c r="M3903" i="1"/>
  <c r="M3901" i="1"/>
  <c r="M3898" i="1"/>
  <c r="M3897" i="1" s="1"/>
  <c r="M3890" i="1"/>
  <c r="M3888" i="1"/>
  <c r="M3885" i="1"/>
  <c r="M3884" i="1" s="1"/>
  <c r="M3882" i="1"/>
  <c r="M3881" i="1" s="1"/>
  <c r="M3877" i="1"/>
  <c r="M3876" i="1" s="1"/>
  <c r="M3874" i="1"/>
  <c r="M3873" i="1" s="1"/>
  <c r="M3871" i="1"/>
  <c r="M3870" i="1" s="1"/>
  <c r="M3865" i="1"/>
  <c r="M3864" i="1" s="1"/>
  <c r="M3861" i="1"/>
  <c r="M3860" i="1" s="1"/>
  <c r="M3853" i="1" s="1"/>
  <c r="M3848" i="1"/>
  <c r="M3846" i="1"/>
  <c r="M3844" i="1"/>
  <c r="M3838" i="1"/>
  <c r="M3837" i="1" s="1"/>
  <c r="M3835" i="1"/>
  <c r="M3834" i="1" s="1"/>
  <c r="M3831" i="1"/>
  <c r="M3829" i="1"/>
  <c r="M3825" i="1"/>
  <c r="M3824" i="1" s="1"/>
  <c r="M3822" i="1"/>
  <c r="M3821" i="1" s="1"/>
  <c r="M3819" i="1"/>
  <c r="M3818" i="1" s="1"/>
  <c r="M3816" i="1"/>
  <c r="M3814" i="1"/>
  <c r="M3811" i="1"/>
  <c r="M3809" i="1"/>
  <c r="M3802" i="1"/>
  <c r="M3801" i="1" s="1"/>
  <c r="M3800" i="1" s="1"/>
  <c r="M3799" i="1" s="1"/>
  <c r="M3797" i="1"/>
  <c r="M3795" i="1"/>
  <c r="M3793" i="1"/>
  <c r="M3790" i="1"/>
  <c r="M3789" i="1" s="1"/>
  <c r="M3785" i="1"/>
  <c r="M3784" i="1" s="1"/>
  <c r="M3783" i="1" s="1"/>
  <c r="M3782" i="1" s="1"/>
  <c r="M3780" i="1"/>
  <c r="M3778" i="1"/>
  <c r="M3767" i="1"/>
  <c r="M3766" i="1" s="1"/>
  <c r="M3765" i="1" s="1"/>
  <c r="M3764" i="1" s="1"/>
  <c r="M3761" i="1"/>
  <c r="M3760" i="1" s="1"/>
  <c r="M3758" i="1"/>
  <c r="M3757" i="1" s="1"/>
  <c r="M3752" i="1"/>
  <c r="M3750" i="1"/>
  <c r="M3748" i="1"/>
  <c r="M3745" i="1"/>
  <c r="M3744" i="1" s="1"/>
  <c r="M3741" i="1"/>
  <c r="M3740" i="1" s="1"/>
  <c r="M3738" i="1"/>
  <c r="M3737" i="1" s="1"/>
  <c r="M3727" i="1"/>
  <c r="M3726" i="1" s="1"/>
  <c r="M3725" i="1" s="1"/>
  <c r="M3724" i="1" s="1"/>
  <c r="M3718" i="1" s="1"/>
  <c r="M3714" i="1"/>
  <c r="M3712" i="1"/>
  <c r="M3710" i="1"/>
  <c r="M3707" i="1"/>
  <c r="M3706" i="1" s="1"/>
  <c r="M3703" i="1"/>
  <c r="M3702" i="1" s="1"/>
  <c r="M3701" i="1" s="1"/>
  <c r="M3695" i="1"/>
  <c r="M3693" i="1"/>
  <c r="M3691" i="1"/>
  <c r="M3688" i="1"/>
  <c r="M3687" i="1" s="1"/>
  <c r="M3684" i="1"/>
  <c r="M3683" i="1" s="1"/>
  <c r="M3682" i="1" s="1"/>
  <c r="M3676" i="1"/>
  <c r="M3675" i="1" s="1"/>
  <c r="M3668" i="1"/>
  <c r="M3666" i="1"/>
  <c r="M3663" i="1"/>
  <c r="M3662" i="1" s="1"/>
  <c r="M3657" i="1"/>
  <c r="M3656" i="1" s="1"/>
  <c r="M3655" i="1" s="1"/>
  <c r="M3651" i="1"/>
  <c r="M3649" i="1"/>
  <c r="M3646" i="1"/>
  <c r="M3645" i="1" s="1"/>
  <c r="M3642" i="1"/>
  <c r="M3641" i="1" s="1"/>
  <c r="M3639" i="1"/>
  <c r="M3638" i="1" s="1"/>
  <c r="M3636" i="1"/>
  <c r="M3635" i="1" s="1"/>
  <c r="M3630" i="1"/>
  <c r="M3628" i="1"/>
  <c r="M3623" i="1"/>
  <c r="M3622" i="1" s="1"/>
  <c r="M3620" i="1"/>
  <c r="M3619" i="1" s="1"/>
  <c r="M3617" i="1"/>
  <c r="M3615" i="1"/>
  <c r="M3613" i="1"/>
  <c r="M3611" i="1"/>
  <c r="M3607" i="1"/>
  <c r="M3606" i="1" s="1"/>
  <c r="M3604" i="1"/>
  <c r="M3603" i="1" s="1"/>
  <c r="M3601" i="1"/>
  <c r="M3600" i="1" s="1"/>
  <c r="M3593" i="1"/>
  <c r="M3592" i="1" s="1"/>
  <c r="M3591" i="1" s="1"/>
  <c r="M3590" i="1" s="1"/>
  <c r="M3589" i="1" s="1"/>
  <c r="M3586" i="1"/>
  <c r="M3585" i="1" s="1"/>
  <c r="M3582" i="1"/>
  <c r="M3581" i="1" s="1"/>
  <c r="M3574" i="1"/>
  <c r="M3573" i="1" s="1"/>
  <c r="M3572" i="1" s="1"/>
  <c r="M3571" i="1" s="1"/>
  <c r="M3570" i="1" s="1"/>
  <c r="M3567" i="1"/>
  <c r="M3566" i="1" s="1"/>
  <c r="M3565" i="1" s="1"/>
  <c r="M3564" i="1" s="1"/>
  <c r="M3563" i="1" s="1"/>
  <c r="M3560" i="1"/>
  <c r="M3559" i="1" s="1"/>
  <c r="M3558" i="1" s="1"/>
  <c r="M3557" i="1" s="1"/>
  <c r="M3555" i="1"/>
  <c r="M3554" i="1" s="1"/>
  <c r="M3547" i="1"/>
  <c r="M3546" i="1" s="1"/>
  <c r="M3543" i="1"/>
  <c r="M3542" i="1" s="1"/>
  <c r="M3535" i="1"/>
  <c r="M3528" i="1"/>
  <c r="M3527" i="1" s="1"/>
  <c r="M3526" i="1" s="1"/>
  <c r="M3525" i="1" s="1"/>
  <c r="M3524" i="1" s="1"/>
  <c r="M3523" i="1" s="1"/>
  <c r="M3521" i="1"/>
  <c r="M3519" i="1"/>
  <c r="M3512" i="1"/>
  <c r="M3511" i="1" s="1"/>
  <c r="M3510" i="1" s="1"/>
  <c r="M3509" i="1" s="1"/>
  <c r="M3508" i="1" s="1"/>
  <c r="M3507" i="1" s="1"/>
  <c r="M3505" i="1"/>
  <c r="M3504" i="1" s="1"/>
  <c r="M3503" i="1" s="1"/>
  <c r="M3502" i="1" s="1"/>
  <c r="M3501" i="1" s="1"/>
  <c r="M3499" i="1"/>
  <c r="M3498" i="1" s="1"/>
  <c r="M3497" i="1" s="1"/>
  <c r="M3496" i="1" s="1"/>
  <c r="M3495" i="1" s="1"/>
  <c r="M3492" i="1"/>
  <c r="M3491" i="1" s="1"/>
  <c r="M3490" i="1" s="1"/>
  <c r="M3488" i="1"/>
  <c r="M3487" i="1" s="1"/>
  <c r="M3486" i="1" s="1"/>
  <c r="M3483" i="1"/>
  <c r="M3482" i="1" s="1"/>
  <c r="M3479" i="1"/>
  <c r="M3478" i="1" s="1"/>
  <c r="M3476" i="1"/>
  <c r="M3475" i="1" s="1"/>
  <c r="M3473" i="1"/>
  <c r="M3472" i="1" s="1"/>
  <c r="M3470" i="1"/>
  <c r="M3469" i="1" s="1"/>
  <c r="M3467" i="1"/>
  <c r="M3466" i="1" s="1"/>
  <c r="M3463" i="1"/>
  <c r="M3462" i="1" s="1"/>
  <c r="M3461" i="1" s="1"/>
  <c r="M3459" i="1"/>
  <c r="M3458" i="1" s="1"/>
  <c r="M3456" i="1"/>
  <c r="M3454" i="1"/>
  <c r="M3452" i="1"/>
  <c r="M3448" i="1"/>
  <c r="M3447" i="1" s="1"/>
  <c r="M3446" i="1" s="1"/>
  <c r="M3444" i="1"/>
  <c r="M3443" i="1" s="1"/>
  <c r="M3442" i="1" s="1"/>
  <c r="M3434" i="1"/>
  <c r="M3433" i="1" s="1"/>
  <c r="M3432" i="1" s="1"/>
  <c r="M3431" i="1" s="1"/>
  <c r="M3429" i="1"/>
  <c r="M3428" i="1" s="1"/>
  <c r="M3426" i="1"/>
  <c r="M3425" i="1" s="1"/>
  <c r="M3421" i="1"/>
  <c r="M3419" i="1"/>
  <c r="M3415" i="1"/>
  <c r="M3414" i="1" s="1"/>
  <c r="M3412" i="1"/>
  <c r="M3410" i="1"/>
  <c r="M3406" i="1"/>
  <c r="M3404" i="1"/>
  <c r="M3398" i="1"/>
  <c r="M3396" i="1"/>
  <c r="M3394" i="1"/>
  <c r="M3391" i="1"/>
  <c r="M3390" i="1" s="1"/>
  <c r="M3387" i="1"/>
  <c r="M3386" i="1" s="1"/>
  <c r="M3385" i="1" s="1"/>
  <c r="M3379" i="1"/>
  <c r="M3377" i="1"/>
  <c r="M3362" i="1"/>
  <c r="M3361" i="1" s="1"/>
  <c r="M3360" i="1" s="1"/>
  <c r="M3359" i="1" s="1"/>
  <c r="M3357" i="1"/>
  <c r="M3356" i="1" s="1"/>
  <c r="M3355" i="1" s="1"/>
  <c r="M3354" i="1" s="1"/>
  <c r="M3350" i="1"/>
  <c r="M3349" i="1" s="1"/>
  <c r="M3348" i="1" s="1"/>
  <c r="M3347" i="1" s="1"/>
  <c r="M3345" i="1"/>
  <c r="M3343" i="1"/>
  <c r="M3341" i="1"/>
  <c r="M3338" i="1"/>
  <c r="M3337" i="1" s="1"/>
  <c r="M3330" i="1"/>
  <c r="M3328" i="1"/>
  <c r="M3326" i="1"/>
  <c r="M3323" i="1"/>
  <c r="M3322" i="1" s="1"/>
  <c r="M3318" i="1"/>
  <c r="M3317" i="1" s="1"/>
  <c r="M3316" i="1" s="1"/>
  <c r="M3313" i="1"/>
  <c r="M3312" i="1" s="1"/>
  <c r="M3311" i="1" s="1"/>
  <c r="M3306" i="1"/>
  <c r="M3305" i="1" s="1"/>
  <c r="M3304" i="1" s="1"/>
  <c r="M3298" i="1"/>
  <c r="M3293" i="1"/>
  <c r="M3292" i="1" s="1"/>
  <c r="M3291" i="1" s="1"/>
  <c r="M3290" i="1" s="1"/>
  <c r="M3288" i="1"/>
  <c r="M3287" i="1" s="1"/>
  <c r="M3286" i="1" s="1"/>
  <c r="M3284" i="1"/>
  <c r="M3282" i="1"/>
  <c r="M3279" i="1"/>
  <c r="M3277" i="1"/>
  <c r="M3275" i="1"/>
  <c r="M3270" i="1"/>
  <c r="M3268" i="1"/>
  <c r="M3261" i="1"/>
  <c r="M3260" i="1" s="1"/>
  <c r="M3259" i="1" s="1"/>
  <c r="M3258" i="1" s="1"/>
  <c r="M3257" i="1" s="1"/>
  <c r="M3255" i="1"/>
  <c r="M3254" i="1" s="1"/>
  <c r="M3253" i="1" s="1"/>
  <c r="M3252" i="1" s="1"/>
  <c r="M3251" i="1" s="1"/>
  <c r="M3243" i="1"/>
  <c r="M3242" i="1" s="1"/>
  <c r="M3241" i="1" s="1"/>
  <c r="M3240" i="1" s="1"/>
  <c r="M3238" i="1"/>
  <c r="M3236" i="1"/>
  <c r="M3234" i="1"/>
  <c r="M3231" i="1"/>
  <c r="M3230" i="1" s="1"/>
  <c r="M3226" i="1"/>
  <c r="M3225" i="1" s="1"/>
  <c r="M3221" i="1"/>
  <c r="M3220" i="1" s="1"/>
  <c r="M3219" i="1" s="1"/>
  <c r="M3217" i="1"/>
  <c r="M3216" i="1" s="1"/>
  <c r="M3214" i="1"/>
  <c r="M3213" i="1" s="1"/>
  <c r="M3211" i="1"/>
  <c r="M3210" i="1" s="1"/>
  <c r="M3208" i="1"/>
  <c r="M3207" i="1" s="1"/>
  <c r="M3205" i="1"/>
  <c r="M3204" i="1" s="1"/>
  <c r="M3200" i="1"/>
  <c r="M3199" i="1" s="1"/>
  <c r="M3198" i="1" s="1"/>
  <c r="M3197" i="1" s="1"/>
  <c r="M3194" i="1"/>
  <c r="M3192" i="1"/>
  <c r="M3189" i="1"/>
  <c r="M3187" i="1"/>
  <c r="M3181" i="1"/>
  <c r="M3171" i="1"/>
  <c r="M3164" i="1"/>
  <c r="M3163" i="1" s="1"/>
  <c r="M3161" i="1"/>
  <c r="M3159" i="1"/>
  <c r="M3157" i="1"/>
  <c r="M3155" i="1"/>
  <c r="M3152" i="1"/>
  <c r="M3151" i="1" s="1"/>
  <c r="M3149" i="1"/>
  <c r="M3148" i="1" s="1"/>
  <c r="M3135" i="1"/>
  <c r="M3133" i="1"/>
  <c r="M3131" i="1"/>
  <c r="M3128" i="1"/>
  <c r="M3127" i="1" s="1"/>
  <c r="M3124" i="1"/>
  <c r="M3123" i="1" s="1"/>
  <c r="M3117" i="1"/>
  <c r="M3115" i="1"/>
  <c r="M3112" i="1"/>
  <c r="M3111" i="1" s="1"/>
  <c r="M3107" i="1"/>
  <c r="M3106" i="1" s="1"/>
  <c r="M3105" i="1" s="1"/>
  <c r="M3104" i="1" s="1"/>
  <c r="M3099" i="1"/>
  <c r="M3096" i="1" s="1"/>
  <c r="M3095" i="1" s="1"/>
  <c r="M3094" i="1" s="1"/>
  <c r="M3092" i="1"/>
  <c r="M3091" i="1" s="1"/>
  <c r="M3089" i="1"/>
  <c r="M3088" i="1" s="1"/>
  <c r="M3085" i="1"/>
  <c r="M3084" i="1" s="1"/>
  <c r="M3082" i="1"/>
  <c r="M3080" i="1"/>
  <c r="M3077" i="1"/>
  <c r="M3075" i="1"/>
  <c r="M3072" i="1"/>
  <c r="M3068" i="1"/>
  <c r="M3066" i="1"/>
  <c r="M3060" i="1"/>
  <c r="M3059" i="1" s="1"/>
  <c r="M3058" i="1" s="1"/>
  <c r="M3057" i="1" s="1"/>
  <c r="M3055" i="1"/>
  <c r="M3053" i="1"/>
  <c r="M3051" i="1"/>
  <c r="M3048" i="1"/>
  <c r="M3047" i="1" s="1"/>
  <c r="M3043" i="1"/>
  <c r="M3042" i="1" s="1"/>
  <c r="M3040" i="1"/>
  <c r="M3039" i="1" s="1"/>
  <c r="M3032" i="1"/>
  <c r="M3029" i="1" s="1"/>
  <c r="M3027" i="1"/>
  <c r="M3024" i="1" s="1"/>
  <c r="M3022" i="1"/>
  <c r="M3021" i="1" s="1"/>
  <c r="M3019" i="1"/>
  <c r="M3018" i="1" s="1"/>
  <c r="M3016" i="1"/>
  <c r="M3015" i="1" s="1"/>
  <c r="M3013" i="1"/>
  <c r="M3012" i="1" s="1"/>
  <c r="M3010" i="1"/>
  <c r="M3009" i="1" s="1"/>
  <c r="M3007" i="1"/>
  <c r="M3006" i="1" s="1"/>
  <c r="M3004" i="1"/>
  <c r="M3003" i="1" s="1"/>
  <c r="M3001" i="1"/>
  <c r="M3000" i="1" s="1"/>
  <c r="M2998" i="1"/>
  <c r="M2997" i="1" s="1"/>
  <c r="M2990" i="1"/>
  <c r="M2988" i="1"/>
  <c r="M2986" i="1"/>
  <c r="M2983" i="1"/>
  <c r="M2982" i="1" s="1"/>
  <c r="M2977" i="1"/>
  <c r="M2975" i="1"/>
  <c r="M2973" i="1"/>
  <c r="M2967" i="1"/>
  <c r="M2966" i="1" s="1"/>
  <c r="M2964" i="1"/>
  <c r="M2963" i="1" s="1"/>
  <c r="M2961" i="1"/>
  <c r="M2960" i="1" s="1"/>
  <c r="M2958" i="1"/>
  <c r="M2957" i="1" s="1"/>
  <c r="M2955" i="1"/>
  <c r="M2954" i="1" s="1"/>
  <c r="M2952" i="1"/>
  <c r="M2951" i="1" s="1"/>
  <c r="M2949" i="1"/>
  <c r="M2948" i="1" s="1"/>
  <c r="M2945" i="1"/>
  <c r="M2944" i="1" s="1"/>
  <c r="M2942" i="1"/>
  <c r="M2941" i="1" s="1"/>
  <c r="M2939" i="1"/>
  <c r="M2938" i="1" s="1"/>
  <c r="M2936" i="1"/>
  <c r="M2935" i="1" s="1"/>
  <c r="M2933" i="1"/>
  <c r="M2932" i="1" s="1"/>
  <c r="M2930" i="1"/>
  <c r="M2929" i="1" s="1"/>
  <c r="M2925" i="1"/>
  <c r="M2924" i="1" s="1"/>
  <c r="M2921" i="1"/>
  <c r="M2920" i="1" s="1"/>
  <c r="M2918" i="1"/>
  <c r="M2917" i="1" s="1"/>
  <c r="M2911" i="1"/>
  <c r="M2910" i="1" s="1"/>
  <c r="M2908" i="1"/>
  <c r="M2907" i="1" s="1"/>
  <c r="M2905" i="1"/>
  <c r="M2904" i="1" s="1"/>
  <c r="M2902" i="1"/>
  <c r="M2901" i="1" s="1"/>
  <c r="M2898" i="1"/>
  <c r="M2897" i="1" s="1"/>
  <c r="M2895" i="1"/>
  <c r="M2894" i="1" s="1"/>
  <c r="M2892" i="1"/>
  <c r="M2891" i="1" s="1"/>
  <c r="M2889" i="1"/>
  <c r="M2888" i="1" s="1"/>
  <c r="M2886" i="1"/>
  <c r="M2885" i="1" s="1"/>
  <c r="M2883" i="1"/>
  <c r="M2882" i="1" s="1"/>
  <c r="M2880" i="1"/>
  <c r="M2879" i="1" s="1"/>
  <c r="M2877" i="1"/>
  <c r="M2876" i="1" s="1"/>
  <c r="M2855" i="1"/>
  <c r="M2854" i="1" s="1"/>
  <c r="M2853" i="1" s="1"/>
  <c r="M2852" i="1" s="1"/>
  <c r="M2851" i="1" s="1"/>
  <c r="M2850" i="1" s="1"/>
  <c r="M2848" i="1"/>
  <c r="M2847" i="1" s="1"/>
  <c r="M2846" i="1" s="1"/>
  <c r="M2845" i="1" s="1"/>
  <c r="M2844" i="1" s="1"/>
  <c r="M2843" i="1" s="1"/>
  <c r="M2837" i="1"/>
  <c r="M2835" i="1"/>
  <c r="M2833" i="1"/>
  <c r="M2828" i="1"/>
  <c r="M2827" i="1" s="1"/>
  <c r="M2818" i="1"/>
  <c r="M2816" i="1"/>
  <c r="M2814" i="1"/>
  <c r="M2810" i="1"/>
  <c r="M2809" i="1" s="1"/>
  <c r="M2807" i="1"/>
  <c r="M2805" i="1"/>
  <c r="M2802" i="1"/>
  <c r="M2801" i="1" s="1"/>
  <c r="M2798" i="1"/>
  <c r="M2796" i="1"/>
  <c r="M2794" i="1"/>
  <c r="M2787" i="1"/>
  <c r="M2785" i="1"/>
  <c r="M2779" i="1"/>
  <c r="M2778" i="1" s="1"/>
  <c r="M2776" i="1"/>
  <c r="M2775" i="1" s="1"/>
  <c r="M2773" i="1"/>
  <c r="M2772" i="1" s="1"/>
  <c r="M2769" i="1"/>
  <c r="M2768" i="1" s="1"/>
  <c r="M2767" i="1" s="1"/>
  <c r="M2763" i="1"/>
  <c r="M2762" i="1" s="1"/>
  <c r="M2760" i="1"/>
  <c r="M2759" i="1" s="1"/>
  <c r="M2756" i="1"/>
  <c r="M2755" i="1" s="1"/>
  <c r="M2753" i="1"/>
  <c r="M2752" i="1" s="1"/>
  <c r="M2750" i="1"/>
  <c r="M2749" i="1" s="1"/>
  <c r="M2747" i="1"/>
  <c r="M2746" i="1" s="1"/>
  <c r="M2744" i="1"/>
  <c r="M2743" i="1" s="1"/>
  <c r="M2741" i="1"/>
  <c r="M2740" i="1" s="1"/>
  <c r="M2738" i="1"/>
  <c r="M2736" i="1"/>
  <c r="M2733" i="1"/>
  <c r="M2732" i="1" s="1"/>
  <c r="M2730" i="1"/>
  <c r="M2729" i="1" s="1"/>
  <c r="M2725" i="1"/>
  <c r="M2724" i="1" s="1"/>
  <c r="M2722" i="1"/>
  <c r="M2721" i="1" s="1"/>
  <c r="M2719" i="1"/>
  <c r="M2718" i="1" s="1"/>
  <c r="M2713" i="1"/>
  <c r="M2712" i="1" s="1"/>
  <c r="M2711" i="1" s="1"/>
  <c r="M2709" i="1"/>
  <c r="M2707" i="1"/>
  <c r="M2698" i="1"/>
  <c r="M2696" i="1"/>
  <c r="M2691" i="1"/>
  <c r="M2690" i="1" s="1"/>
  <c r="M2688" i="1"/>
  <c r="M2687" i="1" s="1"/>
  <c r="M2684" i="1"/>
  <c r="M2683" i="1" s="1"/>
  <c r="M2682" i="1" s="1"/>
  <c r="M2679" i="1"/>
  <c r="M2678" i="1" s="1"/>
  <c r="M2676" i="1"/>
  <c r="M2675" i="1" s="1"/>
  <c r="M2670" i="1"/>
  <c r="M2669" i="1" s="1"/>
  <c r="M2667" i="1"/>
  <c r="M2665" i="1"/>
  <c r="M2661" i="1"/>
  <c r="M2658" i="1" s="1"/>
  <c r="M2657" i="1" s="1"/>
  <c r="M2652" i="1"/>
  <c r="M2651" i="1" s="1"/>
  <c r="M2649" i="1"/>
  <c r="M2648" i="1" s="1"/>
  <c r="M2646" i="1"/>
  <c r="M2645" i="1" s="1"/>
  <c r="M2632" i="1"/>
  <c r="M2630" i="1"/>
  <c r="M2622" i="1"/>
  <c r="M2621" i="1" s="1"/>
  <c r="M2620" i="1" s="1"/>
  <c r="M2619" i="1" s="1"/>
  <c r="M2617" i="1"/>
  <c r="M2616" i="1" s="1"/>
  <c r="M2615" i="1" s="1"/>
  <c r="M2614" i="1" s="1"/>
  <c r="M2610" i="1"/>
  <c r="M2609" i="1" s="1"/>
  <c r="M2608" i="1" s="1"/>
  <c r="M2607" i="1" s="1"/>
  <c r="M2605" i="1"/>
  <c r="M2604" i="1" s="1"/>
  <c r="M2603" i="1" s="1"/>
  <c r="M2602" i="1" s="1"/>
  <c r="M2598" i="1"/>
  <c r="M2597" i="1" s="1"/>
  <c r="M2595" i="1"/>
  <c r="M2594" i="1" s="1"/>
  <c r="M2588" i="1"/>
  <c r="M2586" i="1"/>
  <c r="M2584" i="1"/>
  <c r="M2578" i="1"/>
  <c r="M2577" i="1" s="1"/>
  <c r="M2576" i="1" s="1"/>
  <c r="M2575" i="1" s="1"/>
  <c r="M2573" i="1"/>
  <c r="M2572" i="1" s="1"/>
  <c r="M2571" i="1" s="1"/>
  <c r="M2570" i="1" s="1"/>
  <c r="M2568" i="1"/>
  <c r="M2567" i="1" s="1"/>
  <c r="M2565" i="1"/>
  <c r="M2563" i="1"/>
  <c r="M2558" i="1"/>
  <c r="M2557" i="1" s="1"/>
  <c r="M2556" i="1" s="1"/>
  <c r="M2555" i="1" s="1"/>
  <c r="M2553" i="1"/>
  <c r="M2552" i="1" s="1"/>
  <c r="M2551" i="1" s="1"/>
  <c r="M2550" i="1" s="1"/>
  <c r="M2540" i="1"/>
  <c r="M2539" i="1" s="1"/>
  <c r="M2538" i="1" s="1"/>
  <c r="M2537" i="1" s="1"/>
  <c r="M2535" i="1"/>
  <c r="M2534" i="1" s="1"/>
  <c r="M2533" i="1" s="1"/>
  <c r="M2532" i="1" s="1"/>
  <c r="M2529" i="1"/>
  <c r="M2528" i="1" s="1"/>
  <c r="M2527" i="1" s="1"/>
  <c r="M2526" i="1" s="1"/>
  <c r="M2524" i="1"/>
  <c r="M2523" i="1" s="1"/>
  <c r="M2522" i="1" s="1"/>
  <c r="M2521" i="1" s="1"/>
  <c r="M2519" i="1"/>
  <c r="M2518" i="1" s="1"/>
  <c r="M2516" i="1"/>
  <c r="M2515" i="1" s="1"/>
  <c r="M2513" i="1"/>
  <c r="M2512" i="1" s="1"/>
  <c r="M2506" i="1"/>
  <c r="M2504" i="1"/>
  <c r="M2498" i="1"/>
  <c r="M2497" i="1" s="1"/>
  <c r="M2496" i="1" s="1"/>
  <c r="M2495" i="1" s="1"/>
  <c r="M2494" i="1" s="1"/>
  <c r="M2491" i="1"/>
  <c r="M2490" i="1" s="1"/>
  <c r="M2488" i="1"/>
  <c r="M2486" i="1"/>
  <c r="M2482" i="1"/>
  <c r="M2481" i="1" s="1"/>
  <c r="M2479" i="1"/>
  <c r="M2478" i="1" s="1"/>
  <c r="M2476" i="1"/>
  <c r="M2475" i="1" s="1"/>
  <c r="M2472" i="1"/>
  <c r="M2471" i="1" s="1"/>
  <c r="M2470" i="1" s="1"/>
  <c r="M2466" i="1"/>
  <c r="M2464" i="1"/>
  <c r="M2462" i="1"/>
  <c r="M2459" i="1"/>
  <c r="M2458" i="1" s="1"/>
  <c r="M2454" i="1"/>
  <c r="M2452" i="1"/>
  <c r="M2444" i="1"/>
  <c r="M2443" i="1" s="1"/>
  <c r="M2442" i="1" s="1"/>
  <c r="M2441" i="1" s="1"/>
  <c r="M2439" i="1"/>
  <c r="M2438" i="1" s="1"/>
  <c r="M2437" i="1" s="1"/>
  <c r="M2436" i="1" s="1"/>
  <c r="M2432" i="1"/>
  <c r="M2431" i="1" s="1"/>
  <c r="M2430" i="1" s="1"/>
  <c r="M2429" i="1" s="1"/>
  <c r="M2427" i="1"/>
  <c r="M2426" i="1" s="1"/>
  <c r="M2425" i="1" s="1"/>
  <c r="M2424" i="1" s="1"/>
  <c r="M2420" i="1"/>
  <c r="M2419" i="1" s="1"/>
  <c r="M2417" i="1"/>
  <c r="M2416" i="1" s="1"/>
  <c r="M2410" i="1"/>
  <c r="M2409" i="1" s="1"/>
  <c r="M2408" i="1" s="1"/>
  <c r="M2407" i="1" s="1"/>
  <c r="M2406" i="1" s="1"/>
  <c r="M2405" i="1" s="1"/>
  <c r="M2400" i="1"/>
  <c r="M2398" i="1"/>
  <c r="M2392" i="1"/>
  <c r="M2391" i="1" s="1"/>
  <c r="M2390" i="1" s="1"/>
  <c r="M2389" i="1" s="1"/>
  <c r="M2387" i="1"/>
  <c r="M2386" i="1" s="1"/>
  <c r="M2384" i="1"/>
  <c r="M2383" i="1" s="1"/>
  <c r="M2379" i="1"/>
  <c r="M2378" i="1" s="1"/>
  <c r="M2376" i="1"/>
  <c r="M2375" i="1" s="1"/>
  <c r="M2373" i="1"/>
  <c r="M2372" i="1" s="1"/>
  <c r="M2368" i="1"/>
  <c r="M2367" i="1" s="1"/>
  <c r="M2366" i="1" s="1"/>
  <c r="M2365" i="1" s="1"/>
  <c r="M2363" i="1"/>
  <c r="M2362" i="1" s="1"/>
  <c r="M2361" i="1" s="1"/>
  <c r="M2360" i="1" s="1"/>
  <c r="M2355" i="1"/>
  <c r="M2354" i="1" s="1"/>
  <c r="M2353" i="1" s="1"/>
  <c r="M2348" i="1"/>
  <c r="M2347" i="1" s="1"/>
  <c r="M2346" i="1" s="1"/>
  <c r="M2345" i="1" s="1"/>
  <c r="M2343" i="1"/>
  <c r="M2342" i="1" s="1"/>
  <c r="M2341" i="1" s="1"/>
  <c r="M2340" i="1" s="1"/>
  <c r="M2338" i="1"/>
  <c r="M2337" i="1" s="1"/>
  <c r="M2336" i="1" s="1"/>
  <c r="M2335" i="1" s="1"/>
  <c r="M2332" i="1"/>
  <c r="M2331" i="1" s="1"/>
  <c r="M2330" i="1" s="1"/>
  <c r="M2329" i="1" s="1"/>
  <c r="M2327" i="1"/>
  <c r="M2326" i="1" s="1"/>
  <c r="M2325" i="1" s="1"/>
  <c r="M2324" i="1" s="1"/>
  <c r="M2322" i="1"/>
  <c r="M2321" i="1" s="1"/>
  <c r="M2320" i="1" s="1"/>
  <c r="M2319" i="1" s="1"/>
  <c r="M2317" i="1"/>
  <c r="M2316" i="1" s="1"/>
  <c r="M2314" i="1"/>
  <c r="M2313" i="1" s="1"/>
  <c r="M2311" i="1"/>
  <c r="M2310" i="1" s="1"/>
  <c r="M2304" i="1"/>
  <c r="M2303" i="1" s="1"/>
  <c r="M2302" i="1" s="1"/>
  <c r="M2299" i="1"/>
  <c r="M2298" i="1" s="1"/>
  <c r="M2297" i="1" s="1"/>
  <c r="M2296" i="1" s="1"/>
  <c r="M2293" i="1"/>
  <c r="M2292" i="1" s="1"/>
  <c r="M2291" i="1" s="1"/>
  <c r="M2290" i="1" s="1"/>
  <c r="M2289" i="1" s="1"/>
  <c r="M2286" i="1"/>
  <c r="M2284" i="1"/>
  <c r="M2281" i="1"/>
  <c r="M2279" i="1"/>
  <c r="M2275" i="1"/>
  <c r="M2274" i="1" s="1"/>
  <c r="M2272" i="1"/>
  <c r="M2271" i="1" s="1"/>
  <c r="M2269" i="1"/>
  <c r="M2268" i="1" s="1"/>
  <c r="M2265" i="1"/>
  <c r="M2264" i="1" s="1"/>
  <c r="M2263" i="1" s="1"/>
  <c r="M2258" i="1"/>
  <c r="M2256" i="1"/>
  <c r="M2254" i="1"/>
  <c r="M2251" i="1"/>
  <c r="M2250" i="1" s="1"/>
  <c r="M2246" i="1"/>
  <c r="M2244" i="1"/>
  <c r="M2236" i="1"/>
  <c r="M2235" i="1" s="1"/>
  <c r="M2234" i="1" s="1"/>
  <c r="M2233" i="1" s="1"/>
  <c r="M2231" i="1"/>
  <c r="M2230" i="1" s="1"/>
  <c r="M2229" i="1" s="1"/>
  <c r="M2228" i="1" s="1"/>
  <c r="M2224" i="1"/>
  <c r="M2223" i="1" s="1"/>
  <c r="M2222" i="1" s="1"/>
  <c r="M2221" i="1" s="1"/>
  <c r="M2219" i="1"/>
  <c r="M2218" i="1" s="1"/>
  <c r="M2217" i="1" s="1"/>
  <c r="M2216" i="1" s="1"/>
  <c r="M2212" i="1"/>
  <c r="M2211" i="1" s="1"/>
  <c r="M2209" i="1"/>
  <c r="M2208" i="1" s="1"/>
  <c r="M2202" i="1"/>
  <c r="M2201" i="1" s="1"/>
  <c r="M2200" i="1" s="1"/>
  <c r="M2199" i="1" s="1"/>
  <c r="M2198" i="1" s="1"/>
  <c r="M2197" i="1" s="1"/>
  <c r="M2195" i="1"/>
  <c r="M2193" i="1"/>
  <c r="M2191" i="1"/>
  <c r="M2185" i="1"/>
  <c r="M2184" i="1" s="1"/>
  <c r="M2183" i="1" s="1"/>
  <c r="M2182" i="1" s="1"/>
  <c r="M2180" i="1"/>
  <c r="M2179" i="1" s="1"/>
  <c r="M2177" i="1"/>
  <c r="M2176" i="1" s="1"/>
  <c r="M2174" i="1"/>
  <c r="M2173" i="1" s="1"/>
  <c r="M2169" i="1"/>
  <c r="M2168" i="1" s="1"/>
  <c r="M2167" i="1" s="1"/>
  <c r="M2166" i="1" s="1"/>
  <c r="M2164" i="1"/>
  <c r="M2163" i="1" s="1"/>
  <c r="M2162" i="1" s="1"/>
  <c r="M2161" i="1" s="1"/>
  <c r="M2156" i="1"/>
  <c r="M2155" i="1" s="1"/>
  <c r="M2149" i="1"/>
  <c r="M2148" i="1" s="1"/>
  <c r="M2147" i="1" s="1"/>
  <c r="M2146" i="1" s="1"/>
  <c r="M2144" i="1"/>
  <c r="M2143" i="1" s="1"/>
  <c r="M2142" i="1" s="1"/>
  <c r="M2141" i="1" s="1"/>
  <c r="M2138" i="1"/>
  <c r="M2137" i="1" s="1"/>
  <c r="M2136" i="1" s="1"/>
  <c r="M2135" i="1" s="1"/>
  <c r="M2133" i="1"/>
  <c r="M2132" i="1" s="1"/>
  <c r="M2131" i="1" s="1"/>
  <c r="M2130" i="1" s="1"/>
  <c r="M2128" i="1"/>
  <c r="M2127" i="1" s="1"/>
  <c r="M2125" i="1"/>
  <c r="M2124" i="1" s="1"/>
  <c r="M2122" i="1"/>
  <c r="M2121" i="1" s="1"/>
  <c r="M2115" i="1"/>
  <c r="M2114" i="1" s="1"/>
  <c r="M2113" i="1" s="1"/>
  <c r="M2110" i="1"/>
  <c r="M2109" i="1" s="1"/>
  <c r="M2108" i="1" s="1"/>
  <c r="M2107" i="1" s="1"/>
  <c r="M2104" i="1"/>
  <c r="M2103" i="1" s="1"/>
  <c r="M2102" i="1" s="1"/>
  <c r="M2101" i="1" s="1"/>
  <c r="M2100" i="1" s="1"/>
  <c r="M2097" i="1"/>
  <c r="M2096" i="1" s="1"/>
  <c r="M2095" i="1" s="1"/>
  <c r="M2094" i="1" s="1"/>
  <c r="M2092" i="1"/>
  <c r="M2090" i="1"/>
  <c r="M2087" i="1"/>
  <c r="M2086" i="1" s="1"/>
  <c r="M2083" i="1"/>
  <c r="M2082" i="1" s="1"/>
  <c r="M2080" i="1"/>
  <c r="M2079" i="1" s="1"/>
  <c r="M2077" i="1"/>
  <c r="M2076" i="1" s="1"/>
  <c r="M2073" i="1"/>
  <c r="M2072" i="1" s="1"/>
  <c r="M2071" i="1" s="1"/>
  <c r="M2067" i="1"/>
  <c r="M2065" i="1"/>
  <c r="M2062" i="1"/>
  <c r="M2061" i="1" s="1"/>
  <c r="M2057" i="1"/>
  <c r="M2055" i="1"/>
  <c r="M2047" i="1"/>
  <c r="M2046" i="1" s="1"/>
  <c r="M2045" i="1" s="1"/>
  <c r="M2044" i="1" s="1"/>
  <c r="M2042" i="1"/>
  <c r="M2041" i="1" s="1"/>
  <c r="M2040" i="1" s="1"/>
  <c r="M2039" i="1" s="1"/>
  <c r="M2035" i="1"/>
  <c r="M2034" i="1" s="1"/>
  <c r="M2033" i="1" s="1"/>
  <c r="M2032" i="1" s="1"/>
  <c r="M2030" i="1"/>
  <c r="M2029" i="1" s="1"/>
  <c r="M2028" i="1" s="1"/>
  <c r="M2027" i="1" s="1"/>
  <c r="M2023" i="1"/>
  <c r="M2022" i="1" s="1"/>
  <c r="M2020" i="1"/>
  <c r="M2019" i="1" s="1"/>
  <c r="M2013" i="1"/>
  <c r="M2012" i="1" s="1"/>
  <c r="M2011" i="1" s="1"/>
  <c r="M2010" i="1" s="1"/>
  <c r="M2009" i="1" s="1"/>
  <c r="M2008" i="1" s="1"/>
  <c r="M2006" i="1"/>
  <c r="M2004" i="1"/>
  <c r="M2002" i="1"/>
  <c r="M1996" i="1"/>
  <c r="M1995" i="1" s="1"/>
  <c r="M1994" i="1" s="1"/>
  <c r="M1993" i="1" s="1"/>
  <c r="M1991" i="1"/>
  <c r="M1990" i="1" s="1"/>
  <c r="M1989" i="1" s="1"/>
  <c r="M1988" i="1" s="1"/>
  <c r="M1986" i="1"/>
  <c r="M1985" i="1" s="1"/>
  <c r="M1983" i="1"/>
  <c r="M1981" i="1"/>
  <c r="M1976" i="1"/>
  <c r="M1975" i="1" s="1"/>
  <c r="M1974" i="1" s="1"/>
  <c r="M1973" i="1" s="1"/>
  <c r="M1970" i="1"/>
  <c r="M1968" i="1"/>
  <c r="M1954" i="1"/>
  <c r="M1953" i="1" s="1"/>
  <c r="M1952" i="1" s="1"/>
  <c r="M1951" i="1" s="1"/>
  <c r="M1949" i="1"/>
  <c r="M1948" i="1" s="1"/>
  <c r="M1947" i="1" s="1"/>
  <c r="M1946" i="1" s="1"/>
  <c r="M1943" i="1"/>
  <c r="M1942" i="1" s="1"/>
  <c r="M1941" i="1" s="1"/>
  <c r="M1940" i="1" s="1"/>
  <c r="M1938" i="1"/>
  <c r="M1937" i="1" s="1"/>
  <c r="M1936" i="1" s="1"/>
  <c r="M1935" i="1" s="1"/>
  <c r="M1933" i="1"/>
  <c r="M1932" i="1" s="1"/>
  <c r="M1931" i="1" s="1"/>
  <c r="M1930" i="1" s="1"/>
  <c r="M1928" i="1"/>
  <c r="M1927" i="1" s="1"/>
  <c r="M1925" i="1"/>
  <c r="M1924" i="1" s="1"/>
  <c r="M1922" i="1"/>
  <c r="M1921" i="1" s="1"/>
  <c r="M1915" i="1"/>
  <c r="M1914" i="1" s="1"/>
  <c r="M1913" i="1" s="1"/>
  <c r="M1910" i="1"/>
  <c r="M1909" i="1" s="1"/>
  <c r="M1908" i="1" s="1"/>
  <c r="M1907" i="1" s="1"/>
  <c r="M1904" i="1"/>
  <c r="M1903" i="1" s="1"/>
  <c r="M1902" i="1" s="1"/>
  <c r="M1901" i="1" s="1"/>
  <c r="M1900" i="1" s="1"/>
  <c r="M1897" i="1"/>
  <c r="M1896" i="1" s="1"/>
  <c r="M1895" i="1" s="1"/>
  <c r="M1894" i="1" s="1"/>
  <c r="M1892" i="1"/>
  <c r="M1890" i="1"/>
  <c r="M1887" i="1"/>
  <c r="M1885" i="1"/>
  <c r="M1881" i="1"/>
  <c r="M1880" i="1" s="1"/>
  <c r="M1878" i="1"/>
  <c r="M1877" i="1" s="1"/>
  <c r="M1875" i="1"/>
  <c r="M1872" i="1" s="1"/>
  <c r="M1869" i="1"/>
  <c r="M1868" i="1" s="1"/>
  <c r="M1867" i="1" s="1"/>
  <c r="M1863" i="1"/>
  <c r="M1861" i="1"/>
  <c r="M1859" i="1"/>
  <c r="M1854" i="1"/>
  <c r="M1853" i="1" s="1"/>
  <c r="M1849" i="1"/>
  <c r="M1847" i="1"/>
  <c r="M1839" i="1"/>
  <c r="M1837" i="1"/>
  <c r="M1832" i="1"/>
  <c r="M1831" i="1" s="1"/>
  <c r="M1830" i="1" s="1"/>
  <c r="M1829" i="1" s="1"/>
  <c r="M1825" i="1"/>
  <c r="M1823" i="1"/>
  <c r="M1818" i="1"/>
  <c r="M1817" i="1" s="1"/>
  <c r="M1816" i="1" s="1"/>
  <c r="M1815" i="1" s="1"/>
  <c r="M1811" i="1"/>
  <c r="M1810" i="1" s="1"/>
  <c r="M1808" i="1"/>
  <c r="M1807" i="1" s="1"/>
  <c r="M1801" i="1"/>
  <c r="M1800" i="1" s="1"/>
  <c r="M1799" i="1" s="1"/>
  <c r="M1798" i="1" s="1"/>
  <c r="M1797" i="1" s="1"/>
  <c r="M1796" i="1" s="1"/>
  <c r="M1794" i="1"/>
  <c r="M1792" i="1"/>
  <c r="M1790" i="1"/>
  <c r="M1784" i="1"/>
  <c r="M1783" i="1" s="1"/>
  <c r="M1782" i="1" s="1"/>
  <c r="M1781" i="1" s="1"/>
  <c r="M1779" i="1"/>
  <c r="M1778" i="1" s="1"/>
  <c r="M1777" i="1" s="1"/>
  <c r="M1776" i="1" s="1"/>
  <c r="M1774" i="1"/>
  <c r="M1773" i="1" s="1"/>
  <c r="M1771" i="1"/>
  <c r="M1770" i="1" s="1"/>
  <c r="M1768" i="1"/>
  <c r="M1766" i="1"/>
  <c r="M1761" i="1"/>
  <c r="M1760" i="1" s="1"/>
  <c r="M1759" i="1" s="1"/>
  <c r="M1758" i="1" s="1"/>
  <c r="M1755" i="1"/>
  <c r="M1753" i="1"/>
  <c r="M1751" i="1"/>
  <c r="M1744" i="1"/>
  <c r="M1743" i="1" s="1"/>
  <c r="M1742" i="1" s="1"/>
  <c r="M1741" i="1" s="1"/>
  <c r="M1725" i="1"/>
  <c r="M1724" i="1" s="1"/>
  <c r="M1723" i="1" s="1"/>
  <c r="M1722" i="1" s="1"/>
  <c r="M1720" i="1"/>
  <c r="M1719" i="1" s="1"/>
  <c r="M1718" i="1" s="1"/>
  <c r="M1717" i="1" s="1"/>
  <c r="M1714" i="1"/>
  <c r="M1713" i="1" s="1"/>
  <c r="M1712" i="1" s="1"/>
  <c r="M1711" i="1" s="1"/>
  <c r="M1709" i="1"/>
  <c r="M1708" i="1" s="1"/>
  <c r="M1707" i="1" s="1"/>
  <c r="M1706" i="1" s="1"/>
  <c r="M1704" i="1"/>
  <c r="M1703" i="1" s="1"/>
  <c r="M1702" i="1" s="1"/>
  <c r="M1701" i="1" s="1"/>
  <c r="M1699" i="1"/>
  <c r="M1698" i="1" s="1"/>
  <c r="M1696" i="1"/>
  <c r="M1695" i="1" s="1"/>
  <c r="M1693" i="1"/>
  <c r="M1692" i="1" s="1"/>
  <c r="M1686" i="1"/>
  <c r="M1685" i="1" s="1"/>
  <c r="M1684" i="1" s="1"/>
  <c r="M1681" i="1"/>
  <c r="M1680" i="1" s="1"/>
  <c r="M1679" i="1" s="1"/>
  <c r="M1678" i="1" s="1"/>
  <c r="M1675" i="1"/>
  <c r="M1674" i="1" s="1"/>
  <c r="M1673" i="1" s="1"/>
  <c r="M1672" i="1" s="1"/>
  <c r="M1671" i="1" s="1"/>
  <c r="M1668" i="1"/>
  <c r="M1666" i="1"/>
  <c r="M1663" i="1"/>
  <c r="M1661" i="1"/>
  <c r="M1657" i="1"/>
  <c r="M1656" i="1" s="1"/>
  <c r="M1654" i="1"/>
  <c r="M1653" i="1" s="1"/>
  <c r="M1651" i="1"/>
  <c r="M1650" i="1" s="1"/>
  <c r="M1647" i="1"/>
  <c r="M1646" i="1" s="1"/>
  <c r="M1645" i="1" s="1"/>
  <c r="M1640" i="1"/>
  <c r="M1638" i="1"/>
  <c r="M1633" i="1"/>
  <c r="M1632" i="1" s="1"/>
  <c r="M1628" i="1"/>
  <c r="M1626" i="1"/>
  <c r="M1618" i="1"/>
  <c r="M1617" i="1" s="1"/>
  <c r="M1616" i="1" s="1"/>
  <c r="M1615" i="1" s="1"/>
  <c r="M1613" i="1"/>
  <c r="M1612" i="1" s="1"/>
  <c r="M1611" i="1" s="1"/>
  <c r="M1610" i="1" s="1"/>
  <c r="M1607" i="1"/>
  <c r="M1606" i="1" s="1"/>
  <c r="M1605" i="1" s="1"/>
  <c r="M1604" i="1" s="1"/>
  <c r="M1603" i="1" s="1"/>
  <c r="M1600" i="1"/>
  <c r="M1599" i="1" s="1"/>
  <c r="M1598" i="1" s="1"/>
  <c r="M1597" i="1" s="1"/>
  <c r="M1595" i="1"/>
  <c r="M1594" i="1" s="1"/>
  <c r="M1593" i="1" s="1"/>
  <c r="M1592" i="1" s="1"/>
  <c r="M1588" i="1"/>
  <c r="M1587" i="1" s="1"/>
  <c r="M1585" i="1"/>
  <c r="M1584" i="1" s="1"/>
  <c r="M1578" i="1"/>
  <c r="M1577" i="1" s="1"/>
  <c r="M1576" i="1" s="1"/>
  <c r="M1575" i="1" s="1"/>
  <c r="M1574" i="1" s="1"/>
  <c r="M1573" i="1" s="1"/>
  <c r="M1571" i="1"/>
  <c r="M1569" i="1"/>
  <c r="M1567" i="1"/>
  <c r="M1561" i="1"/>
  <c r="M1560" i="1" s="1"/>
  <c r="M1559" i="1" s="1"/>
  <c r="M1558" i="1" s="1"/>
  <c r="M1556" i="1"/>
  <c r="M1555" i="1" s="1"/>
  <c r="M1554" i="1" s="1"/>
  <c r="M1553" i="1" s="1"/>
  <c r="M1551" i="1"/>
  <c r="M1550" i="1" s="1"/>
  <c r="M1548" i="1"/>
  <c r="M1546" i="1"/>
  <c r="M1541" i="1"/>
  <c r="M1540" i="1" s="1"/>
  <c r="M1539" i="1" s="1"/>
  <c r="M1538" i="1" s="1"/>
  <c r="M1536" i="1"/>
  <c r="M1535" i="1" s="1"/>
  <c r="M1534" i="1" s="1"/>
  <c r="M1533" i="1" s="1"/>
  <c r="M1530" i="1"/>
  <c r="M1529" i="1" s="1"/>
  <c r="M1528" i="1" s="1"/>
  <c r="M1527" i="1" s="1"/>
  <c r="M1525" i="1"/>
  <c r="M1523" i="1"/>
  <c r="M1521" i="1"/>
  <c r="M1514" i="1"/>
  <c r="M1513" i="1" s="1"/>
  <c r="M1512" i="1" s="1"/>
  <c r="M1511" i="1" s="1"/>
  <c r="M1507" i="1"/>
  <c r="M1506" i="1" s="1"/>
  <c r="M1505" i="1" s="1"/>
  <c r="M1504" i="1" s="1"/>
  <c r="M1502" i="1"/>
  <c r="M1501" i="1" s="1"/>
  <c r="M1500" i="1" s="1"/>
  <c r="M1499" i="1" s="1"/>
  <c r="M1496" i="1"/>
  <c r="M1495" i="1" s="1"/>
  <c r="M1494" i="1" s="1"/>
  <c r="M1493" i="1" s="1"/>
  <c r="M1491" i="1"/>
  <c r="M1490" i="1" s="1"/>
  <c r="M1489" i="1" s="1"/>
  <c r="M1488" i="1" s="1"/>
  <c r="M1486" i="1"/>
  <c r="M1485" i="1" s="1"/>
  <c r="M1484" i="1" s="1"/>
  <c r="M1483" i="1" s="1"/>
  <c r="M1481" i="1"/>
  <c r="M1480" i="1" s="1"/>
  <c r="M1478" i="1"/>
  <c r="M1477" i="1" s="1"/>
  <c r="M1475" i="1"/>
  <c r="M1474" i="1" s="1"/>
  <c r="M1468" i="1"/>
  <c r="M1466" i="1"/>
  <c r="M1461" i="1"/>
  <c r="M1460" i="1" s="1"/>
  <c r="M1459" i="1" s="1"/>
  <c r="M1458" i="1" s="1"/>
  <c r="M1455" i="1"/>
  <c r="M1454" i="1" s="1"/>
  <c r="M1453" i="1" s="1"/>
  <c r="M1452" i="1" s="1"/>
  <c r="M1450" i="1"/>
  <c r="M1449" i="1" s="1"/>
  <c r="M1448" i="1" s="1"/>
  <c r="M1447" i="1" s="1"/>
  <c r="M1443" i="1"/>
  <c r="M1442" i="1" s="1"/>
  <c r="M1441" i="1" s="1"/>
  <c r="M1440" i="1" s="1"/>
  <c r="M1436" i="1"/>
  <c r="M1435" i="1" s="1"/>
  <c r="M1433" i="1"/>
  <c r="M1431" i="1"/>
  <c r="M1427" i="1"/>
  <c r="M1426" i="1" s="1"/>
  <c r="M1424" i="1"/>
  <c r="M1423" i="1" s="1"/>
  <c r="M1421" i="1"/>
  <c r="M1420" i="1" s="1"/>
  <c r="M1417" i="1"/>
  <c r="M1416" i="1" s="1"/>
  <c r="M1415" i="1" s="1"/>
  <c r="M1410" i="1"/>
  <c r="M1408" i="1"/>
  <c r="M1406" i="1"/>
  <c r="M1403" i="1"/>
  <c r="M1402" i="1" s="1"/>
  <c r="M1398" i="1"/>
  <c r="M1396" i="1"/>
  <c r="M1388" i="1"/>
  <c r="M1387" i="1" s="1"/>
  <c r="M1386" i="1" s="1"/>
  <c r="M1385" i="1" s="1"/>
  <c r="M1383" i="1"/>
  <c r="M1382" i="1" s="1"/>
  <c r="M1381" i="1" s="1"/>
  <c r="M1380" i="1" s="1"/>
  <c r="M1376" i="1"/>
  <c r="M1375" i="1" s="1"/>
  <c r="M1374" i="1" s="1"/>
  <c r="M1373" i="1" s="1"/>
  <c r="M1371" i="1"/>
  <c r="M1370" i="1" s="1"/>
  <c r="M1369" i="1" s="1"/>
  <c r="M1368" i="1" s="1"/>
  <c r="M1364" i="1"/>
  <c r="M1363" i="1" s="1"/>
  <c r="M1361" i="1"/>
  <c r="M1360" i="1" s="1"/>
  <c r="M1354" i="1"/>
  <c r="M1353" i="1" s="1"/>
  <c r="M1352" i="1" s="1"/>
  <c r="M1351" i="1" s="1"/>
  <c r="M1350" i="1" s="1"/>
  <c r="M1349" i="1" s="1"/>
  <c r="M1347" i="1"/>
  <c r="M1345" i="1"/>
  <c r="M1343" i="1"/>
  <c r="M1337" i="1"/>
  <c r="M1336" i="1" s="1"/>
  <c r="M1335" i="1" s="1"/>
  <c r="M1334" i="1" s="1"/>
  <c r="M1332" i="1"/>
  <c r="M1331" i="1" s="1"/>
  <c r="M1330" i="1" s="1"/>
  <c r="M1329" i="1" s="1"/>
  <c r="M1327" i="1"/>
  <c r="M1326" i="1" s="1"/>
  <c r="M1324" i="1"/>
  <c r="M1323" i="1" s="1"/>
  <c r="M1321" i="1"/>
  <c r="M1320" i="1" s="1"/>
  <c r="M1316" i="1"/>
  <c r="M1315" i="1" s="1"/>
  <c r="M1314" i="1" s="1"/>
  <c r="M1313" i="1" s="1"/>
  <c r="M1310" i="1"/>
  <c r="M1309" i="1" s="1"/>
  <c r="M1296" i="1"/>
  <c r="M1295" i="1" s="1"/>
  <c r="M1294" i="1" s="1"/>
  <c r="M1293" i="1" s="1"/>
  <c r="M1291" i="1"/>
  <c r="M1290" i="1" s="1"/>
  <c r="M1289" i="1" s="1"/>
  <c r="M1288" i="1" s="1"/>
  <c r="M1285" i="1"/>
  <c r="M1284" i="1" s="1"/>
  <c r="M1283" i="1" s="1"/>
  <c r="M1282" i="1" s="1"/>
  <c r="M1280" i="1"/>
  <c r="M1279" i="1" s="1"/>
  <c r="M1278" i="1" s="1"/>
  <c r="M1277" i="1" s="1"/>
  <c r="M1275" i="1"/>
  <c r="M1274" i="1" s="1"/>
  <c r="M1273" i="1" s="1"/>
  <c r="M1272" i="1" s="1"/>
  <c r="M1270" i="1"/>
  <c r="M1269" i="1" s="1"/>
  <c r="M1268" i="1" s="1"/>
  <c r="M1267" i="1" s="1"/>
  <c r="M1265" i="1"/>
  <c r="M1264" i="1" s="1"/>
  <c r="M1262" i="1"/>
  <c r="M1261" i="1" s="1"/>
  <c r="M1259" i="1"/>
  <c r="M1258" i="1" s="1"/>
  <c r="M1252" i="1"/>
  <c r="M1251" i="1" s="1"/>
  <c r="M1250" i="1" s="1"/>
  <c r="M1247" i="1"/>
  <c r="M1246" i="1" s="1"/>
  <c r="M1245" i="1" s="1"/>
  <c r="M1244" i="1" s="1"/>
  <c r="M1241" i="1"/>
  <c r="M1240" i="1" s="1"/>
  <c r="M1239" i="1" s="1"/>
  <c r="M1238" i="1" s="1"/>
  <c r="M1237" i="1" s="1"/>
  <c r="M1234" i="1"/>
  <c r="M1233" i="1" s="1"/>
  <c r="M1232" i="1" s="1"/>
  <c r="M1231" i="1" s="1"/>
  <c r="M1229" i="1"/>
  <c r="M1227" i="1"/>
  <c r="M1224" i="1"/>
  <c r="M1222" i="1"/>
  <c r="M1218" i="1"/>
  <c r="M1217" i="1" s="1"/>
  <c r="M1215" i="1"/>
  <c r="M1214" i="1" s="1"/>
  <c r="M1212" i="1"/>
  <c r="M1211" i="1" s="1"/>
  <c r="M1208" i="1"/>
  <c r="M1207" i="1" s="1"/>
  <c r="M1206" i="1" s="1"/>
  <c r="M1201" i="1"/>
  <c r="M1199" i="1"/>
  <c r="M1197" i="1"/>
  <c r="M1194" i="1"/>
  <c r="M1193" i="1" s="1"/>
  <c r="M1189" i="1"/>
  <c r="M1187" i="1"/>
  <c r="M1179" i="1"/>
  <c r="M1178" i="1" s="1"/>
  <c r="M1177" i="1" s="1"/>
  <c r="M1176" i="1" s="1"/>
  <c r="M1175" i="1" s="1"/>
  <c r="M1174" i="1" s="1"/>
  <c r="M1172" i="1"/>
  <c r="M1171" i="1" s="1"/>
  <c r="M1170" i="1" s="1"/>
  <c r="M1169" i="1" s="1"/>
  <c r="M1167" i="1"/>
  <c r="M1166" i="1" s="1"/>
  <c r="M1165" i="1" s="1"/>
  <c r="M1164" i="1" s="1"/>
  <c r="M1160" i="1"/>
  <c r="M1159" i="1" s="1"/>
  <c r="M1157" i="1"/>
  <c r="M1156" i="1" s="1"/>
  <c r="M1150" i="1"/>
  <c r="M1149" i="1" s="1"/>
  <c r="M1148" i="1" s="1"/>
  <c r="M1147" i="1" s="1"/>
  <c r="M1146" i="1" s="1"/>
  <c r="M1145" i="1" s="1"/>
  <c r="M1143" i="1"/>
  <c r="M1141" i="1"/>
  <c r="M1139" i="1"/>
  <c r="M1133" i="1"/>
  <c r="M1132" i="1" s="1"/>
  <c r="M1131" i="1" s="1"/>
  <c r="M1130" i="1" s="1"/>
  <c r="M1128" i="1"/>
  <c r="M1127" i="1" s="1"/>
  <c r="M1126" i="1" s="1"/>
  <c r="M1125" i="1" s="1"/>
  <c r="M1123" i="1"/>
  <c r="M1122" i="1" s="1"/>
  <c r="M1120" i="1"/>
  <c r="M1119" i="1" s="1"/>
  <c r="M1117" i="1"/>
  <c r="M1116" i="1" s="1"/>
  <c r="M1112" i="1"/>
  <c r="M1111" i="1" s="1"/>
  <c r="M1110" i="1" s="1"/>
  <c r="M1109" i="1" s="1"/>
  <c r="M1107" i="1"/>
  <c r="M1106" i="1" s="1"/>
  <c r="M1105" i="1" s="1"/>
  <c r="M1104" i="1" s="1"/>
  <c r="M1094" i="1"/>
  <c r="M1093" i="1" s="1"/>
  <c r="M1092" i="1" s="1"/>
  <c r="M1091" i="1" s="1"/>
  <c r="M1089" i="1"/>
  <c r="M1088" i="1" s="1"/>
  <c r="M1087" i="1" s="1"/>
  <c r="M1086" i="1" s="1"/>
  <c r="M1084" i="1"/>
  <c r="M1083" i="1" s="1"/>
  <c r="M1082" i="1" s="1"/>
  <c r="M1081" i="1" s="1"/>
  <c r="M1078" i="1"/>
  <c r="M1077" i="1" s="1"/>
  <c r="M1076" i="1" s="1"/>
  <c r="M1075" i="1" s="1"/>
  <c r="M1073" i="1"/>
  <c r="M1072" i="1" s="1"/>
  <c r="M1071" i="1" s="1"/>
  <c r="M1070" i="1" s="1"/>
  <c r="M1068" i="1"/>
  <c r="M1067" i="1" s="1"/>
  <c r="M1066" i="1" s="1"/>
  <c r="M1065" i="1" s="1"/>
  <c r="M1063" i="1"/>
  <c r="M1062" i="1" s="1"/>
  <c r="M1060" i="1"/>
  <c r="M1059" i="1" s="1"/>
  <c r="M1057" i="1"/>
  <c r="M1056" i="1" s="1"/>
  <c r="M1050" i="1"/>
  <c r="M1049" i="1" s="1"/>
  <c r="M1048" i="1" s="1"/>
  <c r="M1047" i="1" s="1"/>
  <c r="M1045" i="1"/>
  <c r="M1044" i="1" s="1"/>
  <c r="M1043" i="1" s="1"/>
  <c r="M1042" i="1" s="1"/>
  <c r="M1039" i="1"/>
  <c r="M1038" i="1" s="1"/>
  <c r="M1037" i="1" s="1"/>
  <c r="M1036" i="1" s="1"/>
  <c r="M1035" i="1" s="1"/>
  <c r="M1032" i="1"/>
  <c r="M1030" i="1"/>
  <c r="M1027" i="1"/>
  <c r="M1025" i="1"/>
  <c r="M1021" i="1"/>
  <c r="M1020" i="1" s="1"/>
  <c r="M1018" i="1"/>
  <c r="M1017" i="1" s="1"/>
  <c r="M1015" i="1"/>
  <c r="M1014" i="1" s="1"/>
  <c r="M1011" i="1"/>
  <c r="M1010" i="1" s="1"/>
  <c r="M1009" i="1" s="1"/>
  <c r="M1005" i="1"/>
  <c r="M1003" i="1"/>
  <c r="M1001" i="1"/>
  <c r="M998" i="1"/>
  <c r="M997" i="1" s="1"/>
  <c r="M993" i="1"/>
  <c r="M991" i="1"/>
  <c r="M982" i="1"/>
  <c r="M981" i="1" s="1"/>
  <c r="M980" i="1" s="1"/>
  <c r="M978" i="1"/>
  <c r="M976" i="1"/>
  <c r="M971" i="1"/>
  <c r="M970" i="1" s="1"/>
  <c r="M969" i="1" s="1"/>
  <c r="M967" i="1"/>
  <c r="M965" i="1"/>
  <c r="M959" i="1"/>
  <c r="M957" i="1"/>
  <c r="M950" i="1"/>
  <c r="M948" i="1"/>
  <c r="M944" i="1"/>
  <c r="M942" i="1"/>
  <c r="M935" i="1"/>
  <c r="M934" i="1" s="1"/>
  <c r="M933" i="1" s="1"/>
  <c r="M926" i="1"/>
  <c r="M925" i="1" s="1"/>
  <c r="M921" i="1"/>
  <c r="M920" i="1" s="1"/>
  <c r="M918" i="1"/>
  <c r="M916" i="1"/>
  <c r="M912" i="1"/>
  <c r="M911" i="1" s="1"/>
  <c r="M907" i="1"/>
  <c r="M906" i="1" s="1"/>
  <c r="M902" i="1"/>
  <c r="M901" i="1" s="1"/>
  <c r="M899" i="1"/>
  <c r="M897" i="1"/>
  <c r="M885" i="1"/>
  <c r="M883" i="1"/>
  <c r="M881" i="1"/>
  <c r="M878" i="1"/>
  <c r="M877" i="1" s="1"/>
  <c r="M872" i="1"/>
  <c r="M871" i="1" s="1"/>
  <c r="M868" i="1"/>
  <c r="M867" i="1" s="1"/>
  <c r="M862" i="1"/>
  <c r="M861" i="1" s="1"/>
  <c r="M860" i="1" s="1"/>
  <c r="M857" i="1"/>
  <c r="M855" i="1"/>
  <c r="M850" i="1"/>
  <c r="M849" i="1" s="1"/>
  <c r="M848" i="1" s="1"/>
  <c r="M847" i="1" s="1"/>
  <c r="M845" i="1"/>
  <c r="M844" i="1" s="1"/>
  <c r="M843" i="1" s="1"/>
  <c r="M842" i="1" s="1"/>
  <c r="M840" i="1"/>
  <c r="M839" i="1" s="1"/>
  <c r="M836" i="1"/>
  <c r="M834" i="1"/>
  <c r="M831" i="1"/>
  <c r="M828" i="1"/>
  <c r="M826" i="1"/>
  <c r="M824" i="1"/>
  <c r="M820" i="1"/>
  <c r="M819" i="1" s="1"/>
  <c r="M818" i="1" s="1"/>
  <c r="M813" i="1"/>
  <c r="M812" i="1" s="1"/>
  <c r="M811" i="1" s="1"/>
  <c r="M810" i="1" s="1"/>
  <c r="M809" i="1" s="1"/>
  <c r="M807" i="1"/>
  <c r="M806" i="1" s="1"/>
  <c r="M805" i="1" s="1"/>
  <c r="M804" i="1" s="1"/>
  <c r="M802" i="1"/>
  <c r="M801" i="1" s="1"/>
  <c r="M800" i="1" s="1"/>
  <c r="M799" i="1" s="1"/>
  <c r="M794" i="1"/>
  <c r="M793" i="1" s="1"/>
  <c r="M784" i="1"/>
  <c r="M783" i="1" s="1"/>
  <c r="M780" i="1"/>
  <c r="M779" i="1" s="1"/>
  <c r="M772" i="1"/>
  <c r="M771" i="1" s="1"/>
  <c r="M768" i="1"/>
  <c r="M767" i="1" s="1"/>
  <c r="M764" i="1"/>
  <c r="M763" i="1" s="1"/>
  <c r="M760" i="1"/>
  <c r="M758" i="1"/>
  <c r="M756" i="1"/>
  <c r="M754" i="1"/>
  <c r="M745" i="1"/>
  <c r="M744" i="1" s="1"/>
  <c r="M742" i="1"/>
  <c r="M741" i="1" s="1"/>
  <c r="M739" i="1"/>
  <c r="M738" i="1" s="1"/>
  <c r="M736" i="1"/>
  <c r="M735" i="1" s="1"/>
  <c r="M728" i="1"/>
  <c r="M727" i="1" s="1"/>
  <c r="M724" i="1"/>
  <c r="M723" i="1" s="1"/>
  <c r="M721" i="1"/>
  <c r="M720" i="1" s="1"/>
  <c r="M717" i="1"/>
  <c r="M716" i="1" s="1"/>
  <c r="M713" i="1"/>
  <c r="M712" i="1" s="1"/>
  <c r="M704" i="1"/>
  <c r="M701" i="1"/>
  <c r="M700" i="1" s="1"/>
  <c r="M697" i="1"/>
  <c r="M696" i="1" s="1"/>
  <c r="M692" i="1"/>
  <c r="M689" i="1"/>
  <c r="M688" i="1" s="1"/>
  <c r="M686" i="1"/>
  <c r="M685" i="1" s="1"/>
  <c r="M682" i="1"/>
  <c r="M681" i="1" s="1"/>
  <c r="M678" i="1"/>
  <c r="M677" i="1" s="1"/>
  <c r="M675" i="1"/>
  <c r="M674" i="1" s="1"/>
  <c r="M672" i="1"/>
  <c r="M671" i="1" s="1"/>
  <c r="M665" i="1"/>
  <c r="M664" i="1" s="1"/>
  <c r="M660" i="1"/>
  <c r="M658" i="1"/>
  <c r="M657" i="1" s="1"/>
  <c r="M654" i="1"/>
  <c r="M653" i="1" s="1"/>
  <c r="M651" i="1"/>
  <c r="M650" i="1" s="1"/>
  <c r="M644" i="1"/>
  <c r="M643" i="1" s="1"/>
  <c r="M640" i="1"/>
  <c r="M639" i="1" s="1"/>
  <c r="M636" i="1"/>
  <c r="M635" i="1" s="1"/>
  <c r="M632" i="1"/>
  <c r="M631" i="1" s="1"/>
  <c r="M629" i="1"/>
  <c r="M628" i="1" s="1"/>
  <c r="M625" i="1"/>
  <c r="M624" i="1" s="1"/>
  <c r="M621" i="1"/>
  <c r="M620" i="1" s="1"/>
  <c r="M617" i="1"/>
  <c r="M616" i="1" s="1"/>
  <c r="M609" i="1"/>
  <c r="M608" i="1" s="1"/>
  <c r="M607" i="1" s="1"/>
  <c r="M606" i="1" s="1"/>
  <c r="M605" i="1" s="1"/>
  <c r="M602" i="1"/>
  <c r="M601" i="1" s="1"/>
  <c r="M598" i="1"/>
  <c r="M597" i="1" s="1"/>
  <c r="M591" i="1"/>
  <c r="M589" i="1"/>
  <c r="M587" i="1"/>
  <c r="M584" i="1"/>
  <c r="M583" i="1" s="1"/>
  <c r="M577" i="1"/>
  <c r="M576" i="1" s="1"/>
  <c r="M575" i="1" s="1"/>
  <c r="M574" i="1" s="1"/>
  <c r="M564" i="1"/>
  <c r="M563" i="1" s="1"/>
  <c r="M562" i="1" s="1"/>
  <c r="M560" i="1"/>
  <c r="M559" i="1" s="1"/>
  <c r="M557" i="1"/>
  <c r="M556" i="1" s="1"/>
  <c r="M552" i="1"/>
  <c r="M551" i="1" s="1"/>
  <c r="M550" i="1" s="1"/>
  <c r="M547" i="1"/>
  <c r="M546" i="1" s="1"/>
  <c r="M545" i="1" s="1"/>
  <c r="M539" i="1"/>
  <c r="M538" i="1" s="1"/>
  <c r="M529" i="1"/>
  <c r="M528" i="1" s="1"/>
  <c r="M525" i="1"/>
  <c r="M521" i="1"/>
  <c r="M519" i="1"/>
  <c r="M514" i="1"/>
  <c r="M513" i="1" s="1"/>
  <c r="M512" i="1" s="1"/>
  <c r="M511" i="1" s="1"/>
  <c r="M507" i="1"/>
  <c r="M506" i="1" s="1"/>
  <c r="M505" i="1" s="1"/>
  <c r="M504" i="1" s="1"/>
  <c r="M502" i="1"/>
  <c r="M501" i="1" s="1"/>
  <c r="M500" i="1" s="1"/>
  <c r="M498" i="1"/>
  <c r="M497" i="1" s="1"/>
  <c r="M496" i="1" s="1"/>
  <c r="M493" i="1"/>
  <c r="M492" i="1" s="1"/>
  <c r="M490" i="1"/>
  <c r="M488" i="1"/>
  <c r="M482" i="1"/>
  <c r="M481" i="1" s="1"/>
  <c r="M480" i="1" s="1"/>
  <c r="M479" i="1" s="1"/>
  <c r="M477" i="1"/>
  <c r="M476" i="1" s="1"/>
  <c r="M474" i="1"/>
  <c r="M472" i="1"/>
  <c r="M467" i="1"/>
  <c r="M465" i="1"/>
  <c r="M462" i="1"/>
  <c r="M461" i="1" s="1"/>
  <c r="M457" i="1"/>
  <c r="M456" i="1" s="1"/>
  <c r="M455" i="1" s="1"/>
  <c r="M454" i="1" s="1"/>
  <c r="M451" i="1"/>
  <c r="M450" i="1" s="1"/>
  <c r="M445" i="1"/>
  <c r="M444" i="1" s="1"/>
  <c r="M442" i="1"/>
  <c r="M441" i="1" s="1"/>
  <c r="M438" i="1"/>
  <c r="M437" i="1" s="1"/>
  <c r="M436" i="1" s="1"/>
  <c r="M420" i="1"/>
  <c r="M395" i="1"/>
  <c r="M394" i="1" s="1"/>
  <c r="M392" i="1"/>
  <c r="M391" i="1" s="1"/>
  <c r="M387" i="1" s="1"/>
  <c r="M386" i="1" s="1"/>
  <c r="M382" i="1"/>
  <c r="M381" i="1" s="1"/>
  <c r="M380" i="1" s="1"/>
  <c r="M379" i="1" s="1"/>
  <c r="M376" i="1"/>
  <c r="M375" i="1" s="1"/>
  <c r="M372" i="1"/>
  <c r="M371" i="1" s="1"/>
  <c r="M363" i="1"/>
  <c r="M360" i="1" s="1"/>
  <c r="M358" i="1"/>
  <c r="M357" i="1" s="1"/>
  <c r="M353" i="1"/>
  <c r="M351" i="1"/>
  <c r="M349" i="1"/>
  <c r="M346" i="1"/>
  <c r="M344" i="1"/>
  <c r="M342" i="1"/>
  <c r="M339" i="1"/>
  <c r="M338" i="1" s="1"/>
  <c r="M336" i="1"/>
  <c r="M334" i="1"/>
  <c r="M329" i="1"/>
  <c r="M323" i="1"/>
  <c r="M322" i="1" s="1"/>
  <c r="M321" i="1" s="1"/>
  <c r="M317" i="1"/>
  <c r="M316" i="1" s="1"/>
  <c r="M314" i="1"/>
  <c r="M313" i="1" s="1"/>
  <c r="M309" i="1"/>
  <c r="M308" i="1" s="1"/>
  <c r="M307" i="1" s="1"/>
  <c r="M306" i="1" s="1"/>
  <c r="M302" i="1"/>
  <c r="M301" i="1" s="1"/>
  <c r="M299" i="1"/>
  <c r="M298" i="1" s="1"/>
  <c r="M296" i="1"/>
  <c r="M293" i="1"/>
  <c r="M290" i="1"/>
  <c r="M289" i="1" s="1"/>
  <c r="M286" i="1"/>
  <c r="M285" i="1" s="1"/>
  <c r="M284" i="1" s="1"/>
  <c r="M280" i="1"/>
  <c r="M279" i="1" s="1"/>
  <c r="M276" i="1"/>
  <c r="M275" i="1" s="1"/>
  <c r="M273" i="1"/>
  <c r="M272" i="1" s="1"/>
  <c r="M265" i="1"/>
  <c r="M263" i="1"/>
  <c r="M261" i="1"/>
  <c r="M258" i="1"/>
  <c r="M257" i="1" s="1"/>
  <c r="M252" i="1"/>
  <c r="M251" i="1" s="1"/>
  <c r="M249" i="1"/>
  <c r="M247" i="1"/>
  <c r="M245" i="1"/>
  <c r="M240" i="1"/>
  <c r="M239" i="1" s="1"/>
  <c r="M236" i="1"/>
  <c r="M234" i="1"/>
  <c r="M231" i="1"/>
  <c r="M230" i="1" s="1"/>
  <c r="M224" i="1"/>
  <c r="M223" i="1" s="1"/>
  <c r="M221" i="1"/>
  <c r="M220" i="1" s="1"/>
  <c r="M218" i="1"/>
  <c r="M216" i="1"/>
  <c r="M214" i="1"/>
  <c r="M206" i="1"/>
  <c r="M204" i="1"/>
  <c r="M202" i="1"/>
  <c r="M199" i="1"/>
  <c r="M197" i="1"/>
  <c r="M195" i="1"/>
  <c r="M187" i="1"/>
  <c r="M186" i="1" s="1"/>
  <c r="M185" i="1" s="1"/>
  <c r="M184" i="1" s="1"/>
  <c r="M182" i="1"/>
  <c r="M181" i="1" s="1"/>
  <c r="M179" i="1"/>
  <c r="M178" i="1" s="1"/>
  <c r="M175" i="1"/>
  <c r="M174" i="1" s="1"/>
  <c r="M172" i="1"/>
  <c r="M171" i="1" s="1"/>
  <c r="M169" i="1"/>
  <c r="M168" i="1" s="1"/>
  <c r="M166" i="1"/>
  <c r="M165" i="1" s="1"/>
  <c r="M163" i="1"/>
  <c r="M161" i="1"/>
  <c r="M156" i="1"/>
  <c r="M151" i="1" s="1"/>
  <c r="M152" i="1"/>
  <c r="M145" i="1"/>
  <c r="M143" i="1"/>
  <c r="M141" i="1"/>
  <c r="M138" i="1"/>
  <c r="M137" i="1" s="1"/>
  <c r="M130" i="1"/>
  <c r="M129" i="1" s="1"/>
  <c r="M127" i="1"/>
  <c r="M126" i="1" s="1"/>
  <c r="M123" i="1"/>
  <c r="M122" i="1" s="1"/>
  <c r="M121" i="1" s="1"/>
  <c r="M118" i="1"/>
  <c r="M117" i="1" s="1"/>
  <c r="M116" i="1" s="1"/>
  <c r="M114" i="1"/>
  <c r="M113" i="1" s="1"/>
  <c r="M112" i="1" s="1"/>
  <c r="M108" i="1"/>
  <c r="M107" i="1" s="1"/>
  <c r="M106" i="1" s="1"/>
  <c r="M105" i="1" s="1"/>
  <c r="M104" i="1" s="1"/>
  <c r="M102" i="1"/>
  <c r="M100" i="1"/>
  <c r="M98" i="1"/>
  <c r="M95" i="1"/>
  <c r="M94" i="1" s="1"/>
  <c r="M87" i="1"/>
  <c r="M86" i="1" s="1"/>
  <c r="M84" i="1"/>
  <c r="M83" i="1" s="1"/>
  <c r="M81" i="1"/>
  <c r="M80" i="1" s="1"/>
  <c r="M78" i="1"/>
  <c r="M77" i="1" s="1"/>
  <c r="M75" i="1"/>
  <c r="M74" i="1" s="1"/>
  <c r="M68" i="1"/>
  <c r="M67" i="1" s="1"/>
  <c r="M66" i="1" s="1"/>
  <c r="M65" i="1" s="1"/>
  <c r="M63" i="1"/>
  <c r="M61" i="1"/>
  <c r="M59" i="1"/>
  <c r="M56" i="1"/>
  <c r="M55" i="1" s="1"/>
  <c r="M41" i="1"/>
  <c r="M40" i="1" s="1"/>
  <c r="M39" i="1" s="1"/>
  <c r="M36" i="1"/>
  <c r="M35" i="1" s="1"/>
  <c r="M32" i="1"/>
  <c r="M30" i="1"/>
  <c r="M28" i="1"/>
  <c r="M24" i="1"/>
  <c r="M23" i="1" s="1"/>
  <c r="M21" i="1"/>
  <c r="M19" i="1"/>
  <c r="L3929" i="1"/>
  <c r="L3928" i="1" s="1"/>
  <c r="L3923" i="1"/>
  <c r="L3919" i="1"/>
  <c r="L3918" i="1" s="1"/>
  <c r="L3912" i="1"/>
  <c r="L3910" i="1"/>
  <c r="L3905" i="1"/>
  <c r="L3903" i="1"/>
  <c r="L3901" i="1"/>
  <c r="L3898" i="1"/>
  <c r="L3897" i="1" s="1"/>
  <c r="L3890" i="1"/>
  <c r="L3888" i="1"/>
  <c r="L3885" i="1"/>
  <c r="L3884" i="1" s="1"/>
  <c r="L3882" i="1"/>
  <c r="L3881" i="1" s="1"/>
  <c r="L3877" i="1"/>
  <c r="L3876" i="1" s="1"/>
  <c r="L3874" i="1"/>
  <c r="L3873" i="1" s="1"/>
  <c r="L3871" i="1"/>
  <c r="L3870" i="1" s="1"/>
  <c r="L3865" i="1"/>
  <c r="L3864" i="1" s="1"/>
  <c r="L3861" i="1"/>
  <c r="L3860" i="1" s="1"/>
  <c r="L3853" i="1" s="1"/>
  <c r="L3848" i="1"/>
  <c r="L3846" i="1"/>
  <c r="L3844" i="1"/>
  <c r="L3838" i="1"/>
  <c r="L3837" i="1" s="1"/>
  <c r="L3835" i="1"/>
  <c r="L3834" i="1" s="1"/>
  <c r="L3831" i="1"/>
  <c r="L3829" i="1"/>
  <c r="L3825" i="1"/>
  <c r="L3824" i="1" s="1"/>
  <c r="L3822" i="1"/>
  <c r="L3821" i="1" s="1"/>
  <c r="L3819" i="1"/>
  <c r="L3818" i="1" s="1"/>
  <c r="L3816" i="1"/>
  <c r="L3814" i="1"/>
  <c r="L3811" i="1"/>
  <c r="L3809" i="1"/>
  <c r="L3802" i="1"/>
  <c r="L3801" i="1" s="1"/>
  <c r="L3800" i="1" s="1"/>
  <c r="L3799" i="1" s="1"/>
  <c r="L3797" i="1"/>
  <c r="L3795" i="1"/>
  <c r="L3793" i="1"/>
  <c r="L3790" i="1"/>
  <c r="L3789" i="1" s="1"/>
  <c r="L3785" i="1"/>
  <c r="L3784" i="1" s="1"/>
  <c r="L3783" i="1" s="1"/>
  <c r="L3782" i="1" s="1"/>
  <c r="L3780" i="1"/>
  <c r="L3778" i="1"/>
  <c r="L3767" i="1"/>
  <c r="L3766" i="1" s="1"/>
  <c r="L3765" i="1" s="1"/>
  <c r="L3764" i="1" s="1"/>
  <c r="L3761" i="1"/>
  <c r="L3760" i="1" s="1"/>
  <c r="L3758" i="1"/>
  <c r="L3757" i="1" s="1"/>
  <c r="L3752" i="1"/>
  <c r="L3750" i="1"/>
  <c r="L3748" i="1"/>
  <c r="L3745" i="1"/>
  <c r="L3744" i="1" s="1"/>
  <c r="L3741" i="1"/>
  <c r="L3740" i="1" s="1"/>
  <c r="L3738" i="1"/>
  <c r="L3737" i="1" s="1"/>
  <c r="L3727" i="1"/>
  <c r="L3726" i="1" s="1"/>
  <c r="L3725" i="1" s="1"/>
  <c r="L3724" i="1" s="1"/>
  <c r="L3718" i="1" s="1"/>
  <c r="L3714" i="1"/>
  <c r="L3712" i="1"/>
  <c r="L3710" i="1"/>
  <c r="L3707" i="1"/>
  <c r="L3706" i="1" s="1"/>
  <c r="L3703" i="1"/>
  <c r="L3702" i="1" s="1"/>
  <c r="L3701" i="1" s="1"/>
  <c r="L3695" i="1"/>
  <c r="L3693" i="1"/>
  <c r="L3691" i="1"/>
  <c r="L3688" i="1"/>
  <c r="L3687" i="1" s="1"/>
  <c r="L3684" i="1"/>
  <c r="L3683" i="1" s="1"/>
  <c r="L3682" i="1" s="1"/>
  <c r="L3676" i="1"/>
  <c r="L3675" i="1" s="1"/>
  <c r="L3668" i="1"/>
  <c r="L3666" i="1"/>
  <c r="L3663" i="1"/>
  <c r="L3662" i="1" s="1"/>
  <c r="L3657" i="1"/>
  <c r="L3656" i="1" s="1"/>
  <c r="L3655" i="1" s="1"/>
  <c r="L3651" i="1"/>
  <c r="L3649" i="1"/>
  <c r="L3646" i="1"/>
  <c r="L3645" i="1" s="1"/>
  <c r="L3642" i="1"/>
  <c r="L3641" i="1" s="1"/>
  <c r="L3639" i="1"/>
  <c r="L3638" i="1" s="1"/>
  <c r="L3636" i="1"/>
  <c r="L3635" i="1" s="1"/>
  <c r="L3630" i="1"/>
  <c r="L3628" i="1"/>
  <c r="L3623" i="1"/>
  <c r="L3622" i="1" s="1"/>
  <c r="L3620" i="1"/>
  <c r="L3619" i="1" s="1"/>
  <c r="L3617" i="1"/>
  <c r="L3615" i="1"/>
  <c r="L3613" i="1"/>
  <c r="L3611" i="1"/>
  <c r="L3607" i="1"/>
  <c r="L3606" i="1" s="1"/>
  <c r="L3604" i="1"/>
  <c r="L3603" i="1" s="1"/>
  <c r="L3601" i="1"/>
  <c r="L3600" i="1" s="1"/>
  <c r="L3593" i="1"/>
  <c r="L3592" i="1" s="1"/>
  <c r="L3591" i="1" s="1"/>
  <c r="L3590" i="1" s="1"/>
  <c r="L3589" i="1" s="1"/>
  <c r="L3586" i="1"/>
  <c r="L3585" i="1" s="1"/>
  <c r="L3582" i="1"/>
  <c r="L3581" i="1" s="1"/>
  <c r="L3574" i="1"/>
  <c r="L3573" i="1" s="1"/>
  <c r="L3572" i="1" s="1"/>
  <c r="L3571" i="1" s="1"/>
  <c r="L3570" i="1" s="1"/>
  <c r="L3567" i="1"/>
  <c r="L3566" i="1" s="1"/>
  <c r="L3565" i="1" s="1"/>
  <c r="L3564" i="1" s="1"/>
  <c r="L3563" i="1" s="1"/>
  <c r="L3560" i="1"/>
  <c r="L3559" i="1" s="1"/>
  <c r="L3558" i="1" s="1"/>
  <c r="L3557" i="1" s="1"/>
  <c r="L3555" i="1"/>
  <c r="L3554" i="1" s="1"/>
  <c r="L3547" i="1"/>
  <c r="L3546" i="1" s="1"/>
  <c r="L3543" i="1"/>
  <c r="L3542" i="1" s="1"/>
  <c r="L3535" i="1"/>
  <c r="L3528" i="1"/>
  <c r="L3527" i="1" s="1"/>
  <c r="L3526" i="1" s="1"/>
  <c r="L3525" i="1" s="1"/>
  <c r="L3524" i="1" s="1"/>
  <c r="L3523" i="1" s="1"/>
  <c r="L3521" i="1"/>
  <c r="L3519" i="1"/>
  <c r="L3512" i="1"/>
  <c r="L3511" i="1" s="1"/>
  <c r="L3510" i="1" s="1"/>
  <c r="L3509" i="1" s="1"/>
  <c r="L3508" i="1" s="1"/>
  <c r="L3507" i="1" s="1"/>
  <c r="L3505" i="1"/>
  <c r="L3504" i="1" s="1"/>
  <c r="L3503" i="1" s="1"/>
  <c r="L3502" i="1" s="1"/>
  <c r="L3501" i="1" s="1"/>
  <c r="L3499" i="1"/>
  <c r="L3498" i="1" s="1"/>
  <c r="L3497" i="1" s="1"/>
  <c r="L3496" i="1" s="1"/>
  <c r="L3495" i="1" s="1"/>
  <c r="L3492" i="1"/>
  <c r="L3491" i="1" s="1"/>
  <c r="L3490" i="1" s="1"/>
  <c r="L3488" i="1"/>
  <c r="L3487" i="1" s="1"/>
  <c r="L3486" i="1" s="1"/>
  <c r="L3483" i="1"/>
  <c r="L3482" i="1" s="1"/>
  <c r="L3479" i="1"/>
  <c r="L3478" i="1" s="1"/>
  <c r="L3476" i="1"/>
  <c r="L3475" i="1" s="1"/>
  <c r="L3473" i="1"/>
  <c r="L3472" i="1" s="1"/>
  <c r="L3470" i="1"/>
  <c r="L3469" i="1" s="1"/>
  <c r="L3467" i="1"/>
  <c r="L3466" i="1" s="1"/>
  <c r="L3463" i="1"/>
  <c r="L3462" i="1" s="1"/>
  <c r="L3461" i="1" s="1"/>
  <c r="L3459" i="1"/>
  <c r="L3458" i="1" s="1"/>
  <c r="L3456" i="1"/>
  <c r="L3454" i="1"/>
  <c r="L3452" i="1"/>
  <c r="L3448" i="1"/>
  <c r="L3447" i="1" s="1"/>
  <c r="L3446" i="1" s="1"/>
  <c r="L3444" i="1"/>
  <c r="L3443" i="1" s="1"/>
  <c r="L3442" i="1" s="1"/>
  <c r="L3434" i="1"/>
  <c r="L3433" i="1" s="1"/>
  <c r="L3432" i="1" s="1"/>
  <c r="L3431" i="1" s="1"/>
  <c r="L3429" i="1"/>
  <c r="L3428" i="1" s="1"/>
  <c r="L3426" i="1"/>
  <c r="L3425" i="1" s="1"/>
  <c r="L3421" i="1"/>
  <c r="L3419" i="1"/>
  <c r="L3415" i="1"/>
  <c r="L3414" i="1" s="1"/>
  <c r="L3412" i="1"/>
  <c r="L3410" i="1"/>
  <c r="L3406" i="1"/>
  <c r="L3404" i="1"/>
  <c r="L3398" i="1"/>
  <c r="L3396" i="1"/>
  <c r="L3394" i="1"/>
  <c r="L3391" i="1"/>
  <c r="L3390" i="1" s="1"/>
  <c r="L3387" i="1"/>
  <c r="L3386" i="1" s="1"/>
  <c r="L3385" i="1" s="1"/>
  <c r="L3379" i="1"/>
  <c r="L3377" i="1"/>
  <c r="L3362" i="1"/>
  <c r="L3361" i="1" s="1"/>
  <c r="L3360" i="1" s="1"/>
  <c r="L3359" i="1" s="1"/>
  <c r="L3357" i="1"/>
  <c r="L3356" i="1" s="1"/>
  <c r="L3355" i="1" s="1"/>
  <c r="L3354" i="1" s="1"/>
  <c r="L3350" i="1"/>
  <c r="L3349" i="1" s="1"/>
  <c r="L3348" i="1" s="1"/>
  <c r="L3347" i="1" s="1"/>
  <c r="L3345" i="1"/>
  <c r="L3343" i="1"/>
  <c r="L3341" i="1"/>
  <c r="L3338" i="1"/>
  <c r="L3337" i="1" s="1"/>
  <c r="L3330" i="1"/>
  <c r="L3328" i="1"/>
  <c r="L3326" i="1"/>
  <c r="L3323" i="1"/>
  <c r="L3322" i="1" s="1"/>
  <c r="L3318" i="1"/>
  <c r="L3317" i="1" s="1"/>
  <c r="L3316" i="1" s="1"/>
  <c r="L3313" i="1"/>
  <c r="L3312" i="1" s="1"/>
  <c r="L3311" i="1" s="1"/>
  <c r="L3306" i="1"/>
  <c r="L3305" i="1" s="1"/>
  <c r="L3304" i="1" s="1"/>
  <c r="L3298" i="1"/>
  <c r="L3293" i="1"/>
  <c r="L3292" i="1" s="1"/>
  <c r="L3291" i="1" s="1"/>
  <c r="L3290" i="1" s="1"/>
  <c r="L3288" i="1"/>
  <c r="L3287" i="1" s="1"/>
  <c r="L3286" i="1" s="1"/>
  <c r="L3284" i="1"/>
  <c r="L3282" i="1"/>
  <c r="L3279" i="1"/>
  <c r="L3277" i="1"/>
  <c r="L3275" i="1"/>
  <c r="L3270" i="1"/>
  <c r="L3268" i="1"/>
  <c r="L3261" i="1"/>
  <c r="L3260" i="1" s="1"/>
  <c r="L3259" i="1" s="1"/>
  <c r="L3258" i="1" s="1"/>
  <c r="L3257" i="1" s="1"/>
  <c r="L3255" i="1"/>
  <c r="L3254" i="1" s="1"/>
  <c r="L3253" i="1" s="1"/>
  <c r="L3252" i="1" s="1"/>
  <c r="L3251" i="1" s="1"/>
  <c r="L3243" i="1"/>
  <c r="L3242" i="1" s="1"/>
  <c r="L3241" i="1" s="1"/>
  <c r="L3240" i="1" s="1"/>
  <c r="L3238" i="1"/>
  <c r="L3236" i="1"/>
  <c r="L3234" i="1"/>
  <c r="L3231" i="1"/>
  <c r="L3230" i="1" s="1"/>
  <c r="L3226" i="1"/>
  <c r="L3225" i="1" s="1"/>
  <c r="L3221" i="1"/>
  <c r="L3220" i="1" s="1"/>
  <c r="L3219" i="1" s="1"/>
  <c r="L3217" i="1"/>
  <c r="L3216" i="1" s="1"/>
  <c r="L3214" i="1"/>
  <c r="L3213" i="1" s="1"/>
  <c r="L3211" i="1"/>
  <c r="L3210" i="1" s="1"/>
  <c r="L3208" i="1"/>
  <c r="L3207" i="1" s="1"/>
  <c r="L3205" i="1"/>
  <c r="L3204" i="1" s="1"/>
  <c r="L3200" i="1"/>
  <c r="L3199" i="1" s="1"/>
  <c r="L3198" i="1" s="1"/>
  <c r="L3197" i="1" s="1"/>
  <c r="L3194" i="1"/>
  <c r="L3192" i="1"/>
  <c r="L3189" i="1"/>
  <c r="L3187" i="1"/>
  <c r="L3181" i="1"/>
  <c r="L3171" i="1"/>
  <c r="L3164" i="1"/>
  <c r="L3163" i="1" s="1"/>
  <c r="L3161" i="1"/>
  <c r="L3159" i="1"/>
  <c r="L3157" i="1"/>
  <c r="L3155" i="1"/>
  <c r="L3152" i="1"/>
  <c r="L3151" i="1" s="1"/>
  <c r="L3149" i="1"/>
  <c r="L3148" i="1" s="1"/>
  <c r="L3135" i="1"/>
  <c r="L3133" i="1"/>
  <c r="L3131" i="1"/>
  <c r="L3128" i="1"/>
  <c r="L3127" i="1" s="1"/>
  <c r="L3124" i="1"/>
  <c r="L3123" i="1" s="1"/>
  <c r="L3117" i="1"/>
  <c r="L3115" i="1"/>
  <c r="L3112" i="1"/>
  <c r="L3111" i="1" s="1"/>
  <c r="L3107" i="1"/>
  <c r="L3106" i="1" s="1"/>
  <c r="L3105" i="1" s="1"/>
  <c r="L3104" i="1" s="1"/>
  <c r="L3099" i="1"/>
  <c r="L3096" i="1" s="1"/>
  <c r="L3095" i="1" s="1"/>
  <c r="L3094" i="1" s="1"/>
  <c r="L3092" i="1"/>
  <c r="L3091" i="1" s="1"/>
  <c r="L3089" i="1"/>
  <c r="L3088" i="1" s="1"/>
  <c r="L3085" i="1"/>
  <c r="L3084" i="1" s="1"/>
  <c r="L3082" i="1"/>
  <c r="L3080" i="1"/>
  <c r="L3077" i="1"/>
  <c r="L3075" i="1"/>
  <c r="L3072" i="1"/>
  <c r="L3068" i="1"/>
  <c r="L3066" i="1"/>
  <c r="L3060" i="1"/>
  <c r="L3059" i="1" s="1"/>
  <c r="L3058" i="1" s="1"/>
  <c r="L3057" i="1" s="1"/>
  <c r="L3055" i="1"/>
  <c r="L3053" i="1"/>
  <c r="L3051" i="1"/>
  <c r="L3048" i="1"/>
  <c r="L3047" i="1" s="1"/>
  <c r="L3043" i="1"/>
  <c r="L3042" i="1" s="1"/>
  <c r="L3040" i="1"/>
  <c r="L3039" i="1" s="1"/>
  <c r="L3032" i="1"/>
  <c r="L3029" i="1" s="1"/>
  <c r="L3027" i="1"/>
  <c r="L3024" i="1" s="1"/>
  <c r="L3022" i="1"/>
  <c r="L3021" i="1" s="1"/>
  <c r="L3019" i="1"/>
  <c r="L3018" i="1" s="1"/>
  <c r="L3016" i="1"/>
  <c r="L3015" i="1" s="1"/>
  <c r="L3013" i="1"/>
  <c r="L3012" i="1" s="1"/>
  <c r="L3010" i="1"/>
  <c r="L3009" i="1" s="1"/>
  <c r="L3007" i="1"/>
  <c r="L3006" i="1" s="1"/>
  <c r="L3004" i="1"/>
  <c r="L3003" i="1" s="1"/>
  <c r="L3001" i="1"/>
  <c r="L3000" i="1" s="1"/>
  <c r="L2998" i="1"/>
  <c r="L2997" i="1" s="1"/>
  <c r="L2990" i="1"/>
  <c r="L2988" i="1"/>
  <c r="L2986" i="1"/>
  <c r="L2983" i="1"/>
  <c r="L2982" i="1" s="1"/>
  <c r="L2977" i="1"/>
  <c r="L2975" i="1"/>
  <c r="L2973" i="1"/>
  <c r="L2967" i="1"/>
  <c r="L2966" i="1" s="1"/>
  <c r="L2964" i="1"/>
  <c r="L2963" i="1" s="1"/>
  <c r="L2961" i="1"/>
  <c r="L2960" i="1" s="1"/>
  <c r="L2958" i="1"/>
  <c r="L2957" i="1" s="1"/>
  <c r="L2955" i="1"/>
  <c r="L2954" i="1" s="1"/>
  <c r="L2952" i="1"/>
  <c r="L2951" i="1" s="1"/>
  <c r="L2949" i="1"/>
  <c r="L2948" i="1" s="1"/>
  <c r="L2945" i="1"/>
  <c r="L2944" i="1" s="1"/>
  <c r="L2942" i="1"/>
  <c r="L2941" i="1" s="1"/>
  <c r="L2939" i="1"/>
  <c r="L2938" i="1" s="1"/>
  <c r="L2936" i="1"/>
  <c r="L2935" i="1" s="1"/>
  <c r="L2933" i="1"/>
  <c r="L2932" i="1" s="1"/>
  <c r="L2930" i="1"/>
  <c r="L2929" i="1" s="1"/>
  <c r="L2925" i="1"/>
  <c r="L2924" i="1" s="1"/>
  <c r="L2921" i="1"/>
  <c r="L2920" i="1" s="1"/>
  <c r="L2918" i="1"/>
  <c r="L2917" i="1" s="1"/>
  <c r="L2911" i="1"/>
  <c r="L2910" i="1" s="1"/>
  <c r="L2908" i="1"/>
  <c r="L2907" i="1" s="1"/>
  <c r="L2905" i="1"/>
  <c r="L2904" i="1" s="1"/>
  <c r="L2902" i="1"/>
  <c r="L2901" i="1" s="1"/>
  <c r="L2898" i="1"/>
  <c r="L2897" i="1" s="1"/>
  <c r="L2895" i="1"/>
  <c r="L2894" i="1" s="1"/>
  <c r="L2892" i="1"/>
  <c r="L2891" i="1" s="1"/>
  <c r="L2889" i="1"/>
  <c r="L2888" i="1" s="1"/>
  <c r="L2886" i="1"/>
  <c r="L2885" i="1" s="1"/>
  <c r="L2883" i="1"/>
  <c r="L2882" i="1" s="1"/>
  <c r="L2880" i="1"/>
  <c r="L2879" i="1" s="1"/>
  <c r="L2877" i="1"/>
  <c r="L2876" i="1" s="1"/>
  <c r="L2855" i="1"/>
  <c r="L2854" i="1" s="1"/>
  <c r="L2853" i="1" s="1"/>
  <c r="L2852" i="1" s="1"/>
  <c r="L2851" i="1" s="1"/>
  <c r="L2850" i="1" s="1"/>
  <c r="L2848" i="1"/>
  <c r="L2847" i="1" s="1"/>
  <c r="L2846" i="1" s="1"/>
  <c r="L2845" i="1" s="1"/>
  <c r="L2844" i="1" s="1"/>
  <c r="L2843" i="1" s="1"/>
  <c r="L2837" i="1"/>
  <c r="L2835" i="1"/>
  <c r="L2833" i="1"/>
  <c r="L2828" i="1"/>
  <c r="L2827" i="1" s="1"/>
  <c r="L2818" i="1"/>
  <c r="L2816" i="1"/>
  <c r="L2814" i="1"/>
  <c r="L2810" i="1"/>
  <c r="L2809" i="1" s="1"/>
  <c r="L2807" i="1"/>
  <c r="L2805" i="1"/>
  <c r="L2802" i="1"/>
  <c r="L2801" i="1" s="1"/>
  <c r="L2798" i="1"/>
  <c r="L2796" i="1"/>
  <c r="L2794" i="1"/>
  <c r="L2787" i="1"/>
  <c r="L2785" i="1"/>
  <c r="L2779" i="1"/>
  <c r="L2778" i="1" s="1"/>
  <c r="L2776" i="1"/>
  <c r="L2775" i="1" s="1"/>
  <c r="L2773" i="1"/>
  <c r="L2772" i="1" s="1"/>
  <c r="L2769" i="1"/>
  <c r="L2768" i="1" s="1"/>
  <c r="L2767" i="1" s="1"/>
  <c r="L2763" i="1"/>
  <c r="L2762" i="1" s="1"/>
  <c r="L2760" i="1"/>
  <c r="L2759" i="1" s="1"/>
  <c r="L2756" i="1"/>
  <c r="L2755" i="1" s="1"/>
  <c r="L2753" i="1"/>
  <c r="L2752" i="1" s="1"/>
  <c r="L2750" i="1"/>
  <c r="L2749" i="1" s="1"/>
  <c r="L2747" i="1"/>
  <c r="L2746" i="1" s="1"/>
  <c r="L2744" i="1"/>
  <c r="L2743" i="1" s="1"/>
  <c r="L2741" i="1"/>
  <c r="L2740" i="1" s="1"/>
  <c r="L2738" i="1"/>
  <c r="L2736" i="1"/>
  <c r="L2733" i="1"/>
  <c r="L2732" i="1" s="1"/>
  <c r="L2730" i="1"/>
  <c r="L2729" i="1" s="1"/>
  <c r="L2725" i="1"/>
  <c r="L2724" i="1" s="1"/>
  <c r="L2722" i="1"/>
  <c r="L2721" i="1" s="1"/>
  <c r="L2719" i="1"/>
  <c r="L2718" i="1" s="1"/>
  <c r="L2713" i="1"/>
  <c r="L2712" i="1" s="1"/>
  <c r="L2711" i="1" s="1"/>
  <c r="L2709" i="1"/>
  <c r="L2707" i="1"/>
  <c r="L2698" i="1"/>
  <c r="L2696" i="1"/>
  <c r="L2691" i="1"/>
  <c r="L2690" i="1" s="1"/>
  <c r="L2688" i="1"/>
  <c r="L2687" i="1" s="1"/>
  <c r="L2684" i="1"/>
  <c r="L2683" i="1" s="1"/>
  <c r="L2682" i="1" s="1"/>
  <c r="L2679" i="1"/>
  <c r="L2678" i="1" s="1"/>
  <c r="L2676" i="1"/>
  <c r="L2675" i="1" s="1"/>
  <c r="L2670" i="1"/>
  <c r="L2669" i="1" s="1"/>
  <c r="L2667" i="1"/>
  <c r="L2665" i="1"/>
  <c r="L2661" i="1"/>
  <c r="L2658" i="1" s="1"/>
  <c r="L2657" i="1" s="1"/>
  <c r="L2652" i="1"/>
  <c r="L2651" i="1" s="1"/>
  <c r="L2649" i="1"/>
  <c r="L2648" i="1" s="1"/>
  <c r="L2646" i="1"/>
  <c r="L2645" i="1" s="1"/>
  <c r="L2632" i="1"/>
  <c r="L2630" i="1"/>
  <c r="L2622" i="1"/>
  <c r="L2621" i="1" s="1"/>
  <c r="L2620" i="1" s="1"/>
  <c r="L2619" i="1" s="1"/>
  <c r="L2617" i="1"/>
  <c r="L2616" i="1" s="1"/>
  <c r="L2615" i="1" s="1"/>
  <c r="L2614" i="1" s="1"/>
  <c r="L2610" i="1"/>
  <c r="L2609" i="1" s="1"/>
  <c r="L2608" i="1" s="1"/>
  <c r="L2607" i="1" s="1"/>
  <c r="L2605" i="1"/>
  <c r="L2604" i="1" s="1"/>
  <c r="L2603" i="1" s="1"/>
  <c r="L2602" i="1" s="1"/>
  <c r="L2598" i="1"/>
  <c r="L2597" i="1" s="1"/>
  <c r="L2595" i="1"/>
  <c r="L2594" i="1" s="1"/>
  <c r="L2588" i="1"/>
  <c r="L2586" i="1"/>
  <c r="L2584" i="1"/>
  <c r="L2578" i="1"/>
  <c r="L2577" i="1" s="1"/>
  <c r="L2576" i="1" s="1"/>
  <c r="L2575" i="1" s="1"/>
  <c r="L2573" i="1"/>
  <c r="L2572" i="1" s="1"/>
  <c r="L2571" i="1" s="1"/>
  <c r="L2570" i="1" s="1"/>
  <c r="L2568" i="1"/>
  <c r="L2567" i="1" s="1"/>
  <c r="L2565" i="1"/>
  <c r="L2563" i="1"/>
  <c r="L2558" i="1"/>
  <c r="L2557" i="1" s="1"/>
  <c r="L2556" i="1" s="1"/>
  <c r="L2555" i="1" s="1"/>
  <c r="L2553" i="1"/>
  <c r="L2552" i="1" s="1"/>
  <c r="L2551" i="1" s="1"/>
  <c r="L2550" i="1" s="1"/>
  <c r="L2540" i="1"/>
  <c r="L2539" i="1" s="1"/>
  <c r="L2538" i="1" s="1"/>
  <c r="L2537" i="1" s="1"/>
  <c r="L2535" i="1"/>
  <c r="L2534" i="1" s="1"/>
  <c r="L2533" i="1" s="1"/>
  <c r="L2532" i="1" s="1"/>
  <c r="L2529" i="1"/>
  <c r="L2528" i="1" s="1"/>
  <c r="L2527" i="1" s="1"/>
  <c r="L2526" i="1" s="1"/>
  <c r="L2524" i="1"/>
  <c r="L2523" i="1" s="1"/>
  <c r="L2522" i="1" s="1"/>
  <c r="L2521" i="1" s="1"/>
  <c r="L2519" i="1"/>
  <c r="L2518" i="1" s="1"/>
  <c r="L2516" i="1"/>
  <c r="L2515" i="1" s="1"/>
  <c r="L2513" i="1"/>
  <c r="L2512" i="1" s="1"/>
  <c r="L2506" i="1"/>
  <c r="L2504" i="1"/>
  <c r="L2498" i="1"/>
  <c r="L2497" i="1" s="1"/>
  <c r="L2496" i="1" s="1"/>
  <c r="L2495" i="1" s="1"/>
  <c r="L2494" i="1" s="1"/>
  <c r="L2491" i="1"/>
  <c r="L2490" i="1" s="1"/>
  <c r="L2488" i="1"/>
  <c r="L2486" i="1"/>
  <c r="L2482" i="1"/>
  <c r="L2481" i="1" s="1"/>
  <c r="L2479" i="1"/>
  <c r="L2478" i="1" s="1"/>
  <c r="L2476" i="1"/>
  <c r="L2475" i="1" s="1"/>
  <c r="L2472" i="1"/>
  <c r="L2471" i="1" s="1"/>
  <c r="L2470" i="1" s="1"/>
  <c r="L2466" i="1"/>
  <c r="L2464" i="1"/>
  <c r="L2462" i="1"/>
  <c r="L2459" i="1"/>
  <c r="L2458" i="1" s="1"/>
  <c r="L2454" i="1"/>
  <c r="L2452" i="1"/>
  <c r="L2444" i="1"/>
  <c r="L2443" i="1" s="1"/>
  <c r="L2442" i="1" s="1"/>
  <c r="L2441" i="1" s="1"/>
  <c r="L2439" i="1"/>
  <c r="L2438" i="1" s="1"/>
  <c r="L2437" i="1" s="1"/>
  <c r="L2436" i="1" s="1"/>
  <c r="L2432" i="1"/>
  <c r="L2431" i="1" s="1"/>
  <c r="L2430" i="1" s="1"/>
  <c r="L2429" i="1" s="1"/>
  <c r="L2427" i="1"/>
  <c r="L2426" i="1" s="1"/>
  <c r="L2425" i="1" s="1"/>
  <c r="L2424" i="1" s="1"/>
  <c r="L2420" i="1"/>
  <c r="L2419" i="1" s="1"/>
  <c r="L2417" i="1"/>
  <c r="L2416" i="1" s="1"/>
  <c r="L2410" i="1"/>
  <c r="L2409" i="1" s="1"/>
  <c r="L2408" i="1" s="1"/>
  <c r="L2407" i="1" s="1"/>
  <c r="L2406" i="1" s="1"/>
  <c r="L2405" i="1" s="1"/>
  <c r="L2400" i="1"/>
  <c r="L2398" i="1"/>
  <c r="L2392" i="1"/>
  <c r="L2391" i="1" s="1"/>
  <c r="L2390" i="1" s="1"/>
  <c r="L2389" i="1" s="1"/>
  <c r="L2387" i="1"/>
  <c r="L2386" i="1" s="1"/>
  <c r="L2384" i="1"/>
  <c r="L2383" i="1" s="1"/>
  <c r="L2379" i="1"/>
  <c r="L2378" i="1" s="1"/>
  <c r="L2376" i="1"/>
  <c r="L2375" i="1" s="1"/>
  <c r="L2373" i="1"/>
  <c r="L2372" i="1" s="1"/>
  <c r="L2368" i="1"/>
  <c r="L2367" i="1" s="1"/>
  <c r="L2366" i="1" s="1"/>
  <c r="L2365" i="1" s="1"/>
  <c r="L2363" i="1"/>
  <c r="L2362" i="1" s="1"/>
  <c r="L2361" i="1" s="1"/>
  <c r="L2360" i="1" s="1"/>
  <c r="L2355" i="1"/>
  <c r="L2354" i="1" s="1"/>
  <c r="L2353" i="1" s="1"/>
  <c r="L2348" i="1"/>
  <c r="L2347" i="1" s="1"/>
  <c r="L2346" i="1" s="1"/>
  <c r="L2345" i="1" s="1"/>
  <c r="L2343" i="1"/>
  <c r="L2342" i="1" s="1"/>
  <c r="L2341" i="1" s="1"/>
  <c r="L2340" i="1" s="1"/>
  <c r="L2338" i="1"/>
  <c r="L2337" i="1" s="1"/>
  <c r="L2336" i="1" s="1"/>
  <c r="L2335" i="1" s="1"/>
  <c r="L2332" i="1"/>
  <c r="L2331" i="1" s="1"/>
  <c r="L2330" i="1" s="1"/>
  <c r="L2329" i="1" s="1"/>
  <c r="L2327" i="1"/>
  <c r="L2326" i="1" s="1"/>
  <c r="L2325" i="1" s="1"/>
  <c r="L2324" i="1" s="1"/>
  <c r="L2322" i="1"/>
  <c r="L2321" i="1" s="1"/>
  <c r="L2320" i="1" s="1"/>
  <c r="L2319" i="1" s="1"/>
  <c r="L2317" i="1"/>
  <c r="L2316" i="1" s="1"/>
  <c r="L2314" i="1"/>
  <c r="L2313" i="1" s="1"/>
  <c r="L2311" i="1"/>
  <c r="L2310" i="1" s="1"/>
  <c r="L2304" i="1"/>
  <c r="L2303" i="1" s="1"/>
  <c r="L2302" i="1" s="1"/>
  <c r="L2299" i="1"/>
  <c r="L2298" i="1" s="1"/>
  <c r="L2297" i="1" s="1"/>
  <c r="L2296" i="1" s="1"/>
  <c r="L2293" i="1"/>
  <c r="L2292" i="1" s="1"/>
  <c r="L2291" i="1" s="1"/>
  <c r="L2290" i="1" s="1"/>
  <c r="L2289" i="1" s="1"/>
  <c r="L2286" i="1"/>
  <c r="L2284" i="1"/>
  <c r="L2281" i="1"/>
  <c r="L2279" i="1"/>
  <c r="L2275" i="1"/>
  <c r="L2274" i="1" s="1"/>
  <c r="L2272" i="1"/>
  <c r="L2271" i="1" s="1"/>
  <c r="L2269" i="1"/>
  <c r="L2268" i="1" s="1"/>
  <c r="L2265" i="1"/>
  <c r="L2264" i="1" s="1"/>
  <c r="L2263" i="1" s="1"/>
  <c r="L2258" i="1"/>
  <c r="L2256" i="1"/>
  <c r="L2254" i="1"/>
  <c r="L2251" i="1"/>
  <c r="L2250" i="1" s="1"/>
  <c r="L2246" i="1"/>
  <c r="L2244" i="1"/>
  <c r="L2236" i="1"/>
  <c r="L2235" i="1" s="1"/>
  <c r="L2234" i="1" s="1"/>
  <c r="L2233" i="1" s="1"/>
  <c r="L2231" i="1"/>
  <c r="L2230" i="1" s="1"/>
  <c r="L2229" i="1" s="1"/>
  <c r="L2228" i="1" s="1"/>
  <c r="L2224" i="1"/>
  <c r="L2223" i="1" s="1"/>
  <c r="L2222" i="1" s="1"/>
  <c r="L2221" i="1" s="1"/>
  <c r="L2219" i="1"/>
  <c r="L2218" i="1" s="1"/>
  <c r="L2217" i="1" s="1"/>
  <c r="L2216" i="1" s="1"/>
  <c r="L2212" i="1"/>
  <c r="L2211" i="1" s="1"/>
  <c r="L2209" i="1"/>
  <c r="L2208" i="1" s="1"/>
  <c r="L2202" i="1"/>
  <c r="L2201" i="1" s="1"/>
  <c r="L2200" i="1" s="1"/>
  <c r="L2199" i="1" s="1"/>
  <c r="L2198" i="1" s="1"/>
  <c r="L2197" i="1" s="1"/>
  <c r="L2195" i="1"/>
  <c r="L2193" i="1"/>
  <c r="L2191" i="1"/>
  <c r="L2185" i="1"/>
  <c r="L2184" i="1" s="1"/>
  <c r="L2183" i="1" s="1"/>
  <c r="L2182" i="1" s="1"/>
  <c r="L2180" i="1"/>
  <c r="L2179" i="1" s="1"/>
  <c r="L2177" i="1"/>
  <c r="L2176" i="1" s="1"/>
  <c r="L2174" i="1"/>
  <c r="L2173" i="1" s="1"/>
  <c r="L2169" i="1"/>
  <c r="L2168" i="1" s="1"/>
  <c r="L2167" i="1" s="1"/>
  <c r="L2166" i="1" s="1"/>
  <c r="L2164" i="1"/>
  <c r="L2163" i="1" s="1"/>
  <c r="L2162" i="1" s="1"/>
  <c r="L2161" i="1" s="1"/>
  <c r="L2156" i="1"/>
  <c r="L2155" i="1" s="1"/>
  <c r="L2149" i="1"/>
  <c r="L2148" i="1" s="1"/>
  <c r="L2147" i="1" s="1"/>
  <c r="L2146" i="1" s="1"/>
  <c r="L2144" i="1"/>
  <c r="L2143" i="1" s="1"/>
  <c r="L2142" i="1" s="1"/>
  <c r="L2141" i="1" s="1"/>
  <c r="L2138" i="1"/>
  <c r="L2137" i="1" s="1"/>
  <c r="L2136" i="1" s="1"/>
  <c r="L2135" i="1" s="1"/>
  <c r="L2133" i="1"/>
  <c r="L2132" i="1" s="1"/>
  <c r="L2131" i="1" s="1"/>
  <c r="L2130" i="1" s="1"/>
  <c r="L2128" i="1"/>
  <c r="L2127" i="1" s="1"/>
  <c r="L2125" i="1"/>
  <c r="L2124" i="1" s="1"/>
  <c r="L2122" i="1"/>
  <c r="L2121" i="1" s="1"/>
  <c r="L2115" i="1"/>
  <c r="L2114" i="1" s="1"/>
  <c r="L2113" i="1" s="1"/>
  <c r="L2110" i="1"/>
  <c r="L2109" i="1" s="1"/>
  <c r="L2108" i="1" s="1"/>
  <c r="L2107" i="1" s="1"/>
  <c r="L2104" i="1"/>
  <c r="L2103" i="1" s="1"/>
  <c r="L2102" i="1" s="1"/>
  <c r="L2101" i="1" s="1"/>
  <c r="L2100" i="1" s="1"/>
  <c r="L2097" i="1"/>
  <c r="L2096" i="1" s="1"/>
  <c r="L2095" i="1" s="1"/>
  <c r="L2094" i="1" s="1"/>
  <c r="L2092" i="1"/>
  <c r="L2090" i="1"/>
  <c r="L2087" i="1"/>
  <c r="L2086" i="1" s="1"/>
  <c r="L2083" i="1"/>
  <c r="L2082" i="1" s="1"/>
  <c r="L2080" i="1"/>
  <c r="L2079" i="1" s="1"/>
  <c r="L2077" i="1"/>
  <c r="L2076" i="1" s="1"/>
  <c r="L2073" i="1"/>
  <c r="L2072" i="1" s="1"/>
  <c r="L2071" i="1" s="1"/>
  <c r="L2067" i="1"/>
  <c r="L2065" i="1"/>
  <c r="L2062" i="1"/>
  <c r="L2061" i="1" s="1"/>
  <c r="L2057" i="1"/>
  <c r="L2055" i="1"/>
  <c r="L2047" i="1"/>
  <c r="L2046" i="1" s="1"/>
  <c r="L2045" i="1" s="1"/>
  <c r="L2044" i="1" s="1"/>
  <c r="L2042" i="1"/>
  <c r="L2041" i="1" s="1"/>
  <c r="L2040" i="1" s="1"/>
  <c r="L2039" i="1" s="1"/>
  <c r="L2035" i="1"/>
  <c r="L2034" i="1" s="1"/>
  <c r="L2033" i="1" s="1"/>
  <c r="L2032" i="1" s="1"/>
  <c r="L2030" i="1"/>
  <c r="L2029" i="1" s="1"/>
  <c r="L2028" i="1" s="1"/>
  <c r="L2027" i="1" s="1"/>
  <c r="L2023" i="1"/>
  <c r="L2022" i="1" s="1"/>
  <c r="L2020" i="1"/>
  <c r="L2019" i="1" s="1"/>
  <c r="L2013" i="1"/>
  <c r="L2012" i="1" s="1"/>
  <c r="L2011" i="1" s="1"/>
  <c r="L2010" i="1" s="1"/>
  <c r="L2009" i="1" s="1"/>
  <c r="L2008" i="1" s="1"/>
  <c r="L2006" i="1"/>
  <c r="L2004" i="1"/>
  <c r="L2002" i="1"/>
  <c r="L1996" i="1"/>
  <c r="L1995" i="1" s="1"/>
  <c r="L1994" i="1" s="1"/>
  <c r="L1993" i="1" s="1"/>
  <c r="L1991" i="1"/>
  <c r="L1990" i="1" s="1"/>
  <c r="L1989" i="1" s="1"/>
  <c r="L1988" i="1" s="1"/>
  <c r="L1986" i="1"/>
  <c r="L1985" i="1" s="1"/>
  <c r="L1983" i="1"/>
  <c r="L1981" i="1"/>
  <c r="L1976" i="1"/>
  <c r="L1975" i="1" s="1"/>
  <c r="L1974" i="1" s="1"/>
  <c r="L1973" i="1" s="1"/>
  <c r="L1970" i="1"/>
  <c r="L1968" i="1"/>
  <c r="L1954" i="1"/>
  <c r="L1953" i="1" s="1"/>
  <c r="L1952" i="1" s="1"/>
  <c r="L1951" i="1" s="1"/>
  <c r="L1949" i="1"/>
  <c r="L1948" i="1" s="1"/>
  <c r="L1947" i="1" s="1"/>
  <c r="L1946" i="1" s="1"/>
  <c r="L1943" i="1"/>
  <c r="L1942" i="1" s="1"/>
  <c r="L1941" i="1" s="1"/>
  <c r="L1940" i="1" s="1"/>
  <c r="L1938" i="1"/>
  <c r="L1937" i="1" s="1"/>
  <c r="L1936" i="1" s="1"/>
  <c r="L1935" i="1" s="1"/>
  <c r="L1933" i="1"/>
  <c r="L1932" i="1" s="1"/>
  <c r="L1931" i="1" s="1"/>
  <c r="L1930" i="1" s="1"/>
  <c r="L1928" i="1"/>
  <c r="L1927" i="1" s="1"/>
  <c r="L1925" i="1"/>
  <c r="L1924" i="1" s="1"/>
  <c r="L1922" i="1"/>
  <c r="L1921" i="1" s="1"/>
  <c r="L1915" i="1"/>
  <c r="L1914" i="1" s="1"/>
  <c r="L1913" i="1" s="1"/>
  <c r="L1910" i="1"/>
  <c r="L1909" i="1" s="1"/>
  <c r="L1908" i="1" s="1"/>
  <c r="L1907" i="1" s="1"/>
  <c r="L1904" i="1"/>
  <c r="L1903" i="1" s="1"/>
  <c r="L1902" i="1" s="1"/>
  <c r="L1901" i="1" s="1"/>
  <c r="L1900" i="1" s="1"/>
  <c r="L1897" i="1"/>
  <c r="L1896" i="1" s="1"/>
  <c r="L1895" i="1" s="1"/>
  <c r="L1894" i="1" s="1"/>
  <c r="L1892" i="1"/>
  <c r="L1890" i="1"/>
  <c r="L1887" i="1"/>
  <c r="L1885" i="1"/>
  <c r="L1881" i="1"/>
  <c r="L1880" i="1" s="1"/>
  <c r="L1878" i="1"/>
  <c r="L1877" i="1" s="1"/>
  <c r="L1875" i="1"/>
  <c r="L1872" i="1" s="1"/>
  <c r="L1869" i="1"/>
  <c r="L1868" i="1" s="1"/>
  <c r="L1867" i="1" s="1"/>
  <c r="L1863" i="1"/>
  <c r="L1861" i="1"/>
  <c r="L1859" i="1"/>
  <c r="L1854" i="1"/>
  <c r="L1853" i="1" s="1"/>
  <c r="L1849" i="1"/>
  <c r="L1847" i="1"/>
  <c r="L1839" i="1"/>
  <c r="L1837" i="1"/>
  <c r="L1832" i="1"/>
  <c r="L1831" i="1" s="1"/>
  <c r="L1830" i="1" s="1"/>
  <c r="L1829" i="1" s="1"/>
  <c r="L1825" i="1"/>
  <c r="L1823" i="1"/>
  <c r="L1818" i="1"/>
  <c r="L1817" i="1" s="1"/>
  <c r="L1816" i="1" s="1"/>
  <c r="L1815" i="1" s="1"/>
  <c r="L1811" i="1"/>
  <c r="L1810" i="1" s="1"/>
  <c r="L1808" i="1"/>
  <c r="L1807" i="1" s="1"/>
  <c r="L1801" i="1"/>
  <c r="L1800" i="1" s="1"/>
  <c r="L1799" i="1" s="1"/>
  <c r="L1798" i="1" s="1"/>
  <c r="L1797" i="1" s="1"/>
  <c r="L1796" i="1" s="1"/>
  <c r="L1794" i="1"/>
  <c r="L1792" i="1"/>
  <c r="L1790" i="1"/>
  <c r="L1784" i="1"/>
  <c r="L1783" i="1" s="1"/>
  <c r="L1782" i="1" s="1"/>
  <c r="L1781" i="1" s="1"/>
  <c r="L1779" i="1"/>
  <c r="L1778" i="1" s="1"/>
  <c r="L1777" i="1" s="1"/>
  <c r="L1776" i="1" s="1"/>
  <c r="L1774" i="1"/>
  <c r="L1773" i="1" s="1"/>
  <c r="L1771" i="1"/>
  <c r="L1770" i="1" s="1"/>
  <c r="L1768" i="1"/>
  <c r="L1766" i="1"/>
  <c r="L1761" i="1"/>
  <c r="L1760" i="1" s="1"/>
  <c r="L1759" i="1" s="1"/>
  <c r="L1758" i="1" s="1"/>
  <c r="L1755" i="1"/>
  <c r="L1753" i="1"/>
  <c r="L1751" i="1"/>
  <c r="L1744" i="1"/>
  <c r="L1743" i="1" s="1"/>
  <c r="L1742" i="1" s="1"/>
  <c r="L1741" i="1" s="1"/>
  <c r="L1725" i="1"/>
  <c r="L1724" i="1" s="1"/>
  <c r="L1723" i="1" s="1"/>
  <c r="L1722" i="1" s="1"/>
  <c r="L1720" i="1"/>
  <c r="L1719" i="1" s="1"/>
  <c r="L1718" i="1" s="1"/>
  <c r="L1717" i="1" s="1"/>
  <c r="L1714" i="1"/>
  <c r="L1713" i="1" s="1"/>
  <c r="L1712" i="1" s="1"/>
  <c r="L1711" i="1" s="1"/>
  <c r="L1709" i="1"/>
  <c r="L1708" i="1" s="1"/>
  <c r="L1707" i="1" s="1"/>
  <c r="L1706" i="1" s="1"/>
  <c r="L1704" i="1"/>
  <c r="L1703" i="1" s="1"/>
  <c r="L1702" i="1" s="1"/>
  <c r="L1701" i="1" s="1"/>
  <c r="L1699" i="1"/>
  <c r="L1698" i="1" s="1"/>
  <c r="L1696" i="1"/>
  <c r="L1695" i="1" s="1"/>
  <c r="L1693" i="1"/>
  <c r="L1692" i="1" s="1"/>
  <c r="L1686" i="1"/>
  <c r="L1685" i="1" s="1"/>
  <c r="L1684" i="1" s="1"/>
  <c r="L1681" i="1"/>
  <c r="L1680" i="1" s="1"/>
  <c r="L1679" i="1" s="1"/>
  <c r="L1678" i="1" s="1"/>
  <c r="L1675" i="1"/>
  <c r="L1674" i="1" s="1"/>
  <c r="L1673" i="1" s="1"/>
  <c r="L1672" i="1" s="1"/>
  <c r="L1671" i="1" s="1"/>
  <c r="L1668" i="1"/>
  <c r="L1666" i="1"/>
  <c r="L1663" i="1"/>
  <c r="L1661" i="1"/>
  <c r="L1657" i="1"/>
  <c r="L1656" i="1" s="1"/>
  <c r="L1654" i="1"/>
  <c r="L1653" i="1" s="1"/>
  <c r="L1651" i="1"/>
  <c r="L1650" i="1" s="1"/>
  <c r="L1647" i="1"/>
  <c r="L1646" i="1" s="1"/>
  <c r="L1645" i="1" s="1"/>
  <c r="L1640" i="1"/>
  <c r="L1638" i="1"/>
  <c r="L1633" i="1"/>
  <c r="L1632" i="1" s="1"/>
  <c r="L1628" i="1"/>
  <c r="L1626" i="1"/>
  <c r="L1618" i="1"/>
  <c r="L1617" i="1" s="1"/>
  <c r="L1616" i="1" s="1"/>
  <c r="L1615" i="1" s="1"/>
  <c r="L1613" i="1"/>
  <c r="L1612" i="1" s="1"/>
  <c r="L1611" i="1" s="1"/>
  <c r="L1610" i="1" s="1"/>
  <c r="L1607" i="1"/>
  <c r="L1606" i="1" s="1"/>
  <c r="L1605" i="1" s="1"/>
  <c r="L1604" i="1" s="1"/>
  <c r="L1603" i="1" s="1"/>
  <c r="L1600" i="1"/>
  <c r="L1599" i="1" s="1"/>
  <c r="L1598" i="1" s="1"/>
  <c r="L1597" i="1" s="1"/>
  <c r="L1595" i="1"/>
  <c r="L1594" i="1" s="1"/>
  <c r="L1593" i="1" s="1"/>
  <c r="L1592" i="1" s="1"/>
  <c r="L1588" i="1"/>
  <c r="L1587" i="1" s="1"/>
  <c r="L1585" i="1"/>
  <c r="L1584" i="1" s="1"/>
  <c r="L1578" i="1"/>
  <c r="L1577" i="1" s="1"/>
  <c r="L1576" i="1" s="1"/>
  <c r="L1575" i="1" s="1"/>
  <c r="L1574" i="1" s="1"/>
  <c r="L1573" i="1" s="1"/>
  <c r="L1571" i="1"/>
  <c r="L1569" i="1"/>
  <c r="L1567" i="1"/>
  <c r="L1561" i="1"/>
  <c r="L1560" i="1" s="1"/>
  <c r="L1559" i="1" s="1"/>
  <c r="L1558" i="1" s="1"/>
  <c r="L1556" i="1"/>
  <c r="L1555" i="1" s="1"/>
  <c r="L1554" i="1" s="1"/>
  <c r="L1553" i="1" s="1"/>
  <c r="L1551" i="1"/>
  <c r="L1550" i="1" s="1"/>
  <c r="L1548" i="1"/>
  <c r="L1546" i="1"/>
  <c r="L1541" i="1"/>
  <c r="L1540" i="1" s="1"/>
  <c r="L1539" i="1" s="1"/>
  <c r="L1538" i="1" s="1"/>
  <c r="L1536" i="1"/>
  <c r="L1535" i="1" s="1"/>
  <c r="L1534" i="1" s="1"/>
  <c r="L1533" i="1" s="1"/>
  <c r="L1530" i="1"/>
  <c r="L1529" i="1" s="1"/>
  <c r="L1528" i="1" s="1"/>
  <c r="L1527" i="1" s="1"/>
  <c r="L1525" i="1"/>
  <c r="L1523" i="1"/>
  <c r="L1521" i="1"/>
  <c r="L1514" i="1"/>
  <c r="L1513" i="1" s="1"/>
  <c r="L1512" i="1" s="1"/>
  <c r="L1511" i="1" s="1"/>
  <c r="L1507" i="1"/>
  <c r="L1506" i="1" s="1"/>
  <c r="L1505" i="1" s="1"/>
  <c r="L1504" i="1" s="1"/>
  <c r="L1502" i="1"/>
  <c r="L1501" i="1" s="1"/>
  <c r="L1500" i="1" s="1"/>
  <c r="L1499" i="1" s="1"/>
  <c r="L1496" i="1"/>
  <c r="L1495" i="1" s="1"/>
  <c r="L1494" i="1" s="1"/>
  <c r="L1493" i="1" s="1"/>
  <c r="L1491" i="1"/>
  <c r="L1490" i="1" s="1"/>
  <c r="L1489" i="1" s="1"/>
  <c r="L1488" i="1" s="1"/>
  <c r="L1486" i="1"/>
  <c r="L1485" i="1" s="1"/>
  <c r="L1484" i="1" s="1"/>
  <c r="L1483" i="1" s="1"/>
  <c r="L1481" i="1"/>
  <c r="L1480" i="1" s="1"/>
  <c r="L1478" i="1"/>
  <c r="L1477" i="1" s="1"/>
  <c r="L1475" i="1"/>
  <c r="L1474" i="1" s="1"/>
  <c r="L1468" i="1"/>
  <c r="L1466" i="1"/>
  <c r="L1461" i="1"/>
  <c r="L1460" i="1" s="1"/>
  <c r="L1459" i="1" s="1"/>
  <c r="L1458" i="1" s="1"/>
  <c r="L1455" i="1"/>
  <c r="L1454" i="1" s="1"/>
  <c r="L1453" i="1" s="1"/>
  <c r="L1452" i="1" s="1"/>
  <c r="L1450" i="1"/>
  <c r="L1449" i="1" s="1"/>
  <c r="L1448" i="1" s="1"/>
  <c r="L1447" i="1" s="1"/>
  <c r="L1443" i="1"/>
  <c r="L1442" i="1" s="1"/>
  <c r="L1441" i="1" s="1"/>
  <c r="L1440" i="1" s="1"/>
  <c r="L1436" i="1"/>
  <c r="L1435" i="1" s="1"/>
  <c r="L1433" i="1"/>
  <c r="L1431" i="1"/>
  <c r="L1427" i="1"/>
  <c r="L1426" i="1" s="1"/>
  <c r="L1424" i="1"/>
  <c r="L1423" i="1" s="1"/>
  <c r="L1421" i="1"/>
  <c r="L1420" i="1" s="1"/>
  <c r="L1417" i="1"/>
  <c r="L1416" i="1" s="1"/>
  <c r="L1415" i="1" s="1"/>
  <c r="L1410" i="1"/>
  <c r="L1408" i="1"/>
  <c r="L1406" i="1"/>
  <c r="L1403" i="1"/>
  <c r="L1402" i="1" s="1"/>
  <c r="L1398" i="1"/>
  <c r="L1396" i="1"/>
  <c r="L1388" i="1"/>
  <c r="L1387" i="1" s="1"/>
  <c r="L1386" i="1" s="1"/>
  <c r="L1385" i="1" s="1"/>
  <c r="L1383" i="1"/>
  <c r="L1382" i="1" s="1"/>
  <c r="L1381" i="1" s="1"/>
  <c r="L1380" i="1" s="1"/>
  <c r="L1376" i="1"/>
  <c r="L1375" i="1" s="1"/>
  <c r="L1374" i="1" s="1"/>
  <c r="L1373" i="1" s="1"/>
  <c r="L1371" i="1"/>
  <c r="L1370" i="1" s="1"/>
  <c r="L1369" i="1" s="1"/>
  <c r="L1368" i="1" s="1"/>
  <c r="L1364" i="1"/>
  <c r="L1363" i="1" s="1"/>
  <c r="L1361" i="1"/>
  <c r="L1360" i="1" s="1"/>
  <c r="L1354" i="1"/>
  <c r="L1353" i="1" s="1"/>
  <c r="L1352" i="1" s="1"/>
  <c r="L1351" i="1" s="1"/>
  <c r="L1350" i="1" s="1"/>
  <c r="L1349" i="1" s="1"/>
  <c r="L1347" i="1"/>
  <c r="L1345" i="1"/>
  <c r="L1343" i="1"/>
  <c r="L1337" i="1"/>
  <c r="L1336" i="1" s="1"/>
  <c r="L1335" i="1" s="1"/>
  <c r="L1334" i="1" s="1"/>
  <c r="L1332" i="1"/>
  <c r="L1331" i="1" s="1"/>
  <c r="L1330" i="1" s="1"/>
  <c r="L1329" i="1" s="1"/>
  <c r="L1327" i="1"/>
  <c r="L1326" i="1" s="1"/>
  <c r="L1324" i="1"/>
  <c r="L1323" i="1" s="1"/>
  <c r="L1321" i="1"/>
  <c r="L1320" i="1" s="1"/>
  <c r="L1316" i="1"/>
  <c r="L1315" i="1" s="1"/>
  <c r="L1314" i="1" s="1"/>
  <c r="L1313" i="1" s="1"/>
  <c r="L1310" i="1"/>
  <c r="L1309" i="1" s="1"/>
  <c r="L1296" i="1"/>
  <c r="L1295" i="1" s="1"/>
  <c r="L1294" i="1" s="1"/>
  <c r="L1293" i="1" s="1"/>
  <c r="L1291" i="1"/>
  <c r="L1290" i="1" s="1"/>
  <c r="L1289" i="1" s="1"/>
  <c r="L1288" i="1" s="1"/>
  <c r="L1285" i="1"/>
  <c r="L1284" i="1" s="1"/>
  <c r="L1283" i="1" s="1"/>
  <c r="L1282" i="1" s="1"/>
  <c r="L1280" i="1"/>
  <c r="L1279" i="1" s="1"/>
  <c r="L1278" i="1" s="1"/>
  <c r="L1277" i="1" s="1"/>
  <c r="L1275" i="1"/>
  <c r="L1274" i="1" s="1"/>
  <c r="L1273" i="1" s="1"/>
  <c r="L1272" i="1" s="1"/>
  <c r="L1270" i="1"/>
  <c r="L1269" i="1" s="1"/>
  <c r="L1268" i="1" s="1"/>
  <c r="L1267" i="1" s="1"/>
  <c r="L1265" i="1"/>
  <c r="L1264" i="1" s="1"/>
  <c r="L1262" i="1"/>
  <c r="L1261" i="1" s="1"/>
  <c r="L1259" i="1"/>
  <c r="L1258" i="1" s="1"/>
  <c r="L1252" i="1"/>
  <c r="L1251" i="1" s="1"/>
  <c r="L1250" i="1" s="1"/>
  <c r="L1247" i="1"/>
  <c r="L1246" i="1" s="1"/>
  <c r="L1245" i="1" s="1"/>
  <c r="L1244" i="1" s="1"/>
  <c r="L1241" i="1"/>
  <c r="L1240" i="1" s="1"/>
  <c r="L1239" i="1" s="1"/>
  <c r="L1238" i="1" s="1"/>
  <c r="L1237" i="1" s="1"/>
  <c r="L1234" i="1"/>
  <c r="L1233" i="1" s="1"/>
  <c r="L1232" i="1" s="1"/>
  <c r="L1231" i="1" s="1"/>
  <c r="L1229" i="1"/>
  <c r="L1227" i="1"/>
  <c r="L1224" i="1"/>
  <c r="L1222" i="1"/>
  <c r="L1218" i="1"/>
  <c r="L1217" i="1" s="1"/>
  <c r="L1215" i="1"/>
  <c r="L1214" i="1" s="1"/>
  <c r="L1212" i="1"/>
  <c r="L1211" i="1" s="1"/>
  <c r="L1208" i="1"/>
  <c r="L1207" i="1" s="1"/>
  <c r="L1206" i="1" s="1"/>
  <c r="L1201" i="1"/>
  <c r="L1199" i="1"/>
  <c r="L1197" i="1"/>
  <c r="L1194" i="1"/>
  <c r="L1193" i="1" s="1"/>
  <c r="L1189" i="1"/>
  <c r="L1187" i="1"/>
  <c r="L1179" i="1"/>
  <c r="L1178" i="1" s="1"/>
  <c r="L1177" i="1" s="1"/>
  <c r="L1176" i="1" s="1"/>
  <c r="L1175" i="1" s="1"/>
  <c r="L1174" i="1" s="1"/>
  <c r="L1172" i="1"/>
  <c r="L1171" i="1" s="1"/>
  <c r="L1170" i="1" s="1"/>
  <c r="L1169" i="1" s="1"/>
  <c r="L1167" i="1"/>
  <c r="L1166" i="1" s="1"/>
  <c r="L1165" i="1" s="1"/>
  <c r="L1164" i="1" s="1"/>
  <c r="L1160" i="1"/>
  <c r="L1159" i="1" s="1"/>
  <c r="L1157" i="1"/>
  <c r="L1156" i="1" s="1"/>
  <c r="L1150" i="1"/>
  <c r="L1149" i="1" s="1"/>
  <c r="L1148" i="1" s="1"/>
  <c r="L1147" i="1" s="1"/>
  <c r="L1146" i="1" s="1"/>
  <c r="L1145" i="1" s="1"/>
  <c r="L1143" i="1"/>
  <c r="L1141" i="1"/>
  <c r="L1139" i="1"/>
  <c r="L1133" i="1"/>
  <c r="L1132" i="1" s="1"/>
  <c r="L1131" i="1" s="1"/>
  <c r="L1130" i="1" s="1"/>
  <c r="L1128" i="1"/>
  <c r="L1127" i="1" s="1"/>
  <c r="L1126" i="1" s="1"/>
  <c r="L1125" i="1" s="1"/>
  <c r="L1123" i="1"/>
  <c r="L1122" i="1" s="1"/>
  <c r="L1120" i="1"/>
  <c r="L1119" i="1" s="1"/>
  <c r="L1117" i="1"/>
  <c r="L1116" i="1" s="1"/>
  <c r="L1112" i="1"/>
  <c r="L1111" i="1" s="1"/>
  <c r="L1110" i="1" s="1"/>
  <c r="L1109" i="1" s="1"/>
  <c r="L1107" i="1"/>
  <c r="L1106" i="1" s="1"/>
  <c r="L1105" i="1" s="1"/>
  <c r="L1104" i="1" s="1"/>
  <c r="L1094" i="1"/>
  <c r="L1093" i="1" s="1"/>
  <c r="L1092" i="1" s="1"/>
  <c r="L1091" i="1" s="1"/>
  <c r="L1089" i="1"/>
  <c r="L1088" i="1" s="1"/>
  <c r="L1087" i="1" s="1"/>
  <c r="L1086" i="1" s="1"/>
  <c r="L1084" i="1"/>
  <c r="L1083" i="1" s="1"/>
  <c r="L1082" i="1" s="1"/>
  <c r="L1081" i="1" s="1"/>
  <c r="L1078" i="1"/>
  <c r="L1077" i="1" s="1"/>
  <c r="L1076" i="1" s="1"/>
  <c r="L1075" i="1" s="1"/>
  <c r="L1073" i="1"/>
  <c r="L1072" i="1" s="1"/>
  <c r="L1071" i="1" s="1"/>
  <c r="L1070" i="1" s="1"/>
  <c r="L1068" i="1"/>
  <c r="L1067" i="1" s="1"/>
  <c r="L1066" i="1" s="1"/>
  <c r="L1065" i="1" s="1"/>
  <c r="L1063" i="1"/>
  <c r="L1062" i="1" s="1"/>
  <c r="L1060" i="1"/>
  <c r="L1059" i="1" s="1"/>
  <c r="L1057" i="1"/>
  <c r="L1056" i="1" s="1"/>
  <c r="L1050" i="1"/>
  <c r="L1049" i="1" s="1"/>
  <c r="L1048" i="1" s="1"/>
  <c r="L1047" i="1" s="1"/>
  <c r="L1045" i="1"/>
  <c r="L1044" i="1" s="1"/>
  <c r="L1043" i="1" s="1"/>
  <c r="L1042" i="1" s="1"/>
  <c r="L1039" i="1"/>
  <c r="L1038" i="1" s="1"/>
  <c r="L1037" i="1" s="1"/>
  <c r="L1036" i="1" s="1"/>
  <c r="L1035" i="1" s="1"/>
  <c r="L1032" i="1"/>
  <c r="L1030" i="1"/>
  <c r="L1027" i="1"/>
  <c r="L1025" i="1"/>
  <c r="L1021" i="1"/>
  <c r="L1020" i="1" s="1"/>
  <c r="L1018" i="1"/>
  <c r="L1017" i="1" s="1"/>
  <c r="L1015" i="1"/>
  <c r="L1014" i="1" s="1"/>
  <c r="L1011" i="1"/>
  <c r="L1010" i="1" s="1"/>
  <c r="L1009" i="1" s="1"/>
  <c r="L1005" i="1"/>
  <c r="L1003" i="1"/>
  <c r="L1001" i="1"/>
  <c r="L998" i="1"/>
  <c r="L997" i="1" s="1"/>
  <c r="L993" i="1"/>
  <c r="L991" i="1"/>
  <c r="L982" i="1"/>
  <c r="L981" i="1" s="1"/>
  <c r="L980" i="1" s="1"/>
  <c r="L978" i="1"/>
  <c r="L976" i="1"/>
  <c r="L971" i="1"/>
  <c r="L970" i="1" s="1"/>
  <c r="L969" i="1" s="1"/>
  <c r="L967" i="1"/>
  <c r="L965" i="1"/>
  <c r="L959" i="1"/>
  <c r="L957" i="1"/>
  <c r="L950" i="1"/>
  <c r="L948" i="1"/>
  <c r="L944" i="1"/>
  <c r="L942" i="1"/>
  <c r="L935" i="1"/>
  <c r="L934" i="1" s="1"/>
  <c r="L933" i="1" s="1"/>
  <c r="L926" i="1"/>
  <c r="L925" i="1" s="1"/>
  <c r="L921" i="1"/>
  <c r="L920" i="1" s="1"/>
  <c r="L918" i="1"/>
  <c r="L916" i="1"/>
  <c r="L912" i="1"/>
  <c r="L911" i="1" s="1"/>
  <c r="L907" i="1"/>
  <c r="L906" i="1" s="1"/>
  <c r="L902" i="1"/>
  <c r="L901" i="1" s="1"/>
  <c r="L899" i="1"/>
  <c r="L897" i="1"/>
  <c r="L885" i="1"/>
  <c r="L883" i="1"/>
  <c r="L881" i="1"/>
  <c r="L878" i="1"/>
  <c r="L877" i="1" s="1"/>
  <c r="L872" i="1"/>
  <c r="L871" i="1" s="1"/>
  <c r="L868" i="1"/>
  <c r="L867" i="1" s="1"/>
  <c r="L862" i="1"/>
  <c r="L861" i="1" s="1"/>
  <c r="L860" i="1" s="1"/>
  <c r="L857" i="1"/>
  <c r="L855" i="1"/>
  <c r="L850" i="1"/>
  <c r="L849" i="1" s="1"/>
  <c r="L848" i="1" s="1"/>
  <c r="L847" i="1" s="1"/>
  <c r="L845" i="1"/>
  <c r="L844" i="1" s="1"/>
  <c r="L843" i="1" s="1"/>
  <c r="L842" i="1" s="1"/>
  <c r="L840" i="1"/>
  <c r="L839" i="1" s="1"/>
  <c r="L836" i="1"/>
  <c r="L834" i="1"/>
  <c r="L831" i="1"/>
  <c r="L828" i="1"/>
  <c r="L826" i="1"/>
  <c r="L824" i="1"/>
  <c r="L820" i="1"/>
  <c r="L819" i="1" s="1"/>
  <c r="L818" i="1" s="1"/>
  <c r="L813" i="1"/>
  <c r="L812" i="1" s="1"/>
  <c r="L811" i="1" s="1"/>
  <c r="L810" i="1" s="1"/>
  <c r="L809" i="1" s="1"/>
  <c r="L807" i="1"/>
  <c r="L806" i="1" s="1"/>
  <c r="L805" i="1" s="1"/>
  <c r="L804" i="1" s="1"/>
  <c r="L802" i="1"/>
  <c r="L801" i="1" s="1"/>
  <c r="L800" i="1" s="1"/>
  <c r="L799" i="1" s="1"/>
  <c r="L794" i="1"/>
  <c r="L793" i="1" s="1"/>
  <c r="L784" i="1"/>
  <c r="L783" i="1" s="1"/>
  <c r="L780" i="1"/>
  <c r="L779" i="1" s="1"/>
  <c r="L772" i="1"/>
  <c r="L771" i="1" s="1"/>
  <c r="L768" i="1"/>
  <c r="L767" i="1" s="1"/>
  <c r="L764" i="1"/>
  <c r="L763" i="1" s="1"/>
  <c r="L760" i="1"/>
  <c r="L758" i="1"/>
  <c r="L756" i="1"/>
  <c r="L754" i="1"/>
  <c r="L745" i="1"/>
  <c r="L744" i="1" s="1"/>
  <c r="L742" i="1"/>
  <c r="L741" i="1" s="1"/>
  <c r="L739" i="1"/>
  <c r="L738" i="1" s="1"/>
  <c r="L736" i="1"/>
  <c r="L735" i="1" s="1"/>
  <c r="L728" i="1"/>
  <c r="L727" i="1" s="1"/>
  <c r="L724" i="1"/>
  <c r="L723" i="1" s="1"/>
  <c r="L721" i="1"/>
  <c r="L720" i="1" s="1"/>
  <c r="L717" i="1"/>
  <c r="L716" i="1" s="1"/>
  <c r="L713" i="1"/>
  <c r="L712" i="1" s="1"/>
  <c r="L709" i="1"/>
  <c r="L708" i="1" s="1"/>
  <c r="L704" i="1"/>
  <c r="L701" i="1"/>
  <c r="L700" i="1" s="1"/>
  <c r="L697" i="1"/>
  <c r="L696" i="1" s="1"/>
  <c r="L692" i="1"/>
  <c r="L689" i="1"/>
  <c r="L688" i="1" s="1"/>
  <c r="L686" i="1"/>
  <c r="L685" i="1" s="1"/>
  <c r="L682" i="1"/>
  <c r="L681" i="1" s="1"/>
  <c r="L678" i="1"/>
  <c r="L677" i="1" s="1"/>
  <c r="L675" i="1"/>
  <c r="L674" i="1" s="1"/>
  <c r="L672" i="1"/>
  <c r="L671" i="1" s="1"/>
  <c r="L665" i="1"/>
  <c r="L664" i="1" s="1"/>
  <c r="L660" i="1"/>
  <c r="L658" i="1"/>
  <c r="L657" i="1" s="1"/>
  <c r="L654" i="1"/>
  <c r="L653" i="1" s="1"/>
  <c r="L651" i="1"/>
  <c r="L650" i="1" s="1"/>
  <c r="L644" i="1"/>
  <c r="L643" i="1" s="1"/>
  <c r="L640" i="1"/>
  <c r="L639" i="1" s="1"/>
  <c r="L636" i="1"/>
  <c r="L635" i="1" s="1"/>
  <c r="L632" i="1"/>
  <c r="L631" i="1" s="1"/>
  <c r="L629" i="1"/>
  <c r="L628" i="1" s="1"/>
  <c r="L625" i="1"/>
  <c r="L624" i="1" s="1"/>
  <c r="L621" i="1"/>
  <c r="L620" i="1" s="1"/>
  <c r="L617" i="1"/>
  <c r="L616" i="1" s="1"/>
  <c r="L609" i="1"/>
  <c r="L608" i="1" s="1"/>
  <c r="L607" i="1" s="1"/>
  <c r="L606" i="1" s="1"/>
  <c r="L605" i="1" s="1"/>
  <c r="L602" i="1"/>
  <c r="L601" i="1" s="1"/>
  <c r="L598" i="1"/>
  <c r="L597" i="1" s="1"/>
  <c r="L591" i="1"/>
  <c r="L589" i="1"/>
  <c r="L587" i="1"/>
  <c r="L584" i="1"/>
  <c r="L583" i="1" s="1"/>
  <c r="L577" i="1"/>
  <c r="L576" i="1" s="1"/>
  <c r="L575" i="1" s="1"/>
  <c r="L574" i="1" s="1"/>
  <c r="L564" i="1"/>
  <c r="L563" i="1" s="1"/>
  <c r="L562" i="1" s="1"/>
  <c r="L560" i="1"/>
  <c r="L559" i="1" s="1"/>
  <c r="L557" i="1"/>
  <c r="L556" i="1" s="1"/>
  <c r="L552" i="1"/>
  <c r="L551" i="1" s="1"/>
  <c r="L550" i="1" s="1"/>
  <c r="L547" i="1"/>
  <c r="L546" i="1" s="1"/>
  <c r="L545" i="1" s="1"/>
  <c r="L539" i="1"/>
  <c r="L538" i="1" s="1"/>
  <c r="L529" i="1"/>
  <c r="L528" i="1" s="1"/>
  <c r="L525" i="1"/>
  <c r="L521" i="1"/>
  <c r="L519" i="1"/>
  <c r="L514" i="1"/>
  <c r="L513" i="1" s="1"/>
  <c r="L512" i="1" s="1"/>
  <c r="L511" i="1" s="1"/>
  <c r="L507" i="1"/>
  <c r="L506" i="1" s="1"/>
  <c r="L505" i="1" s="1"/>
  <c r="L504" i="1" s="1"/>
  <c r="L502" i="1"/>
  <c r="L501" i="1" s="1"/>
  <c r="L500" i="1" s="1"/>
  <c r="L498" i="1"/>
  <c r="L497" i="1" s="1"/>
  <c r="L496" i="1" s="1"/>
  <c r="L493" i="1"/>
  <c r="L492" i="1" s="1"/>
  <c r="L490" i="1"/>
  <c r="L488" i="1"/>
  <c r="L482" i="1"/>
  <c r="L481" i="1" s="1"/>
  <c r="L480" i="1" s="1"/>
  <c r="L479" i="1" s="1"/>
  <c r="L477" i="1"/>
  <c r="L476" i="1" s="1"/>
  <c r="L474" i="1"/>
  <c r="L472" i="1"/>
  <c r="L467" i="1"/>
  <c r="L465" i="1"/>
  <c r="L462" i="1"/>
  <c r="L461" i="1" s="1"/>
  <c r="L457" i="1"/>
  <c r="L456" i="1" s="1"/>
  <c r="L455" i="1" s="1"/>
  <c r="L454" i="1" s="1"/>
  <c r="L451" i="1"/>
  <c r="L450" i="1" s="1"/>
  <c r="L445" i="1"/>
  <c r="L444" i="1" s="1"/>
  <c r="L442" i="1"/>
  <c r="L441" i="1" s="1"/>
  <c r="L438" i="1"/>
  <c r="L437" i="1" s="1"/>
  <c r="L436" i="1" s="1"/>
  <c r="L420" i="1"/>
  <c r="L395" i="1"/>
  <c r="L394" i="1" s="1"/>
  <c r="L392" i="1"/>
  <c r="L391" i="1" s="1"/>
  <c r="L387" i="1" s="1"/>
  <c r="L386" i="1" s="1"/>
  <c r="L382" i="1"/>
  <c r="L381" i="1" s="1"/>
  <c r="L380" i="1" s="1"/>
  <c r="L379" i="1" s="1"/>
  <c r="L376" i="1"/>
  <c r="L375" i="1" s="1"/>
  <c r="L372" i="1"/>
  <c r="L371" i="1" s="1"/>
  <c r="L363" i="1"/>
  <c r="L360" i="1" s="1"/>
  <c r="L358" i="1"/>
  <c r="L357" i="1" s="1"/>
  <c r="L353" i="1"/>
  <c r="L351" i="1"/>
  <c r="L349" i="1"/>
  <c r="L346" i="1"/>
  <c r="L344" i="1"/>
  <c r="L342" i="1"/>
  <c r="L339" i="1"/>
  <c r="L338" i="1" s="1"/>
  <c r="L336" i="1"/>
  <c r="L334" i="1"/>
  <c r="L329" i="1"/>
  <c r="L323" i="1"/>
  <c r="L322" i="1" s="1"/>
  <c r="L321" i="1" s="1"/>
  <c r="L317" i="1"/>
  <c r="L316" i="1" s="1"/>
  <c r="L314" i="1"/>
  <c r="L313" i="1" s="1"/>
  <c r="L309" i="1"/>
  <c r="L308" i="1" s="1"/>
  <c r="L307" i="1" s="1"/>
  <c r="L306" i="1" s="1"/>
  <c r="L302" i="1"/>
  <c r="L301" i="1" s="1"/>
  <c r="L299" i="1"/>
  <c r="L298" i="1" s="1"/>
  <c r="L296" i="1"/>
  <c r="L293" i="1"/>
  <c r="L290" i="1"/>
  <c r="L289" i="1" s="1"/>
  <c r="L286" i="1"/>
  <c r="L285" i="1" s="1"/>
  <c r="L284" i="1" s="1"/>
  <c r="L280" i="1"/>
  <c r="L279" i="1" s="1"/>
  <c r="L276" i="1"/>
  <c r="L275" i="1" s="1"/>
  <c r="L273" i="1"/>
  <c r="L272" i="1" s="1"/>
  <c r="L265" i="1"/>
  <c r="L263" i="1"/>
  <c r="L261" i="1"/>
  <c r="L258" i="1"/>
  <c r="L257" i="1" s="1"/>
  <c r="L252" i="1"/>
  <c r="L251" i="1" s="1"/>
  <c r="L249" i="1"/>
  <c r="L247" i="1"/>
  <c r="L245" i="1"/>
  <c r="L240" i="1"/>
  <c r="L239" i="1" s="1"/>
  <c r="L236" i="1"/>
  <c r="L234" i="1"/>
  <c r="L231" i="1"/>
  <c r="L230" i="1" s="1"/>
  <c r="L224" i="1"/>
  <c r="L223" i="1" s="1"/>
  <c r="L221" i="1"/>
  <c r="L220" i="1" s="1"/>
  <c r="L218" i="1"/>
  <c r="L216" i="1"/>
  <c r="L214" i="1"/>
  <c r="L206" i="1"/>
  <c r="L204" i="1"/>
  <c r="L202" i="1"/>
  <c r="L199" i="1"/>
  <c r="L197" i="1"/>
  <c r="L195" i="1"/>
  <c r="L187" i="1"/>
  <c r="L186" i="1" s="1"/>
  <c r="L185" i="1" s="1"/>
  <c r="L184" i="1" s="1"/>
  <c r="L182" i="1"/>
  <c r="L181" i="1" s="1"/>
  <c r="L179" i="1"/>
  <c r="L178" i="1" s="1"/>
  <c r="L175" i="1"/>
  <c r="L174" i="1" s="1"/>
  <c r="L172" i="1"/>
  <c r="L171" i="1" s="1"/>
  <c r="L169" i="1"/>
  <c r="L168" i="1" s="1"/>
  <c r="L166" i="1"/>
  <c r="L165" i="1" s="1"/>
  <c r="L163" i="1"/>
  <c r="L161" i="1"/>
  <c r="L156" i="1"/>
  <c r="L151" i="1" s="1"/>
  <c r="L152" i="1"/>
  <c r="L145" i="1"/>
  <c r="L143" i="1"/>
  <c r="L141" i="1"/>
  <c r="L138" i="1"/>
  <c r="L137" i="1" s="1"/>
  <c r="L130" i="1"/>
  <c r="L129" i="1" s="1"/>
  <c r="L127" i="1"/>
  <c r="L126" i="1" s="1"/>
  <c r="L123" i="1"/>
  <c r="L122" i="1" s="1"/>
  <c r="L121" i="1" s="1"/>
  <c r="L118" i="1"/>
  <c r="L117" i="1" s="1"/>
  <c r="L116" i="1" s="1"/>
  <c r="L114" i="1"/>
  <c r="L113" i="1" s="1"/>
  <c r="L112" i="1" s="1"/>
  <c r="L108" i="1"/>
  <c r="L107" i="1" s="1"/>
  <c r="L106" i="1" s="1"/>
  <c r="L105" i="1" s="1"/>
  <c r="L104" i="1" s="1"/>
  <c r="L102" i="1"/>
  <c r="L100" i="1"/>
  <c r="L98" i="1"/>
  <c r="L95" i="1"/>
  <c r="L94" i="1" s="1"/>
  <c r="L87" i="1"/>
  <c r="L86" i="1" s="1"/>
  <c r="L84" i="1"/>
  <c r="L83" i="1" s="1"/>
  <c r="L81" i="1"/>
  <c r="L80" i="1" s="1"/>
  <c r="L78" i="1"/>
  <c r="L77" i="1" s="1"/>
  <c r="L75" i="1"/>
  <c r="L74" i="1" s="1"/>
  <c r="L68" i="1"/>
  <c r="L67" i="1" s="1"/>
  <c r="L66" i="1" s="1"/>
  <c r="L65" i="1" s="1"/>
  <c r="L63" i="1"/>
  <c r="L61" i="1"/>
  <c r="L59" i="1"/>
  <c r="L56" i="1"/>
  <c r="L55" i="1" s="1"/>
  <c r="L41" i="1"/>
  <c r="L40" i="1" s="1"/>
  <c r="L39" i="1" s="1"/>
  <c r="L36" i="1"/>
  <c r="L35" i="1" s="1"/>
  <c r="L32" i="1"/>
  <c r="L30" i="1"/>
  <c r="L28" i="1"/>
  <c r="L24" i="1"/>
  <c r="L23" i="1" s="1"/>
  <c r="L21" i="1"/>
  <c r="L19" i="1"/>
  <c r="K3929" i="1"/>
  <c r="K3928" i="1" s="1"/>
  <c r="K3923" i="1"/>
  <c r="K3919" i="1"/>
  <c r="K3918" i="1" s="1"/>
  <c r="K3912" i="1"/>
  <c r="K3910" i="1"/>
  <c r="K3905" i="1"/>
  <c r="K3903" i="1"/>
  <c r="K3901" i="1"/>
  <c r="K3898" i="1"/>
  <c r="K3897" i="1" s="1"/>
  <c r="K3890" i="1"/>
  <c r="K3888" i="1"/>
  <c r="K3885" i="1"/>
  <c r="K3884" i="1" s="1"/>
  <c r="K3882" i="1"/>
  <c r="K3881" i="1" s="1"/>
  <c r="K3877" i="1"/>
  <c r="K3876" i="1" s="1"/>
  <c r="K3874" i="1"/>
  <c r="K3873" i="1" s="1"/>
  <c r="K3871" i="1"/>
  <c r="K3870" i="1" s="1"/>
  <c r="K3865" i="1"/>
  <c r="K3864" i="1" s="1"/>
  <c r="K3861" i="1"/>
  <c r="K3860" i="1" s="1"/>
  <c r="K3853" i="1" s="1"/>
  <c r="K3848" i="1"/>
  <c r="K3846" i="1"/>
  <c r="K3844" i="1"/>
  <c r="K3838" i="1"/>
  <c r="K3837" i="1" s="1"/>
  <c r="K3835" i="1"/>
  <c r="K3834" i="1" s="1"/>
  <c r="K3831" i="1"/>
  <c r="K3829" i="1"/>
  <c r="K3825" i="1"/>
  <c r="K3824" i="1" s="1"/>
  <c r="K3822" i="1"/>
  <c r="K3821" i="1" s="1"/>
  <c r="K3819" i="1"/>
  <c r="K3818" i="1" s="1"/>
  <c r="K3816" i="1"/>
  <c r="K3814" i="1"/>
  <c r="K3811" i="1"/>
  <c r="K3809" i="1"/>
  <c r="K3802" i="1"/>
  <c r="K3801" i="1" s="1"/>
  <c r="K3800" i="1" s="1"/>
  <c r="K3799" i="1" s="1"/>
  <c r="K3797" i="1"/>
  <c r="K3795" i="1"/>
  <c r="K3793" i="1"/>
  <c r="K3790" i="1"/>
  <c r="K3789" i="1" s="1"/>
  <c r="K3785" i="1"/>
  <c r="K3784" i="1" s="1"/>
  <c r="K3783" i="1" s="1"/>
  <c r="K3782" i="1" s="1"/>
  <c r="K3780" i="1"/>
  <c r="K3778" i="1"/>
  <c r="K3767" i="1"/>
  <c r="K3766" i="1" s="1"/>
  <c r="K3765" i="1" s="1"/>
  <c r="K3764" i="1" s="1"/>
  <c r="K3761" i="1"/>
  <c r="K3760" i="1" s="1"/>
  <c r="K3758" i="1"/>
  <c r="K3757" i="1" s="1"/>
  <c r="K3752" i="1"/>
  <c r="K3750" i="1"/>
  <c r="K3748" i="1"/>
  <c r="K3745" i="1"/>
  <c r="K3744" i="1" s="1"/>
  <c r="K3741" i="1"/>
  <c r="K3740" i="1" s="1"/>
  <c r="K3738" i="1"/>
  <c r="K3737" i="1" s="1"/>
  <c r="K3727" i="1"/>
  <c r="K3726" i="1" s="1"/>
  <c r="K3725" i="1" s="1"/>
  <c r="K3724" i="1" s="1"/>
  <c r="K3718" i="1" s="1"/>
  <c r="K3714" i="1"/>
  <c r="K3712" i="1"/>
  <c r="K3710" i="1"/>
  <c r="K3707" i="1"/>
  <c r="K3706" i="1" s="1"/>
  <c r="K3703" i="1"/>
  <c r="K3702" i="1" s="1"/>
  <c r="K3701" i="1" s="1"/>
  <c r="K3695" i="1"/>
  <c r="K3693" i="1"/>
  <c r="K3691" i="1"/>
  <c r="K3688" i="1"/>
  <c r="K3687" i="1" s="1"/>
  <c r="K3684" i="1"/>
  <c r="K3683" i="1" s="1"/>
  <c r="K3682" i="1" s="1"/>
  <c r="K3676" i="1"/>
  <c r="K3675" i="1" s="1"/>
  <c r="K3668" i="1"/>
  <c r="K3666" i="1"/>
  <c r="K3663" i="1"/>
  <c r="K3662" i="1" s="1"/>
  <c r="K3657" i="1"/>
  <c r="K3656" i="1" s="1"/>
  <c r="K3655" i="1" s="1"/>
  <c r="K3651" i="1"/>
  <c r="K3649" i="1"/>
  <c r="K3646" i="1"/>
  <c r="K3645" i="1" s="1"/>
  <c r="K3642" i="1"/>
  <c r="K3641" i="1" s="1"/>
  <c r="K3639" i="1"/>
  <c r="K3638" i="1" s="1"/>
  <c r="K3636" i="1"/>
  <c r="K3635" i="1" s="1"/>
  <c r="K3630" i="1"/>
  <c r="K3628" i="1"/>
  <c r="K3623" i="1"/>
  <c r="K3622" i="1" s="1"/>
  <c r="K3620" i="1"/>
  <c r="K3619" i="1" s="1"/>
  <c r="K3617" i="1"/>
  <c r="K3615" i="1"/>
  <c r="K3613" i="1"/>
  <c r="K3611" i="1"/>
  <c r="K3607" i="1"/>
  <c r="K3606" i="1" s="1"/>
  <c r="K3604" i="1"/>
  <c r="K3603" i="1" s="1"/>
  <c r="K3601" i="1"/>
  <c r="K3600" i="1" s="1"/>
  <c r="K3593" i="1"/>
  <c r="K3592" i="1" s="1"/>
  <c r="K3591" i="1" s="1"/>
  <c r="K3590" i="1" s="1"/>
  <c r="K3589" i="1" s="1"/>
  <c r="K3586" i="1"/>
  <c r="K3585" i="1" s="1"/>
  <c r="K3582" i="1"/>
  <c r="K3581" i="1" s="1"/>
  <c r="K3574" i="1"/>
  <c r="K3573" i="1" s="1"/>
  <c r="K3572" i="1" s="1"/>
  <c r="K3571" i="1" s="1"/>
  <c r="K3570" i="1" s="1"/>
  <c r="K3567" i="1"/>
  <c r="K3566" i="1" s="1"/>
  <c r="K3565" i="1" s="1"/>
  <c r="K3564" i="1" s="1"/>
  <c r="K3563" i="1" s="1"/>
  <c r="K3560" i="1"/>
  <c r="K3559" i="1" s="1"/>
  <c r="K3558" i="1" s="1"/>
  <c r="K3557" i="1" s="1"/>
  <c r="K3555" i="1"/>
  <c r="K3554" i="1" s="1"/>
  <c r="K3547" i="1"/>
  <c r="K3546" i="1" s="1"/>
  <c r="K3543" i="1"/>
  <c r="K3542" i="1" s="1"/>
  <c r="K3535" i="1"/>
  <c r="K3528" i="1"/>
  <c r="K3527" i="1" s="1"/>
  <c r="K3526" i="1" s="1"/>
  <c r="K3525" i="1" s="1"/>
  <c r="K3524" i="1" s="1"/>
  <c r="K3523" i="1" s="1"/>
  <c r="K3521" i="1"/>
  <c r="K3519" i="1"/>
  <c r="K3512" i="1"/>
  <c r="K3511" i="1" s="1"/>
  <c r="K3510" i="1" s="1"/>
  <c r="K3509" i="1" s="1"/>
  <c r="K3508" i="1" s="1"/>
  <c r="K3507" i="1" s="1"/>
  <c r="K3505" i="1"/>
  <c r="K3504" i="1" s="1"/>
  <c r="K3503" i="1" s="1"/>
  <c r="K3502" i="1" s="1"/>
  <c r="K3501" i="1" s="1"/>
  <c r="K3499" i="1"/>
  <c r="K3498" i="1" s="1"/>
  <c r="K3497" i="1" s="1"/>
  <c r="K3496" i="1" s="1"/>
  <c r="K3495" i="1" s="1"/>
  <c r="K3492" i="1"/>
  <c r="K3491" i="1" s="1"/>
  <c r="K3490" i="1" s="1"/>
  <c r="K3488" i="1"/>
  <c r="K3487" i="1" s="1"/>
  <c r="K3486" i="1" s="1"/>
  <c r="K3483" i="1"/>
  <c r="K3482" i="1" s="1"/>
  <c r="K3479" i="1"/>
  <c r="K3478" i="1" s="1"/>
  <c r="K3476" i="1"/>
  <c r="K3475" i="1" s="1"/>
  <c r="K3473" i="1"/>
  <c r="K3472" i="1" s="1"/>
  <c r="K3470" i="1"/>
  <c r="K3469" i="1" s="1"/>
  <c r="K3467" i="1"/>
  <c r="K3466" i="1" s="1"/>
  <c r="K3463" i="1"/>
  <c r="K3462" i="1" s="1"/>
  <c r="K3461" i="1" s="1"/>
  <c r="K3459" i="1"/>
  <c r="K3458" i="1" s="1"/>
  <c r="K3456" i="1"/>
  <c r="K3454" i="1"/>
  <c r="K3452" i="1"/>
  <c r="K3448" i="1"/>
  <c r="K3447" i="1" s="1"/>
  <c r="K3446" i="1" s="1"/>
  <c r="K3444" i="1"/>
  <c r="K3443" i="1" s="1"/>
  <c r="K3442" i="1" s="1"/>
  <c r="K3434" i="1"/>
  <c r="K3433" i="1" s="1"/>
  <c r="K3432" i="1" s="1"/>
  <c r="K3431" i="1" s="1"/>
  <c r="K3429" i="1"/>
  <c r="K3428" i="1" s="1"/>
  <c r="K3426" i="1"/>
  <c r="K3425" i="1" s="1"/>
  <c r="K3421" i="1"/>
  <c r="K3419" i="1"/>
  <c r="K3415" i="1"/>
  <c r="K3414" i="1" s="1"/>
  <c r="K3412" i="1"/>
  <c r="K3410" i="1"/>
  <c r="K3406" i="1"/>
  <c r="K3404" i="1"/>
  <c r="K3398" i="1"/>
  <c r="K3396" i="1"/>
  <c r="K3394" i="1"/>
  <c r="K3391" i="1"/>
  <c r="K3390" i="1" s="1"/>
  <c r="K3387" i="1"/>
  <c r="K3386" i="1" s="1"/>
  <c r="K3385" i="1" s="1"/>
  <c r="K3379" i="1"/>
  <c r="K3377" i="1"/>
  <c r="K3362" i="1"/>
  <c r="K3361" i="1" s="1"/>
  <c r="K3360" i="1" s="1"/>
  <c r="K3359" i="1" s="1"/>
  <c r="K3357" i="1"/>
  <c r="K3356" i="1" s="1"/>
  <c r="K3355" i="1" s="1"/>
  <c r="K3354" i="1" s="1"/>
  <c r="K3350" i="1"/>
  <c r="K3349" i="1" s="1"/>
  <c r="K3348" i="1" s="1"/>
  <c r="K3347" i="1" s="1"/>
  <c r="K3345" i="1"/>
  <c r="K3343" i="1"/>
  <c r="K3341" i="1"/>
  <c r="K3338" i="1"/>
  <c r="K3337" i="1" s="1"/>
  <c r="K3330" i="1"/>
  <c r="K3328" i="1"/>
  <c r="K3326" i="1"/>
  <c r="K3323" i="1"/>
  <c r="K3322" i="1" s="1"/>
  <c r="K3318" i="1"/>
  <c r="K3317" i="1" s="1"/>
  <c r="K3316" i="1" s="1"/>
  <c r="K3313" i="1"/>
  <c r="K3312" i="1" s="1"/>
  <c r="K3311" i="1" s="1"/>
  <c r="K3306" i="1"/>
  <c r="K3305" i="1" s="1"/>
  <c r="K3304" i="1" s="1"/>
  <c r="K3298" i="1"/>
  <c r="K3293" i="1"/>
  <c r="K3292" i="1" s="1"/>
  <c r="K3291" i="1" s="1"/>
  <c r="K3290" i="1" s="1"/>
  <c r="K3288" i="1"/>
  <c r="K3287" i="1" s="1"/>
  <c r="K3286" i="1" s="1"/>
  <c r="K3284" i="1"/>
  <c r="K3282" i="1"/>
  <c r="K3279" i="1"/>
  <c r="K3277" i="1"/>
  <c r="K3275" i="1"/>
  <c r="K3270" i="1"/>
  <c r="K3268" i="1"/>
  <c r="K3261" i="1"/>
  <c r="K3260" i="1" s="1"/>
  <c r="K3259" i="1" s="1"/>
  <c r="K3258" i="1" s="1"/>
  <c r="K3257" i="1" s="1"/>
  <c r="K3255" i="1"/>
  <c r="K3254" i="1" s="1"/>
  <c r="K3253" i="1" s="1"/>
  <c r="K3252" i="1" s="1"/>
  <c r="K3251" i="1" s="1"/>
  <c r="K3243" i="1"/>
  <c r="K3242" i="1" s="1"/>
  <c r="K3241" i="1" s="1"/>
  <c r="K3240" i="1" s="1"/>
  <c r="K3238" i="1"/>
  <c r="K3236" i="1"/>
  <c r="K3234" i="1"/>
  <c r="K3231" i="1"/>
  <c r="K3230" i="1" s="1"/>
  <c r="K3226" i="1"/>
  <c r="K3225" i="1" s="1"/>
  <c r="K3221" i="1"/>
  <c r="K3220" i="1" s="1"/>
  <c r="K3219" i="1" s="1"/>
  <c r="K3217" i="1"/>
  <c r="K3216" i="1" s="1"/>
  <c r="K3214" i="1"/>
  <c r="K3213" i="1" s="1"/>
  <c r="K3211" i="1"/>
  <c r="K3210" i="1" s="1"/>
  <c r="K3208" i="1"/>
  <c r="K3207" i="1" s="1"/>
  <c r="K3205" i="1"/>
  <c r="K3204" i="1" s="1"/>
  <c r="K3200" i="1"/>
  <c r="K3199" i="1" s="1"/>
  <c r="K3198" i="1" s="1"/>
  <c r="K3197" i="1" s="1"/>
  <c r="K3194" i="1"/>
  <c r="K3192" i="1"/>
  <c r="K3189" i="1"/>
  <c r="K3187" i="1"/>
  <c r="K3181" i="1"/>
  <c r="K3171" i="1"/>
  <c r="K3164" i="1"/>
  <c r="K3163" i="1" s="1"/>
  <c r="K3161" i="1"/>
  <c r="K3159" i="1"/>
  <c r="K3157" i="1"/>
  <c r="K3155" i="1"/>
  <c r="K3152" i="1"/>
  <c r="K3151" i="1" s="1"/>
  <c r="K3149" i="1"/>
  <c r="K3148" i="1" s="1"/>
  <c r="K3135" i="1"/>
  <c r="K3133" i="1"/>
  <c r="K3131" i="1"/>
  <c r="K3128" i="1"/>
  <c r="K3127" i="1" s="1"/>
  <c r="K3124" i="1"/>
  <c r="K3123" i="1" s="1"/>
  <c r="K3117" i="1"/>
  <c r="K3115" i="1"/>
  <c r="K3112" i="1"/>
  <c r="K3111" i="1" s="1"/>
  <c r="K3107" i="1"/>
  <c r="K3106" i="1" s="1"/>
  <c r="K3105" i="1" s="1"/>
  <c r="K3104" i="1" s="1"/>
  <c r="K3099" i="1"/>
  <c r="K3096" i="1" s="1"/>
  <c r="K3095" i="1" s="1"/>
  <c r="K3094" i="1" s="1"/>
  <c r="K3092" i="1"/>
  <c r="K3091" i="1" s="1"/>
  <c r="K3089" i="1"/>
  <c r="K3088" i="1" s="1"/>
  <c r="K3085" i="1"/>
  <c r="K3084" i="1" s="1"/>
  <c r="K3082" i="1"/>
  <c r="K3080" i="1"/>
  <c r="K3077" i="1"/>
  <c r="K3075" i="1"/>
  <c r="K3072" i="1"/>
  <c r="K3068" i="1"/>
  <c r="K3066" i="1"/>
  <c r="K3060" i="1"/>
  <c r="K3059" i="1" s="1"/>
  <c r="K3058" i="1" s="1"/>
  <c r="K3057" i="1" s="1"/>
  <c r="K3055" i="1"/>
  <c r="K3053" i="1"/>
  <c r="K3051" i="1"/>
  <c r="K3048" i="1"/>
  <c r="K3047" i="1" s="1"/>
  <c r="K3043" i="1"/>
  <c r="K3042" i="1" s="1"/>
  <c r="K3040" i="1"/>
  <c r="K3039" i="1" s="1"/>
  <c r="K3032" i="1"/>
  <c r="K3029" i="1" s="1"/>
  <c r="K3027" i="1"/>
  <c r="K3024" i="1" s="1"/>
  <c r="K3022" i="1"/>
  <c r="K3021" i="1" s="1"/>
  <c r="K3019" i="1"/>
  <c r="K3018" i="1" s="1"/>
  <c r="K3016" i="1"/>
  <c r="K3015" i="1" s="1"/>
  <c r="K3013" i="1"/>
  <c r="K3012" i="1" s="1"/>
  <c r="K3010" i="1"/>
  <c r="K3009" i="1" s="1"/>
  <c r="K3007" i="1"/>
  <c r="K3006" i="1" s="1"/>
  <c r="K3004" i="1"/>
  <c r="K3003" i="1" s="1"/>
  <c r="K3001" i="1"/>
  <c r="K3000" i="1" s="1"/>
  <c r="K2998" i="1"/>
  <c r="K2997" i="1" s="1"/>
  <c r="K2990" i="1"/>
  <c r="K2988" i="1"/>
  <c r="K2986" i="1"/>
  <c r="K2983" i="1"/>
  <c r="K2982" i="1" s="1"/>
  <c r="K2977" i="1"/>
  <c r="K2975" i="1"/>
  <c r="K2973" i="1"/>
  <c r="K2967" i="1"/>
  <c r="K2966" i="1" s="1"/>
  <c r="K2964" i="1"/>
  <c r="K2963" i="1" s="1"/>
  <c r="K2961" i="1"/>
  <c r="K2960" i="1" s="1"/>
  <c r="K2958" i="1"/>
  <c r="K2957" i="1" s="1"/>
  <c r="K2955" i="1"/>
  <c r="K2954" i="1" s="1"/>
  <c r="K2952" i="1"/>
  <c r="K2951" i="1" s="1"/>
  <c r="K2949" i="1"/>
  <c r="K2948" i="1" s="1"/>
  <c r="K2945" i="1"/>
  <c r="K2944" i="1" s="1"/>
  <c r="K2942" i="1"/>
  <c r="K2941" i="1" s="1"/>
  <c r="K2939" i="1"/>
  <c r="K2938" i="1" s="1"/>
  <c r="K2936" i="1"/>
  <c r="K2935" i="1" s="1"/>
  <c r="K2933" i="1"/>
  <c r="K2932" i="1" s="1"/>
  <c r="K2930" i="1"/>
  <c r="K2929" i="1" s="1"/>
  <c r="K2925" i="1"/>
  <c r="K2924" i="1" s="1"/>
  <c r="K2921" i="1"/>
  <c r="K2920" i="1" s="1"/>
  <c r="K2918" i="1"/>
  <c r="K2917" i="1" s="1"/>
  <c r="K2911" i="1"/>
  <c r="K2910" i="1" s="1"/>
  <c r="K2908" i="1"/>
  <c r="K2907" i="1" s="1"/>
  <c r="K2905" i="1"/>
  <c r="K2904" i="1" s="1"/>
  <c r="K2902" i="1"/>
  <c r="K2901" i="1" s="1"/>
  <c r="K2898" i="1"/>
  <c r="K2897" i="1" s="1"/>
  <c r="K2895" i="1"/>
  <c r="K2894" i="1" s="1"/>
  <c r="K2892" i="1"/>
  <c r="K2891" i="1" s="1"/>
  <c r="K2889" i="1"/>
  <c r="K2888" i="1" s="1"/>
  <c r="K2886" i="1"/>
  <c r="K2885" i="1" s="1"/>
  <c r="K2883" i="1"/>
  <c r="K2882" i="1" s="1"/>
  <c r="K2880" i="1"/>
  <c r="K2879" i="1" s="1"/>
  <c r="K2877" i="1"/>
  <c r="K2876" i="1" s="1"/>
  <c r="K2855" i="1"/>
  <c r="K2854" i="1" s="1"/>
  <c r="K2853" i="1" s="1"/>
  <c r="K2852" i="1" s="1"/>
  <c r="K2851" i="1" s="1"/>
  <c r="K2850" i="1" s="1"/>
  <c r="K2848" i="1"/>
  <c r="K2847" i="1" s="1"/>
  <c r="K2846" i="1" s="1"/>
  <c r="K2845" i="1" s="1"/>
  <c r="K2844" i="1" s="1"/>
  <c r="K2843" i="1" s="1"/>
  <c r="K2837" i="1"/>
  <c r="K2835" i="1"/>
  <c r="K2833" i="1"/>
  <c r="K2828" i="1"/>
  <c r="K2827" i="1" s="1"/>
  <c r="K2818" i="1"/>
  <c r="K2816" i="1"/>
  <c r="K2814" i="1"/>
  <c r="K2810" i="1"/>
  <c r="K2809" i="1" s="1"/>
  <c r="K2807" i="1"/>
  <c r="K2805" i="1"/>
  <c r="K2802" i="1"/>
  <c r="K2801" i="1" s="1"/>
  <c r="K2798" i="1"/>
  <c r="K2796" i="1"/>
  <c r="K2794" i="1"/>
  <c r="K2787" i="1"/>
  <c r="K2785" i="1"/>
  <c r="K2779" i="1"/>
  <c r="K2778" i="1" s="1"/>
  <c r="K2776" i="1"/>
  <c r="K2775" i="1" s="1"/>
  <c r="K2773" i="1"/>
  <c r="K2772" i="1" s="1"/>
  <c r="K2769" i="1"/>
  <c r="K2768" i="1" s="1"/>
  <c r="K2767" i="1" s="1"/>
  <c r="K2763" i="1"/>
  <c r="K2762" i="1" s="1"/>
  <c r="K2760" i="1"/>
  <c r="K2759" i="1" s="1"/>
  <c r="K2756" i="1"/>
  <c r="K2755" i="1" s="1"/>
  <c r="K2753" i="1"/>
  <c r="K2752" i="1" s="1"/>
  <c r="K2750" i="1"/>
  <c r="K2749" i="1" s="1"/>
  <c r="K2747" i="1"/>
  <c r="K2746" i="1" s="1"/>
  <c r="K2744" i="1"/>
  <c r="K2743" i="1" s="1"/>
  <c r="K2741" i="1"/>
  <c r="K2740" i="1" s="1"/>
  <c r="K2738" i="1"/>
  <c r="K2736" i="1"/>
  <c r="K2733" i="1"/>
  <c r="K2732" i="1" s="1"/>
  <c r="K2730" i="1"/>
  <c r="K2729" i="1" s="1"/>
  <c r="K2725" i="1"/>
  <c r="K2724" i="1" s="1"/>
  <c r="K2722" i="1"/>
  <c r="K2721" i="1" s="1"/>
  <c r="K2719" i="1"/>
  <c r="K2718" i="1" s="1"/>
  <c r="K2713" i="1"/>
  <c r="K2712" i="1" s="1"/>
  <c r="K2711" i="1" s="1"/>
  <c r="K2709" i="1"/>
  <c r="K2707" i="1"/>
  <c r="K2698" i="1"/>
  <c r="K2696" i="1"/>
  <c r="K2691" i="1"/>
  <c r="K2690" i="1" s="1"/>
  <c r="K2688" i="1"/>
  <c r="K2687" i="1" s="1"/>
  <c r="K2684" i="1"/>
  <c r="K2683" i="1" s="1"/>
  <c r="K2682" i="1" s="1"/>
  <c r="K2679" i="1"/>
  <c r="K2678" i="1" s="1"/>
  <c r="K2676" i="1"/>
  <c r="K2675" i="1" s="1"/>
  <c r="K2670" i="1"/>
  <c r="K2669" i="1" s="1"/>
  <c r="K2667" i="1"/>
  <c r="K2665" i="1"/>
  <c r="K2661" i="1"/>
  <c r="K2658" i="1" s="1"/>
  <c r="K2657" i="1" s="1"/>
  <c r="K2652" i="1"/>
  <c r="K2651" i="1" s="1"/>
  <c r="K2649" i="1"/>
  <c r="K2648" i="1" s="1"/>
  <c r="K2646" i="1"/>
  <c r="K2645" i="1" s="1"/>
  <c r="K2632" i="1"/>
  <c r="K2630" i="1"/>
  <c r="K2622" i="1"/>
  <c r="K2621" i="1" s="1"/>
  <c r="K2620" i="1" s="1"/>
  <c r="K2619" i="1" s="1"/>
  <c r="K2617" i="1"/>
  <c r="K2616" i="1" s="1"/>
  <c r="K2615" i="1" s="1"/>
  <c r="K2614" i="1" s="1"/>
  <c r="K2610" i="1"/>
  <c r="K2609" i="1" s="1"/>
  <c r="K2608" i="1" s="1"/>
  <c r="K2607" i="1" s="1"/>
  <c r="K2605" i="1"/>
  <c r="K2604" i="1" s="1"/>
  <c r="K2603" i="1" s="1"/>
  <c r="K2602" i="1" s="1"/>
  <c r="K2598" i="1"/>
  <c r="K2597" i="1" s="1"/>
  <c r="K2595" i="1"/>
  <c r="K2594" i="1" s="1"/>
  <c r="K2588" i="1"/>
  <c r="K2586" i="1"/>
  <c r="K2584" i="1"/>
  <c r="K2578" i="1"/>
  <c r="K2577" i="1" s="1"/>
  <c r="K2576" i="1" s="1"/>
  <c r="K2575" i="1" s="1"/>
  <c r="K2573" i="1"/>
  <c r="K2572" i="1" s="1"/>
  <c r="K2571" i="1" s="1"/>
  <c r="K2570" i="1" s="1"/>
  <c r="K2568" i="1"/>
  <c r="K2567" i="1" s="1"/>
  <c r="K2565" i="1"/>
  <c r="K2563" i="1"/>
  <c r="K2558" i="1"/>
  <c r="K2557" i="1" s="1"/>
  <c r="K2556" i="1" s="1"/>
  <c r="K2555" i="1" s="1"/>
  <c r="K2553" i="1"/>
  <c r="K2552" i="1" s="1"/>
  <c r="K2551" i="1" s="1"/>
  <c r="K2550" i="1" s="1"/>
  <c r="K2540" i="1"/>
  <c r="K2539" i="1" s="1"/>
  <c r="K2538" i="1" s="1"/>
  <c r="K2537" i="1" s="1"/>
  <c r="K2535" i="1"/>
  <c r="K2534" i="1" s="1"/>
  <c r="K2533" i="1" s="1"/>
  <c r="K2532" i="1" s="1"/>
  <c r="K2529" i="1"/>
  <c r="K2528" i="1" s="1"/>
  <c r="K2527" i="1" s="1"/>
  <c r="K2526" i="1" s="1"/>
  <c r="K2524" i="1"/>
  <c r="K2523" i="1" s="1"/>
  <c r="K2522" i="1" s="1"/>
  <c r="K2521" i="1" s="1"/>
  <c r="K2519" i="1"/>
  <c r="K2518" i="1" s="1"/>
  <c r="K2516" i="1"/>
  <c r="K2515" i="1" s="1"/>
  <c r="K2513" i="1"/>
  <c r="K2512" i="1" s="1"/>
  <c r="K2506" i="1"/>
  <c r="K2504" i="1"/>
  <c r="K2498" i="1"/>
  <c r="K2497" i="1" s="1"/>
  <c r="K2496" i="1" s="1"/>
  <c r="K2495" i="1" s="1"/>
  <c r="K2494" i="1" s="1"/>
  <c r="K2491" i="1"/>
  <c r="K2490" i="1" s="1"/>
  <c r="K2488" i="1"/>
  <c r="K2486" i="1"/>
  <c r="K2482" i="1"/>
  <c r="K2481" i="1" s="1"/>
  <c r="K2479" i="1"/>
  <c r="K2478" i="1" s="1"/>
  <c r="K2476" i="1"/>
  <c r="K2475" i="1" s="1"/>
  <c r="K2472" i="1"/>
  <c r="K2471" i="1" s="1"/>
  <c r="K2470" i="1" s="1"/>
  <c r="K2466" i="1"/>
  <c r="K2464" i="1"/>
  <c r="K2462" i="1"/>
  <c r="K2459" i="1"/>
  <c r="K2458" i="1" s="1"/>
  <c r="K2454" i="1"/>
  <c r="K2452" i="1"/>
  <c r="K2444" i="1"/>
  <c r="K2443" i="1" s="1"/>
  <c r="K2442" i="1" s="1"/>
  <c r="K2441" i="1" s="1"/>
  <c r="K2439" i="1"/>
  <c r="K2438" i="1" s="1"/>
  <c r="K2437" i="1" s="1"/>
  <c r="K2436" i="1" s="1"/>
  <c r="K2432" i="1"/>
  <c r="K2431" i="1" s="1"/>
  <c r="K2430" i="1" s="1"/>
  <c r="K2429" i="1" s="1"/>
  <c r="K2427" i="1"/>
  <c r="K2426" i="1" s="1"/>
  <c r="K2425" i="1" s="1"/>
  <c r="K2424" i="1" s="1"/>
  <c r="K2420" i="1"/>
  <c r="K2419" i="1" s="1"/>
  <c r="K2417" i="1"/>
  <c r="K2416" i="1" s="1"/>
  <c r="K2410" i="1"/>
  <c r="K2409" i="1" s="1"/>
  <c r="K2408" i="1" s="1"/>
  <c r="K2407" i="1" s="1"/>
  <c r="K2406" i="1" s="1"/>
  <c r="K2405" i="1" s="1"/>
  <c r="K2400" i="1"/>
  <c r="K2398" i="1"/>
  <c r="K2392" i="1"/>
  <c r="K2391" i="1" s="1"/>
  <c r="K2390" i="1" s="1"/>
  <c r="K2389" i="1" s="1"/>
  <c r="K2387" i="1"/>
  <c r="K2386" i="1" s="1"/>
  <c r="K2384" i="1"/>
  <c r="K2383" i="1" s="1"/>
  <c r="K2379" i="1"/>
  <c r="K2378" i="1" s="1"/>
  <c r="K2376" i="1"/>
  <c r="K2375" i="1" s="1"/>
  <c r="K2373" i="1"/>
  <c r="K2372" i="1" s="1"/>
  <c r="K2368" i="1"/>
  <c r="K2367" i="1" s="1"/>
  <c r="K2366" i="1" s="1"/>
  <c r="K2365" i="1" s="1"/>
  <c r="K2363" i="1"/>
  <c r="K2362" i="1" s="1"/>
  <c r="K2361" i="1" s="1"/>
  <c r="K2360" i="1" s="1"/>
  <c r="K2355" i="1"/>
  <c r="K2354" i="1" s="1"/>
  <c r="K2353" i="1" s="1"/>
  <c r="K2348" i="1"/>
  <c r="K2347" i="1" s="1"/>
  <c r="K2346" i="1" s="1"/>
  <c r="K2345" i="1" s="1"/>
  <c r="K2343" i="1"/>
  <c r="K2342" i="1" s="1"/>
  <c r="K2341" i="1" s="1"/>
  <c r="K2340" i="1" s="1"/>
  <c r="K2338" i="1"/>
  <c r="K2337" i="1" s="1"/>
  <c r="K2336" i="1" s="1"/>
  <c r="K2335" i="1" s="1"/>
  <c r="K2332" i="1"/>
  <c r="K2331" i="1" s="1"/>
  <c r="K2330" i="1" s="1"/>
  <c r="K2329" i="1" s="1"/>
  <c r="K2327" i="1"/>
  <c r="K2326" i="1" s="1"/>
  <c r="K2325" i="1" s="1"/>
  <c r="K2324" i="1" s="1"/>
  <c r="K2322" i="1"/>
  <c r="K2321" i="1" s="1"/>
  <c r="K2320" i="1" s="1"/>
  <c r="K2319" i="1" s="1"/>
  <c r="K2317" i="1"/>
  <c r="K2316" i="1" s="1"/>
  <c r="K2314" i="1"/>
  <c r="K2313" i="1" s="1"/>
  <c r="K2311" i="1"/>
  <c r="K2310" i="1" s="1"/>
  <c r="K2304" i="1"/>
  <c r="K2303" i="1" s="1"/>
  <c r="K2302" i="1" s="1"/>
  <c r="K2299" i="1"/>
  <c r="K2298" i="1" s="1"/>
  <c r="K2297" i="1" s="1"/>
  <c r="K2296" i="1" s="1"/>
  <c r="K2293" i="1"/>
  <c r="K2292" i="1" s="1"/>
  <c r="K2291" i="1" s="1"/>
  <c r="K2290" i="1" s="1"/>
  <c r="K2289" i="1" s="1"/>
  <c r="K2286" i="1"/>
  <c r="K2284" i="1"/>
  <c r="K2281" i="1"/>
  <c r="K2279" i="1"/>
  <c r="K2275" i="1"/>
  <c r="K2274" i="1" s="1"/>
  <c r="K2272" i="1"/>
  <c r="K2271" i="1" s="1"/>
  <c r="K2269" i="1"/>
  <c r="K2268" i="1" s="1"/>
  <c r="K2265" i="1"/>
  <c r="K2264" i="1" s="1"/>
  <c r="K2263" i="1" s="1"/>
  <c r="K2258" i="1"/>
  <c r="K2256" i="1"/>
  <c r="K2254" i="1"/>
  <c r="K2251" i="1"/>
  <c r="K2250" i="1" s="1"/>
  <c r="K2246" i="1"/>
  <c r="K2244" i="1"/>
  <c r="K2236" i="1"/>
  <c r="K2235" i="1" s="1"/>
  <c r="K2234" i="1" s="1"/>
  <c r="K2233" i="1" s="1"/>
  <c r="K2231" i="1"/>
  <c r="K2230" i="1" s="1"/>
  <c r="K2229" i="1" s="1"/>
  <c r="K2228" i="1" s="1"/>
  <c r="K2224" i="1"/>
  <c r="K2223" i="1" s="1"/>
  <c r="K2222" i="1" s="1"/>
  <c r="K2221" i="1" s="1"/>
  <c r="K2219" i="1"/>
  <c r="K2218" i="1" s="1"/>
  <c r="K2217" i="1" s="1"/>
  <c r="K2216" i="1" s="1"/>
  <c r="K2212" i="1"/>
  <c r="K2211" i="1" s="1"/>
  <c r="K2209" i="1"/>
  <c r="K2208" i="1" s="1"/>
  <c r="K2202" i="1"/>
  <c r="K2201" i="1" s="1"/>
  <c r="K2200" i="1" s="1"/>
  <c r="K2199" i="1" s="1"/>
  <c r="K2198" i="1" s="1"/>
  <c r="K2197" i="1" s="1"/>
  <c r="K2195" i="1"/>
  <c r="K2193" i="1"/>
  <c r="K2191" i="1"/>
  <c r="K2185" i="1"/>
  <c r="K2184" i="1" s="1"/>
  <c r="K2183" i="1" s="1"/>
  <c r="K2182" i="1" s="1"/>
  <c r="K2180" i="1"/>
  <c r="K2179" i="1" s="1"/>
  <c r="K2177" i="1"/>
  <c r="K2176" i="1" s="1"/>
  <c r="K2174" i="1"/>
  <c r="K2173" i="1" s="1"/>
  <c r="K2169" i="1"/>
  <c r="K2168" i="1" s="1"/>
  <c r="K2167" i="1" s="1"/>
  <c r="K2166" i="1" s="1"/>
  <c r="K2164" i="1"/>
  <c r="K2163" i="1" s="1"/>
  <c r="K2162" i="1" s="1"/>
  <c r="K2161" i="1" s="1"/>
  <c r="K2156" i="1"/>
  <c r="K2155" i="1" s="1"/>
  <c r="K2149" i="1"/>
  <c r="K2148" i="1" s="1"/>
  <c r="K2147" i="1" s="1"/>
  <c r="K2146" i="1" s="1"/>
  <c r="K2144" i="1"/>
  <c r="K2143" i="1" s="1"/>
  <c r="K2142" i="1" s="1"/>
  <c r="K2141" i="1" s="1"/>
  <c r="K2138" i="1"/>
  <c r="K2137" i="1" s="1"/>
  <c r="K2136" i="1" s="1"/>
  <c r="K2135" i="1" s="1"/>
  <c r="K2133" i="1"/>
  <c r="K2132" i="1" s="1"/>
  <c r="K2131" i="1" s="1"/>
  <c r="K2130" i="1" s="1"/>
  <c r="K2128" i="1"/>
  <c r="K2127" i="1" s="1"/>
  <c r="K2125" i="1"/>
  <c r="K2124" i="1" s="1"/>
  <c r="K2122" i="1"/>
  <c r="K2121" i="1" s="1"/>
  <c r="K2115" i="1"/>
  <c r="K2114" i="1" s="1"/>
  <c r="K2113" i="1" s="1"/>
  <c r="K2110" i="1"/>
  <c r="K2109" i="1" s="1"/>
  <c r="K2108" i="1" s="1"/>
  <c r="K2107" i="1" s="1"/>
  <c r="K2104" i="1"/>
  <c r="K2103" i="1" s="1"/>
  <c r="K2102" i="1" s="1"/>
  <c r="K2101" i="1" s="1"/>
  <c r="K2100" i="1" s="1"/>
  <c r="K2097" i="1"/>
  <c r="K2096" i="1" s="1"/>
  <c r="K2095" i="1" s="1"/>
  <c r="K2094" i="1" s="1"/>
  <c r="K2092" i="1"/>
  <c r="K2090" i="1"/>
  <c r="K2087" i="1"/>
  <c r="K2086" i="1" s="1"/>
  <c r="K2083" i="1"/>
  <c r="K2082" i="1" s="1"/>
  <c r="K2080" i="1"/>
  <c r="K2079" i="1" s="1"/>
  <c r="K2077" i="1"/>
  <c r="K2076" i="1" s="1"/>
  <c r="K2073" i="1"/>
  <c r="K2072" i="1" s="1"/>
  <c r="K2071" i="1" s="1"/>
  <c r="K2067" i="1"/>
  <c r="K2065" i="1"/>
  <c r="K2062" i="1"/>
  <c r="K2061" i="1" s="1"/>
  <c r="K2057" i="1"/>
  <c r="K2055" i="1"/>
  <c r="K2047" i="1"/>
  <c r="K2046" i="1" s="1"/>
  <c r="K2045" i="1" s="1"/>
  <c r="K2044" i="1" s="1"/>
  <c r="K2042" i="1"/>
  <c r="K2041" i="1" s="1"/>
  <c r="K2040" i="1" s="1"/>
  <c r="K2039" i="1" s="1"/>
  <c r="K2035" i="1"/>
  <c r="K2034" i="1" s="1"/>
  <c r="K2033" i="1" s="1"/>
  <c r="K2032" i="1" s="1"/>
  <c r="K2030" i="1"/>
  <c r="K2029" i="1" s="1"/>
  <c r="K2028" i="1" s="1"/>
  <c r="K2027" i="1" s="1"/>
  <c r="K2023" i="1"/>
  <c r="K2022" i="1" s="1"/>
  <c r="K2020" i="1"/>
  <c r="K2019" i="1" s="1"/>
  <c r="K2013" i="1"/>
  <c r="K2012" i="1" s="1"/>
  <c r="K2011" i="1" s="1"/>
  <c r="K2010" i="1" s="1"/>
  <c r="K2009" i="1" s="1"/>
  <c r="K2008" i="1" s="1"/>
  <c r="K2006" i="1"/>
  <c r="K2004" i="1"/>
  <c r="K2002" i="1"/>
  <c r="K1996" i="1"/>
  <c r="K1995" i="1" s="1"/>
  <c r="K1994" i="1" s="1"/>
  <c r="K1993" i="1" s="1"/>
  <c r="K1991" i="1"/>
  <c r="K1990" i="1" s="1"/>
  <c r="K1989" i="1" s="1"/>
  <c r="K1988" i="1" s="1"/>
  <c r="K1986" i="1"/>
  <c r="K1985" i="1" s="1"/>
  <c r="K1983" i="1"/>
  <c r="K1981" i="1"/>
  <c r="K1976" i="1"/>
  <c r="K1975" i="1" s="1"/>
  <c r="K1974" i="1" s="1"/>
  <c r="K1973" i="1" s="1"/>
  <c r="K1970" i="1"/>
  <c r="K1968" i="1"/>
  <c r="K1954" i="1"/>
  <c r="K1953" i="1" s="1"/>
  <c r="K1952" i="1" s="1"/>
  <c r="K1951" i="1" s="1"/>
  <c r="K1949" i="1"/>
  <c r="K1948" i="1" s="1"/>
  <c r="K1947" i="1" s="1"/>
  <c r="K1946" i="1" s="1"/>
  <c r="K1943" i="1"/>
  <c r="K1942" i="1" s="1"/>
  <c r="K1941" i="1" s="1"/>
  <c r="K1940" i="1" s="1"/>
  <c r="K1938" i="1"/>
  <c r="K1937" i="1" s="1"/>
  <c r="K1936" i="1" s="1"/>
  <c r="K1935" i="1" s="1"/>
  <c r="K1933" i="1"/>
  <c r="K1932" i="1" s="1"/>
  <c r="K1931" i="1" s="1"/>
  <c r="K1930" i="1" s="1"/>
  <c r="K1928" i="1"/>
  <c r="K1927" i="1" s="1"/>
  <c r="K1925" i="1"/>
  <c r="K1924" i="1" s="1"/>
  <c r="K1922" i="1"/>
  <c r="K1921" i="1" s="1"/>
  <c r="K1915" i="1"/>
  <c r="K1914" i="1" s="1"/>
  <c r="K1913" i="1" s="1"/>
  <c r="K1910" i="1"/>
  <c r="K1909" i="1" s="1"/>
  <c r="K1908" i="1" s="1"/>
  <c r="K1907" i="1" s="1"/>
  <c r="K1904" i="1"/>
  <c r="K1903" i="1" s="1"/>
  <c r="K1902" i="1" s="1"/>
  <c r="K1901" i="1" s="1"/>
  <c r="K1900" i="1" s="1"/>
  <c r="K1897" i="1"/>
  <c r="K1896" i="1" s="1"/>
  <c r="K1895" i="1" s="1"/>
  <c r="K1894" i="1" s="1"/>
  <c r="K1892" i="1"/>
  <c r="K1890" i="1"/>
  <c r="K1887" i="1"/>
  <c r="K1885" i="1"/>
  <c r="K1881" i="1"/>
  <c r="K1880" i="1" s="1"/>
  <c r="K1878" i="1"/>
  <c r="K1877" i="1" s="1"/>
  <c r="K1875" i="1"/>
  <c r="K1872" i="1" s="1"/>
  <c r="K1869" i="1"/>
  <c r="K1868" i="1" s="1"/>
  <c r="K1867" i="1" s="1"/>
  <c r="K1863" i="1"/>
  <c r="K1861" i="1"/>
  <c r="K1859" i="1"/>
  <c r="K1854" i="1"/>
  <c r="K1853" i="1" s="1"/>
  <c r="K1849" i="1"/>
  <c r="K1847" i="1"/>
  <c r="K1839" i="1"/>
  <c r="K1837" i="1"/>
  <c r="K1832" i="1"/>
  <c r="K1831" i="1" s="1"/>
  <c r="K1830" i="1" s="1"/>
  <c r="K1829" i="1" s="1"/>
  <c r="K1825" i="1"/>
  <c r="K1823" i="1"/>
  <c r="K1818" i="1"/>
  <c r="K1817" i="1" s="1"/>
  <c r="K1816" i="1" s="1"/>
  <c r="K1815" i="1" s="1"/>
  <c r="K1811" i="1"/>
  <c r="K1810" i="1" s="1"/>
  <c r="K1808" i="1"/>
  <c r="K1807" i="1" s="1"/>
  <c r="K1801" i="1"/>
  <c r="K1800" i="1" s="1"/>
  <c r="K1799" i="1" s="1"/>
  <c r="K1798" i="1" s="1"/>
  <c r="K1797" i="1" s="1"/>
  <c r="K1796" i="1" s="1"/>
  <c r="K1794" i="1"/>
  <c r="K1792" i="1"/>
  <c r="K1790" i="1"/>
  <c r="K1784" i="1"/>
  <c r="K1783" i="1" s="1"/>
  <c r="K1782" i="1" s="1"/>
  <c r="K1781" i="1" s="1"/>
  <c r="K1779" i="1"/>
  <c r="K1778" i="1" s="1"/>
  <c r="K1777" i="1" s="1"/>
  <c r="K1776" i="1" s="1"/>
  <c r="K1774" i="1"/>
  <c r="K1773" i="1" s="1"/>
  <c r="K1771" i="1"/>
  <c r="K1770" i="1" s="1"/>
  <c r="K1768" i="1"/>
  <c r="K1766" i="1"/>
  <c r="K1761" i="1"/>
  <c r="K1760" i="1" s="1"/>
  <c r="K1759" i="1" s="1"/>
  <c r="K1758" i="1" s="1"/>
  <c r="K1755" i="1"/>
  <c r="K1753" i="1"/>
  <c r="K1751" i="1"/>
  <c r="K1744" i="1"/>
  <c r="K1743" i="1" s="1"/>
  <c r="K1742" i="1" s="1"/>
  <c r="K1741" i="1" s="1"/>
  <c r="K1725" i="1"/>
  <c r="K1724" i="1" s="1"/>
  <c r="K1723" i="1" s="1"/>
  <c r="K1722" i="1" s="1"/>
  <c r="K1720" i="1"/>
  <c r="K1719" i="1" s="1"/>
  <c r="K1718" i="1" s="1"/>
  <c r="K1717" i="1" s="1"/>
  <c r="K1714" i="1"/>
  <c r="K1713" i="1" s="1"/>
  <c r="K1712" i="1" s="1"/>
  <c r="K1711" i="1" s="1"/>
  <c r="K1709" i="1"/>
  <c r="K1708" i="1" s="1"/>
  <c r="K1707" i="1" s="1"/>
  <c r="K1706" i="1" s="1"/>
  <c r="K1704" i="1"/>
  <c r="K1703" i="1" s="1"/>
  <c r="K1702" i="1" s="1"/>
  <c r="K1701" i="1" s="1"/>
  <c r="K1699" i="1"/>
  <c r="K1698" i="1" s="1"/>
  <c r="K1696" i="1"/>
  <c r="K1695" i="1" s="1"/>
  <c r="K1693" i="1"/>
  <c r="K1692" i="1" s="1"/>
  <c r="K1686" i="1"/>
  <c r="K1685" i="1" s="1"/>
  <c r="K1684" i="1" s="1"/>
  <c r="K1681" i="1"/>
  <c r="K1680" i="1" s="1"/>
  <c r="K1679" i="1" s="1"/>
  <c r="K1678" i="1" s="1"/>
  <c r="K1675" i="1"/>
  <c r="K1674" i="1" s="1"/>
  <c r="K1673" i="1" s="1"/>
  <c r="K1672" i="1" s="1"/>
  <c r="K1671" i="1" s="1"/>
  <c r="K1668" i="1"/>
  <c r="K1666" i="1"/>
  <c r="K1663" i="1"/>
  <c r="K1661" i="1"/>
  <c r="K1657" i="1"/>
  <c r="K1656" i="1" s="1"/>
  <c r="K1654" i="1"/>
  <c r="K1653" i="1" s="1"/>
  <c r="K1651" i="1"/>
  <c r="K1650" i="1" s="1"/>
  <c r="K1647" i="1"/>
  <c r="K1646" i="1" s="1"/>
  <c r="K1645" i="1" s="1"/>
  <c r="K1640" i="1"/>
  <c r="K1638" i="1"/>
  <c r="K1633" i="1"/>
  <c r="K1632" i="1" s="1"/>
  <c r="K1628" i="1"/>
  <c r="K1626" i="1"/>
  <c r="K1618" i="1"/>
  <c r="K1617" i="1" s="1"/>
  <c r="K1616" i="1" s="1"/>
  <c r="K1615" i="1" s="1"/>
  <c r="K1613" i="1"/>
  <c r="K1612" i="1" s="1"/>
  <c r="K1611" i="1" s="1"/>
  <c r="K1610" i="1" s="1"/>
  <c r="K1607" i="1"/>
  <c r="K1606" i="1" s="1"/>
  <c r="K1605" i="1" s="1"/>
  <c r="K1604" i="1" s="1"/>
  <c r="K1603" i="1" s="1"/>
  <c r="K1600" i="1"/>
  <c r="K1599" i="1" s="1"/>
  <c r="K1598" i="1" s="1"/>
  <c r="K1597" i="1" s="1"/>
  <c r="K1595" i="1"/>
  <c r="K1594" i="1" s="1"/>
  <c r="K1593" i="1" s="1"/>
  <c r="K1592" i="1" s="1"/>
  <c r="K1588" i="1"/>
  <c r="K1587" i="1" s="1"/>
  <c r="K1585" i="1"/>
  <c r="K1584" i="1" s="1"/>
  <c r="K1578" i="1"/>
  <c r="K1577" i="1" s="1"/>
  <c r="K1576" i="1" s="1"/>
  <c r="K1575" i="1" s="1"/>
  <c r="K1574" i="1" s="1"/>
  <c r="K1573" i="1" s="1"/>
  <c r="K1571" i="1"/>
  <c r="K1569" i="1"/>
  <c r="K1567" i="1"/>
  <c r="K1561" i="1"/>
  <c r="K1560" i="1" s="1"/>
  <c r="K1559" i="1" s="1"/>
  <c r="K1558" i="1" s="1"/>
  <c r="K1556" i="1"/>
  <c r="K1555" i="1" s="1"/>
  <c r="K1554" i="1" s="1"/>
  <c r="K1553" i="1" s="1"/>
  <c r="K1551" i="1"/>
  <c r="K1550" i="1" s="1"/>
  <c r="K1548" i="1"/>
  <c r="K1546" i="1"/>
  <c r="K1541" i="1"/>
  <c r="K1540" i="1" s="1"/>
  <c r="K1539" i="1" s="1"/>
  <c r="K1538" i="1" s="1"/>
  <c r="K1536" i="1"/>
  <c r="K1535" i="1" s="1"/>
  <c r="K1534" i="1" s="1"/>
  <c r="K1533" i="1" s="1"/>
  <c r="K1530" i="1"/>
  <c r="K1529" i="1" s="1"/>
  <c r="K1528" i="1" s="1"/>
  <c r="K1527" i="1" s="1"/>
  <c r="K1525" i="1"/>
  <c r="K1523" i="1"/>
  <c r="K1521" i="1"/>
  <c r="K1514" i="1"/>
  <c r="K1513" i="1" s="1"/>
  <c r="K1512" i="1" s="1"/>
  <c r="K1511" i="1" s="1"/>
  <c r="K1507" i="1"/>
  <c r="K1506" i="1" s="1"/>
  <c r="K1505" i="1" s="1"/>
  <c r="K1504" i="1" s="1"/>
  <c r="K1502" i="1"/>
  <c r="K1501" i="1" s="1"/>
  <c r="K1500" i="1" s="1"/>
  <c r="K1499" i="1" s="1"/>
  <c r="K1496" i="1"/>
  <c r="K1495" i="1" s="1"/>
  <c r="K1494" i="1" s="1"/>
  <c r="K1493" i="1" s="1"/>
  <c r="K1491" i="1"/>
  <c r="K1490" i="1" s="1"/>
  <c r="K1489" i="1" s="1"/>
  <c r="K1488" i="1" s="1"/>
  <c r="K1486" i="1"/>
  <c r="K1485" i="1" s="1"/>
  <c r="K1484" i="1" s="1"/>
  <c r="K1483" i="1" s="1"/>
  <c r="K1481" i="1"/>
  <c r="K1480" i="1" s="1"/>
  <c r="K1478" i="1"/>
  <c r="K1477" i="1" s="1"/>
  <c r="K1475" i="1"/>
  <c r="K1474" i="1" s="1"/>
  <c r="K1468" i="1"/>
  <c r="K1466" i="1"/>
  <c r="K1461" i="1"/>
  <c r="K1460" i="1" s="1"/>
  <c r="K1459" i="1" s="1"/>
  <c r="K1458" i="1" s="1"/>
  <c r="K1455" i="1"/>
  <c r="K1454" i="1" s="1"/>
  <c r="K1453" i="1" s="1"/>
  <c r="K1452" i="1" s="1"/>
  <c r="K1450" i="1"/>
  <c r="K1449" i="1" s="1"/>
  <c r="K1448" i="1" s="1"/>
  <c r="K1447" i="1" s="1"/>
  <c r="K1443" i="1"/>
  <c r="K1442" i="1" s="1"/>
  <c r="K1441" i="1" s="1"/>
  <c r="K1440" i="1" s="1"/>
  <c r="K1436" i="1"/>
  <c r="K1435" i="1" s="1"/>
  <c r="K1433" i="1"/>
  <c r="K1431" i="1"/>
  <c r="K1427" i="1"/>
  <c r="K1426" i="1" s="1"/>
  <c r="K1424" i="1"/>
  <c r="K1423" i="1" s="1"/>
  <c r="K1421" i="1"/>
  <c r="K1420" i="1" s="1"/>
  <c r="K1417" i="1"/>
  <c r="K1416" i="1" s="1"/>
  <c r="K1415" i="1" s="1"/>
  <c r="K1410" i="1"/>
  <c r="K1408" i="1"/>
  <c r="K1406" i="1"/>
  <c r="K1403" i="1"/>
  <c r="K1402" i="1" s="1"/>
  <c r="K1398" i="1"/>
  <c r="K1396" i="1"/>
  <c r="K1388" i="1"/>
  <c r="K1387" i="1" s="1"/>
  <c r="K1386" i="1" s="1"/>
  <c r="K1385" i="1" s="1"/>
  <c r="K1383" i="1"/>
  <c r="K1382" i="1" s="1"/>
  <c r="K1381" i="1" s="1"/>
  <c r="K1380" i="1" s="1"/>
  <c r="K1376" i="1"/>
  <c r="K1375" i="1" s="1"/>
  <c r="K1374" i="1" s="1"/>
  <c r="K1373" i="1" s="1"/>
  <c r="K1371" i="1"/>
  <c r="K1370" i="1" s="1"/>
  <c r="K1369" i="1" s="1"/>
  <c r="K1368" i="1" s="1"/>
  <c r="K1364" i="1"/>
  <c r="K1363" i="1" s="1"/>
  <c r="K1361" i="1"/>
  <c r="K1360" i="1" s="1"/>
  <c r="K1354" i="1"/>
  <c r="K1353" i="1" s="1"/>
  <c r="K1352" i="1" s="1"/>
  <c r="K1351" i="1" s="1"/>
  <c r="K1350" i="1" s="1"/>
  <c r="K1349" i="1" s="1"/>
  <c r="K1347" i="1"/>
  <c r="K1345" i="1"/>
  <c r="K1343" i="1"/>
  <c r="K1337" i="1"/>
  <c r="K1336" i="1" s="1"/>
  <c r="K1335" i="1" s="1"/>
  <c r="K1334" i="1" s="1"/>
  <c r="K1332" i="1"/>
  <c r="K1331" i="1" s="1"/>
  <c r="K1330" i="1" s="1"/>
  <c r="K1329" i="1" s="1"/>
  <c r="K1327" i="1"/>
  <c r="K1326" i="1" s="1"/>
  <c r="K1324" i="1"/>
  <c r="K1323" i="1" s="1"/>
  <c r="K1321" i="1"/>
  <c r="K1320" i="1" s="1"/>
  <c r="K1316" i="1"/>
  <c r="K1315" i="1" s="1"/>
  <c r="K1314" i="1" s="1"/>
  <c r="K1313" i="1" s="1"/>
  <c r="K1310" i="1"/>
  <c r="K1309" i="1" s="1"/>
  <c r="K1296" i="1"/>
  <c r="K1295" i="1" s="1"/>
  <c r="K1294" i="1" s="1"/>
  <c r="K1293" i="1" s="1"/>
  <c r="K1291" i="1"/>
  <c r="K1290" i="1" s="1"/>
  <c r="K1289" i="1" s="1"/>
  <c r="K1288" i="1" s="1"/>
  <c r="K1285" i="1"/>
  <c r="K1284" i="1" s="1"/>
  <c r="K1283" i="1" s="1"/>
  <c r="K1282" i="1" s="1"/>
  <c r="K1280" i="1"/>
  <c r="K1279" i="1" s="1"/>
  <c r="K1278" i="1" s="1"/>
  <c r="K1277" i="1" s="1"/>
  <c r="K1275" i="1"/>
  <c r="K1274" i="1" s="1"/>
  <c r="K1273" i="1" s="1"/>
  <c r="K1272" i="1" s="1"/>
  <c r="K1270" i="1"/>
  <c r="K1269" i="1" s="1"/>
  <c r="K1268" i="1" s="1"/>
  <c r="K1267" i="1" s="1"/>
  <c r="K1265" i="1"/>
  <c r="K1264" i="1" s="1"/>
  <c r="K1262" i="1"/>
  <c r="K1261" i="1" s="1"/>
  <c r="K1259" i="1"/>
  <c r="K1258" i="1" s="1"/>
  <c r="K1252" i="1"/>
  <c r="K1251" i="1" s="1"/>
  <c r="K1250" i="1" s="1"/>
  <c r="K1247" i="1"/>
  <c r="K1246" i="1" s="1"/>
  <c r="K1245" i="1" s="1"/>
  <c r="K1244" i="1" s="1"/>
  <c r="K1241" i="1"/>
  <c r="K1240" i="1" s="1"/>
  <c r="K1239" i="1" s="1"/>
  <c r="K1238" i="1" s="1"/>
  <c r="K1237" i="1" s="1"/>
  <c r="K1234" i="1"/>
  <c r="K1233" i="1" s="1"/>
  <c r="K1232" i="1" s="1"/>
  <c r="K1231" i="1" s="1"/>
  <c r="K1229" i="1"/>
  <c r="K1227" i="1"/>
  <c r="K1224" i="1"/>
  <c r="K1222" i="1"/>
  <c r="K1218" i="1"/>
  <c r="K1217" i="1" s="1"/>
  <c r="K1215" i="1"/>
  <c r="K1214" i="1" s="1"/>
  <c r="K1212" i="1"/>
  <c r="K1211" i="1" s="1"/>
  <c r="K1208" i="1"/>
  <c r="K1207" i="1" s="1"/>
  <c r="K1206" i="1" s="1"/>
  <c r="K1201" i="1"/>
  <c r="K1199" i="1"/>
  <c r="K1197" i="1"/>
  <c r="K1194" i="1"/>
  <c r="K1193" i="1" s="1"/>
  <c r="K1189" i="1"/>
  <c r="K1187" i="1"/>
  <c r="K1179" i="1"/>
  <c r="K1178" i="1" s="1"/>
  <c r="K1177" i="1" s="1"/>
  <c r="K1176" i="1" s="1"/>
  <c r="K1175" i="1" s="1"/>
  <c r="K1174" i="1" s="1"/>
  <c r="K1172" i="1"/>
  <c r="K1171" i="1" s="1"/>
  <c r="K1170" i="1" s="1"/>
  <c r="K1169" i="1" s="1"/>
  <c r="K1167" i="1"/>
  <c r="K1166" i="1" s="1"/>
  <c r="K1165" i="1" s="1"/>
  <c r="K1164" i="1" s="1"/>
  <c r="K1160" i="1"/>
  <c r="K1159" i="1" s="1"/>
  <c r="K1157" i="1"/>
  <c r="K1156" i="1" s="1"/>
  <c r="K1150" i="1"/>
  <c r="K1149" i="1" s="1"/>
  <c r="K1148" i="1" s="1"/>
  <c r="K1147" i="1" s="1"/>
  <c r="K1146" i="1" s="1"/>
  <c r="K1145" i="1" s="1"/>
  <c r="K1143" i="1"/>
  <c r="K1141" i="1"/>
  <c r="K1139" i="1"/>
  <c r="K1133" i="1"/>
  <c r="K1132" i="1" s="1"/>
  <c r="K1131" i="1" s="1"/>
  <c r="K1130" i="1" s="1"/>
  <c r="K1128" i="1"/>
  <c r="K1127" i="1" s="1"/>
  <c r="K1126" i="1" s="1"/>
  <c r="K1125" i="1" s="1"/>
  <c r="K1123" i="1"/>
  <c r="K1122" i="1" s="1"/>
  <c r="K1120" i="1"/>
  <c r="K1119" i="1" s="1"/>
  <c r="K1117" i="1"/>
  <c r="K1116" i="1" s="1"/>
  <c r="K1112" i="1"/>
  <c r="K1111" i="1" s="1"/>
  <c r="K1110" i="1" s="1"/>
  <c r="K1109" i="1" s="1"/>
  <c r="K1107" i="1"/>
  <c r="K1106" i="1" s="1"/>
  <c r="K1105" i="1" s="1"/>
  <c r="K1104" i="1" s="1"/>
  <c r="K1094" i="1"/>
  <c r="K1093" i="1" s="1"/>
  <c r="K1092" i="1" s="1"/>
  <c r="K1091" i="1" s="1"/>
  <c r="K1089" i="1"/>
  <c r="K1088" i="1" s="1"/>
  <c r="K1087" i="1" s="1"/>
  <c r="K1086" i="1" s="1"/>
  <c r="K1084" i="1"/>
  <c r="K1083" i="1" s="1"/>
  <c r="K1082" i="1" s="1"/>
  <c r="K1081" i="1" s="1"/>
  <c r="K1078" i="1"/>
  <c r="K1077" i="1" s="1"/>
  <c r="K1076" i="1" s="1"/>
  <c r="K1075" i="1" s="1"/>
  <c r="K1073" i="1"/>
  <c r="K1072" i="1" s="1"/>
  <c r="K1071" i="1" s="1"/>
  <c r="K1070" i="1" s="1"/>
  <c r="K1068" i="1"/>
  <c r="K1067" i="1" s="1"/>
  <c r="K1066" i="1" s="1"/>
  <c r="K1065" i="1" s="1"/>
  <c r="K1063" i="1"/>
  <c r="K1062" i="1" s="1"/>
  <c r="K1060" i="1"/>
  <c r="K1059" i="1" s="1"/>
  <c r="K1057" i="1"/>
  <c r="K1056" i="1" s="1"/>
  <c r="K1050" i="1"/>
  <c r="K1049" i="1" s="1"/>
  <c r="K1048" i="1" s="1"/>
  <c r="K1047" i="1" s="1"/>
  <c r="K1045" i="1"/>
  <c r="K1044" i="1" s="1"/>
  <c r="K1043" i="1" s="1"/>
  <c r="K1042" i="1" s="1"/>
  <c r="K1039" i="1"/>
  <c r="K1038" i="1" s="1"/>
  <c r="K1037" i="1" s="1"/>
  <c r="K1036" i="1" s="1"/>
  <c r="K1035" i="1" s="1"/>
  <c r="K1032" i="1"/>
  <c r="K1030" i="1"/>
  <c r="K1027" i="1"/>
  <c r="K1025" i="1"/>
  <c r="K1021" i="1"/>
  <c r="K1020" i="1" s="1"/>
  <c r="K1018" i="1"/>
  <c r="K1017" i="1" s="1"/>
  <c r="K1015" i="1"/>
  <c r="K1014" i="1" s="1"/>
  <c r="K1011" i="1"/>
  <c r="K1010" i="1" s="1"/>
  <c r="K1009" i="1" s="1"/>
  <c r="K1005" i="1"/>
  <c r="K1003" i="1"/>
  <c r="K1001" i="1"/>
  <c r="K998" i="1"/>
  <c r="K997" i="1" s="1"/>
  <c r="K993" i="1"/>
  <c r="K991" i="1"/>
  <c r="K982" i="1"/>
  <c r="K981" i="1" s="1"/>
  <c r="K980" i="1" s="1"/>
  <c r="K978" i="1"/>
  <c r="K976" i="1"/>
  <c r="K971" i="1"/>
  <c r="K970" i="1" s="1"/>
  <c r="K969" i="1" s="1"/>
  <c r="K967" i="1"/>
  <c r="K965" i="1"/>
  <c r="K959" i="1"/>
  <c r="K957" i="1"/>
  <c r="K950" i="1"/>
  <c r="K948" i="1"/>
  <c r="K944" i="1"/>
  <c r="K942" i="1"/>
  <c r="K935" i="1"/>
  <c r="K934" i="1" s="1"/>
  <c r="K933" i="1" s="1"/>
  <c r="K926" i="1"/>
  <c r="K925" i="1" s="1"/>
  <c r="K921" i="1"/>
  <c r="K920" i="1" s="1"/>
  <c r="K918" i="1"/>
  <c r="K916" i="1"/>
  <c r="K912" i="1"/>
  <c r="K911" i="1" s="1"/>
  <c r="K907" i="1"/>
  <c r="K906" i="1" s="1"/>
  <c r="K902" i="1"/>
  <c r="K901" i="1" s="1"/>
  <c r="K899" i="1"/>
  <c r="K897" i="1"/>
  <c r="K885" i="1"/>
  <c r="K883" i="1"/>
  <c r="K881" i="1"/>
  <c r="K878" i="1"/>
  <c r="K877" i="1" s="1"/>
  <c r="K872" i="1"/>
  <c r="K871" i="1" s="1"/>
  <c r="K868" i="1"/>
  <c r="K867" i="1" s="1"/>
  <c r="K862" i="1"/>
  <c r="K861" i="1" s="1"/>
  <c r="K860" i="1" s="1"/>
  <c r="K857" i="1"/>
  <c r="K855" i="1"/>
  <c r="K850" i="1"/>
  <c r="K849" i="1" s="1"/>
  <c r="K848" i="1" s="1"/>
  <c r="K847" i="1" s="1"/>
  <c r="K845" i="1"/>
  <c r="K844" i="1" s="1"/>
  <c r="K843" i="1" s="1"/>
  <c r="K842" i="1" s="1"/>
  <c r="K840" i="1"/>
  <c r="K839" i="1" s="1"/>
  <c r="K836" i="1"/>
  <c r="K834" i="1"/>
  <c r="K831" i="1"/>
  <c r="K828" i="1"/>
  <c r="K826" i="1"/>
  <c r="K824" i="1"/>
  <c r="K820" i="1"/>
  <c r="K819" i="1" s="1"/>
  <c r="K818" i="1" s="1"/>
  <c r="K813" i="1"/>
  <c r="K812" i="1" s="1"/>
  <c r="K811" i="1" s="1"/>
  <c r="K810" i="1" s="1"/>
  <c r="K809" i="1" s="1"/>
  <c r="K807" i="1"/>
  <c r="K806" i="1" s="1"/>
  <c r="K805" i="1" s="1"/>
  <c r="K804" i="1" s="1"/>
  <c r="K802" i="1"/>
  <c r="K801" i="1" s="1"/>
  <c r="K800" i="1" s="1"/>
  <c r="K799" i="1" s="1"/>
  <c r="K794" i="1"/>
  <c r="K793" i="1" s="1"/>
  <c r="K784" i="1"/>
  <c r="K783" i="1" s="1"/>
  <c r="K780" i="1"/>
  <c r="K779" i="1" s="1"/>
  <c r="K772" i="1"/>
  <c r="K771" i="1" s="1"/>
  <c r="K768" i="1"/>
  <c r="K767" i="1" s="1"/>
  <c r="K764" i="1"/>
  <c r="K763" i="1" s="1"/>
  <c r="K760" i="1"/>
  <c r="K758" i="1"/>
  <c r="K756" i="1"/>
  <c r="K754" i="1"/>
  <c r="K745" i="1"/>
  <c r="K744" i="1" s="1"/>
  <c r="K742" i="1"/>
  <c r="K741" i="1" s="1"/>
  <c r="K739" i="1"/>
  <c r="K738" i="1" s="1"/>
  <c r="K736" i="1"/>
  <c r="K735" i="1" s="1"/>
  <c r="K728" i="1"/>
  <c r="K727" i="1" s="1"/>
  <c r="K724" i="1"/>
  <c r="K723" i="1" s="1"/>
  <c r="K721" i="1"/>
  <c r="K720" i="1" s="1"/>
  <c r="K717" i="1"/>
  <c r="K716" i="1" s="1"/>
  <c r="K713" i="1"/>
  <c r="K712" i="1" s="1"/>
  <c r="K709" i="1"/>
  <c r="K708" i="1" s="1"/>
  <c r="K704" i="1"/>
  <c r="K701" i="1"/>
  <c r="K700" i="1" s="1"/>
  <c r="K697" i="1"/>
  <c r="K696" i="1" s="1"/>
  <c r="K692" i="1"/>
  <c r="K689" i="1"/>
  <c r="K688" i="1" s="1"/>
  <c r="K686" i="1"/>
  <c r="K685" i="1" s="1"/>
  <c r="K682" i="1"/>
  <c r="K681" i="1" s="1"/>
  <c r="K678" i="1"/>
  <c r="K677" i="1" s="1"/>
  <c r="K675" i="1"/>
  <c r="K674" i="1" s="1"/>
  <c r="K672" i="1"/>
  <c r="K671" i="1" s="1"/>
  <c r="K665" i="1"/>
  <c r="K664" i="1" s="1"/>
  <c r="K660" i="1"/>
  <c r="K658" i="1"/>
  <c r="K657" i="1" s="1"/>
  <c r="K654" i="1"/>
  <c r="K653" i="1" s="1"/>
  <c r="K651" i="1"/>
  <c r="K650" i="1" s="1"/>
  <c r="K644" i="1"/>
  <c r="K643" i="1" s="1"/>
  <c r="K640" i="1"/>
  <c r="K639" i="1" s="1"/>
  <c r="K636" i="1"/>
  <c r="K635" i="1" s="1"/>
  <c r="K632" i="1"/>
  <c r="K631" i="1" s="1"/>
  <c r="K629" i="1"/>
  <c r="K628" i="1" s="1"/>
  <c r="K625" i="1"/>
  <c r="K624" i="1" s="1"/>
  <c r="K621" i="1"/>
  <c r="K620" i="1" s="1"/>
  <c r="K617" i="1"/>
  <c r="K616" i="1" s="1"/>
  <c r="K609" i="1"/>
  <c r="K608" i="1" s="1"/>
  <c r="K607" i="1" s="1"/>
  <c r="K606" i="1" s="1"/>
  <c r="K605" i="1" s="1"/>
  <c r="K602" i="1"/>
  <c r="K601" i="1" s="1"/>
  <c r="K598" i="1"/>
  <c r="K597" i="1" s="1"/>
  <c r="K591" i="1"/>
  <c r="K589" i="1"/>
  <c r="K587" i="1"/>
  <c r="K584" i="1"/>
  <c r="K583" i="1" s="1"/>
  <c r="K577" i="1"/>
  <c r="K576" i="1" s="1"/>
  <c r="K575" i="1" s="1"/>
  <c r="K574" i="1" s="1"/>
  <c r="K564" i="1"/>
  <c r="K563" i="1" s="1"/>
  <c r="K562" i="1" s="1"/>
  <c r="K560" i="1"/>
  <c r="K559" i="1" s="1"/>
  <c r="K557" i="1"/>
  <c r="K556" i="1" s="1"/>
  <c r="K552" i="1"/>
  <c r="K551" i="1" s="1"/>
  <c r="K550" i="1" s="1"/>
  <c r="K547" i="1"/>
  <c r="K546" i="1" s="1"/>
  <c r="K545" i="1" s="1"/>
  <c r="K539" i="1"/>
  <c r="K538" i="1" s="1"/>
  <c r="K529" i="1"/>
  <c r="K528" i="1" s="1"/>
  <c r="K525" i="1"/>
  <c r="K521" i="1"/>
  <c r="K519" i="1"/>
  <c r="K514" i="1"/>
  <c r="K513" i="1" s="1"/>
  <c r="K512" i="1" s="1"/>
  <c r="K511" i="1" s="1"/>
  <c r="K507" i="1"/>
  <c r="K506" i="1" s="1"/>
  <c r="K505" i="1" s="1"/>
  <c r="K504" i="1" s="1"/>
  <c r="K502" i="1"/>
  <c r="K501" i="1" s="1"/>
  <c r="K500" i="1" s="1"/>
  <c r="K498" i="1"/>
  <c r="K497" i="1" s="1"/>
  <c r="K496" i="1" s="1"/>
  <c r="K493" i="1"/>
  <c r="K492" i="1" s="1"/>
  <c r="K490" i="1"/>
  <c r="K488" i="1"/>
  <c r="K482" i="1"/>
  <c r="K481" i="1" s="1"/>
  <c r="K480" i="1" s="1"/>
  <c r="K479" i="1" s="1"/>
  <c r="K477" i="1"/>
  <c r="K476" i="1" s="1"/>
  <c r="K474" i="1"/>
  <c r="K472" i="1"/>
  <c r="K467" i="1"/>
  <c r="K465" i="1"/>
  <c r="K462" i="1"/>
  <c r="K461" i="1" s="1"/>
  <c r="K457" i="1"/>
  <c r="K456" i="1" s="1"/>
  <c r="K455" i="1" s="1"/>
  <c r="K454" i="1" s="1"/>
  <c r="K451" i="1"/>
  <c r="K450" i="1" s="1"/>
  <c r="K445" i="1"/>
  <c r="K444" i="1" s="1"/>
  <c r="K442" i="1"/>
  <c r="K441" i="1" s="1"/>
  <c r="K438" i="1"/>
  <c r="K437" i="1" s="1"/>
  <c r="K436" i="1" s="1"/>
  <c r="K420" i="1"/>
  <c r="K395" i="1"/>
  <c r="K394" i="1" s="1"/>
  <c r="K392" i="1"/>
  <c r="K391" i="1" s="1"/>
  <c r="K387" i="1" s="1"/>
  <c r="K386" i="1" s="1"/>
  <c r="K382" i="1"/>
  <c r="K381" i="1" s="1"/>
  <c r="K380" i="1" s="1"/>
  <c r="K379" i="1" s="1"/>
  <c r="K376" i="1"/>
  <c r="K375" i="1" s="1"/>
  <c r="K372" i="1"/>
  <c r="K371" i="1" s="1"/>
  <c r="K363" i="1"/>
  <c r="K360" i="1" s="1"/>
  <c r="K358" i="1"/>
  <c r="K357" i="1" s="1"/>
  <c r="K353" i="1"/>
  <c r="K351" i="1"/>
  <c r="K349" i="1"/>
  <c r="K346" i="1"/>
  <c r="K342" i="1"/>
  <c r="K339" i="1"/>
  <c r="K338" i="1" s="1"/>
  <c r="K336" i="1"/>
  <c r="K334" i="1"/>
  <c r="K329" i="1"/>
  <c r="K323" i="1"/>
  <c r="K322" i="1" s="1"/>
  <c r="K321" i="1" s="1"/>
  <c r="K317" i="1"/>
  <c r="K316" i="1" s="1"/>
  <c r="K314" i="1"/>
  <c r="K313" i="1" s="1"/>
  <c r="K309" i="1"/>
  <c r="K308" i="1" s="1"/>
  <c r="K307" i="1" s="1"/>
  <c r="K306" i="1" s="1"/>
  <c r="K302" i="1"/>
  <c r="K301" i="1" s="1"/>
  <c r="K299" i="1"/>
  <c r="K298" i="1" s="1"/>
  <c r="K296" i="1"/>
  <c r="K293" i="1"/>
  <c r="K290" i="1"/>
  <c r="K289" i="1" s="1"/>
  <c r="K286" i="1"/>
  <c r="K285" i="1" s="1"/>
  <c r="K284" i="1" s="1"/>
  <c r="K280" i="1"/>
  <c r="K279" i="1" s="1"/>
  <c r="K276" i="1"/>
  <c r="K275" i="1" s="1"/>
  <c r="K273" i="1"/>
  <c r="K272" i="1" s="1"/>
  <c r="K265" i="1"/>
  <c r="K263" i="1"/>
  <c r="K261" i="1"/>
  <c r="K258" i="1"/>
  <c r="K257" i="1" s="1"/>
  <c r="K252" i="1"/>
  <c r="K251" i="1" s="1"/>
  <c r="K249" i="1"/>
  <c r="K247" i="1"/>
  <c r="K245" i="1"/>
  <c r="K240" i="1"/>
  <c r="K239" i="1" s="1"/>
  <c r="K236" i="1"/>
  <c r="K234" i="1"/>
  <c r="K231" i="1"/>
  <c r="K230" i="1" s="1"/>
  <c r="K224" i="1"/>
  <c r="K223" i="1" s="1"/>
  <c r="K221" i="1"/>
  <c r="K220" i="1" s="1"/>
  <c r="K218" i="1"/>
  <c r="K216" i="1"/>
  <c r="K214" i="1"/>
  <c r="K206" i="1"/>
  <c r="K204" i="1"/>
  <c r="K202" i="1"/>
  <c r="K199" i="1"/>
  <c r="K197" i="1"/>
  <c r="K195" i="1"/>
  <c r="K187" i="1"/>
  <c r="K186" i="1" s="1"/>
  <c r="K185" i="1" s="1"/>
  <c r="K184" i="1" s="1"/>
  <c r="K182" i="1"/>
  <c r="K181" i="1" s="1"/>
  <c r="K179" i="1"/>
  <c r="K178" i="1" s="1"/>
  <c r="K175" i="1"/>
  <c r="K174" i="1" s="1"/>
  <c r="K172" i="1"/>
  <c r="K171" i="1" s="1"/>
  <c r="K169" i="1"/>
  <c r="K168" i="1" s="1"/>
  <c r="K166" i="1"/>
  <c r="K165" i="1" s="1"/>
  <c r="K163" i="1"/>
  <c r="K161" i="1"/>
  <c r="K156" i="1"/>
  <c r="K151" i="1" s="1"/>
  <c r="K152" i="1"/>
  <c r="K145" i="1"/>
  <c r="K143" i="1"/>
  <c r="K141" i="1"/>
  <c r="K138" i="1"/>
  <c r="K137" i="1" s="1"/>
  <c r="K130" i="1"/>
  <c r="K129" i="1" s="1"/>
  <c r="K127" i="1"/>
  <c r="K126" i="1" s="1"/>
  <c r="K123" i="1"/>
  <c r="K122" i="1" s="1"/>
  <c r="K121" i="1" s="1"/>
  <c r="K118" i="1"/>
  <c r="K117" i="1" s="1"/>
  <c r="K116" i="1" s="1"/>
  <c r="K114" i="1"/>
  <c r="K113" i="1" s="1"/>
  <c r="K112" i="1" s="1"/>
  <c r="K108" i="1"/>
  <c r="K107" i="1" s="1"/>
  <c r="K106" i="1" s="1"/>
  <c r="K105" i="1" s="1"/>
  <c r="K104" i="1" s="1"/>
  <c r="K102" i="1"/>
  <c r="K100" i="1"/>
  <c r="K98" i="1"/>
  <c r="K95" i="1"/>
  <c r="K94" i="1" s="1"/>
  <c r="K87" i="1"/>
  <c r="K86" i="1" s="1"/>
  <c r="K84" i="1"/>
  <c r="K83" i="1" s="1"/>
  <c r="K81" i="1"/>
  <c r="K80" i="1" s="1"/>
  <c r="K78" i="1"/>
  <c r="K77" i="1" s="1"/>
  <c r="K75" i="1"/>
  <c r="K74" i="1" s="1"/>
  <c r="K68" i="1"/>
  <c r="K67" i="1" s="1"/>
  <c r="K66" i="1" s="1"/>
  <c r="K65" i="1" s="1"/>
  <c r="K63" i="1"/>
  <c r="K61" i="1"/>
  <c r="K59" i="1"/>
  <c r="K56" i="1"/>
  <c r="K55" i="1" s="1"/>
  <c r="K41" i="1"/>
  <c r="K40" i="1" s="1"/>
  <c r="K39" i="1" s="1"/>
  <c r="K36" i="1"/>
  <c r="K35" i="1" s="1"/>
  <c r="K32" i="1"/>
  <c r="K30" i="1"/>
  <c r="K28" i="1"/>
  <c r="K24" i="1"/>
  <c r="K23" i="1" s="1"/>
  <c r="K21" i="1"/>
  <c r="K19" i="1"/>
  <c r="J3929" i="1"/>
  <c r="J3928" i="1" s="1"/>
  <c r="J3923" i="1"/>
  <c r="J3919" i="1"/>
  <c r="J3918" i="1" s="1"/>
  <c r="J3912" i="1"/>
  <c r="J3910" i="1"/>
  <c r="J3905" i="1"/>
  <c r="J3903" i="1"/>
  <c r="J3901" i="1"/>
  <c r="J3898" i="1"/>
  <c r="J3897" i="1" s="1"/>
  <c r="J3890" i="1"/>
  <c r="J3888" i="1"/>
  <c r="J3885" i="1"/>
  <c r="J3884" i="1" s="1"/>
  <c r="J3882" i="1"/>
  <c r="J3881" i="1" s="1"/>
  <c r="J3877" i="1"/>
  <c r="J3876" i="1" s="1"/>
  <c r="J3874" i="1"/>
  <c r="J3873" i="1" s="1"/>
  <c r="J3871" i="1"/>
  <c r="J3870" i="1" s="1"/>
  <c r="J3865" i="1"/>
  <c r="J3864" i="1" s="1"/>
  <c r="J3861" i="1"/>
  <c r="J3860" i="1" s="1"/>
  <c r="J3853" i="1" s="1"/>
  <c r="J3848" i="1"/>
  <c r="J3846" i="1"/>
  <c r="J3844" i="1"/>
  <c r="J3838" i="1"/>
  <c r="J3837" i="1" s="1"/>
  <c r="J3835" i="1"/>
  <c r="J3834" i="1" s="1"/>
  <c r="J3831" i="1"/>
  <c r="J3829" i="1"/>
  <c r="J3825" i="1"/>
  <c r="J3824" i="1" s="1"/>
  <c r="J3822" i="1"/>
  <c r="J3821" i="1" s="1"/>
  <c r="J3819" i="1"/>
  <c r="J3818" i="1" s="1"/>
  <c r="J3816" i="1"/>
  <c r="J3814" i="1"/>
  <c r="J3811" i="1"/>
  <c r="J3809" i="1"/>
  <c r="J3802" i="1"/>
  <c r="J3801" i="1" s="1"/>
  <c r="J3800" i="1" s="1"/>
  <c r="J3799" i="1" s="1"/>
  <c r="J3797" i="1"/>
  <c r="J3795" i="1"/>
  <c r="J3793" i="1"/>
  <c r="J3790" i="1"/>
  <c r="J3789" i="1" s="1"/>
  <c r="J3785" i="1"/>
  <c r="J3784" i="1" s="1"/>
  <c r="J3783" i="1" s="1"/>
  <c r="J3782" i="1" s="1"/>
  <c r="J3780" i="1"/>
  <c r="J3778" i="1"/>
  <c r="J3767" i="1"/>
  <c r="J3766" i="1" s="1"/>
  <c r="J3765" i="1" s="1"/>
  <c r="J3764" i="1" s="1"/>
  <c r="J3761" i="1"/>
  <c r="J3760" i="1" s="1"/>
  <c r="J3758" i="1"/>
  <c r="J3757" i="1" s="1"/>
  <c r="J3752" i="1"/>
  <c r="J3750" i="1"/>
  <c r="J3748" i="1"/>
  <c r="J3745" i="1"/>
  <c r="J3744" i="1" s="1"/>
  <c r="J3741" i="1"/>
  <c r="J3740" i="1" s="1"/>
  <c r="J3738" i="1"/>
  <c r="J3737" i="1" s="1"/>
  <c r="J3727" i="1"/>
  <c r="J3726" i="1" s="1"/>
  <c r="J3725" i="1" s="1"/>
  <c r="J3724" i="1" s="1"/>
  <c r="J3718" i="1" s="1"/>
  <c r="J3714" i="1"/>
  <c r="J3712" i="1"/>
  <c r="J3710" i="1"/>
  <c r="J3707" i="1"/>
  <c r="J3706" i="1" s="1"/>
  <c r="J3703" i="1"/>
  <c r="J3702" i="1" s="1"/>
  <c r="J3701" i="1" s="1"/>
  <c r="J3695" i="1"/>
  <c r="J3693" i="1"/>
  <c r="J3691" i="1"/>
  <c r="J3688" i="1"/>
  <c r="J3687" i="1" s="1"/>
  <c r="J3684" i="1"/>
  <c r="J3683" i="1" s="1"/>
  <c r="J3682" i="1" s="1"/>
  <c r="J3676" i="1"/>
  <c r="J3675" i="1" s="1"/>
  <c r="J3668" i="1"/>
  <c r="J3666" i="1"/>
  <c r="J3663" i="1"/>
  <c r="J3662" i="1" s="1"/>
  <c r="J3657" i="1"/>
  <c r="J3656" i="1" s="1"/>
  <c r="J3655" i="1" s="1"/>
  <c r="J3651" i="1"/>
  <c r="J3649" i="1"/>
  <c r="J3646" i="1"/>
  <c r="J3645" i="1" s="1"/>
  <c r="J3642" i="1"/>
  <c r="J3641" i="1" s="1"/>
  <c r="J3639" i="1"/>
  <c r="J3638" i="1" s="1"/>
  <c r="J3636" i="1"/>
  <c r="J3635" i="1" s="1"/>
  <c r="J3630" i="1"/>
  <c r="J3628" i="1"/>
  <c r="J3623" i="1"/>
  <c r="J3622" i="1" s="1"/>
  <c r="J3620" i="1"/>
  <c r="J3619" i="1" s="1"/>
  <c r="J3617" i="1"/>
  <c r="J3615" i="1"/>
  <c r="J3613" i="1"/>
  <c r="J3611" i="1"/>
  <c r="J3607" i="1"/>
  <c r="J3606" i="1" s="1"/>
  <c r="J3604" i="1"/>
  <c r="J3603" i="1" s="1"/>
  <c r="J3601" i="1"/>
  <c r="J3600" i="1" s="1"/>
  <c r="J3593" i="1"/>
  <c r="J3592" i="1" s="1"/>
  <c r="J3591" i="1" s="1"/>
  <c r="J3590" i="1" s="1"/>
  <c r="J3589" i="1" s="1"/>
  <c r="J3586" i="1"/>
  <c r="J3585" i="1" s="1"/>
  <c r="J3582" i="1"/>
  <c r="J3581" i="1" s="1"/>
  <c r="J3574" i="1"/>
  <c r="J3573" i="1" s="1"/>
  <c r="J3572" i="1" s="1"/>
  <c r="J3571" i="1" s="1"/>
  <c r="J3570" i="1" s="1"/>
  <c r="J3567" i="1"/>
  <c r="J3566" i="1" s="1"/>
  <c r="J3565" i="1" s="1"/>
  <c r="J3564" i="1" s="1"/>
  <c r="J3563" i="1" s="1"/>
  <c r="J3560" i="1"/>
  <c r="J3559" i="1" s="1"/>
  <c r="J3558" i="1" s="1"/>
  <c r="J3557" i="1" s="1"/>
  <c r="J3555" i="1"/>
  <c r="J3554" i="1" s="1"/>
  <c r="J3547" i="1"/>
  <c r="J3546" i="1" s="1"/>
  <c r="J3543" i="1"/>
  <c r="J3542" i="1" s="1"/>
  <c r="J3535" i="1"/>
  <c r="J3528" i="1"/>
  <c r="J3527" i="1" s="1"/>
  <c r="J3526" i="1" s="1"/>
  <c r="J3525" i="1" s="1"/>
  <c r="J3524" i="1" s="1"/>
  <c r="J3523" i="1" s="1"/>
  <c r="J3521" i="1"/>
  <c r="J3519" i="1"/>
  <c r="J3512" i="1"/>
  <c r="J3511" i="1" s="1"/>
  <c r="J3510" i="1" s="1"/>
  <c r="J3509" i="1" s="1"/>
  <c r="J3508" i="1" s="1"/>
  <c r="J3507" i="1" s="1"/>
  <c r="J3505" i="1"/>
  <c r="J3504" i="1" s="1"/>
  <c r="J3503" i="1" s="1"/>
  <c r="J3502" i="1" s="1"/>
  <c r="J3501" i="1" s="1"/>
  <c r="J3499" i="1"/>
  <c r="J3498" i="1" s="1"/>
  <c r="J3497" i="1" s="1"/>
  <c r="J3496" i="1" s="1"/>
  <c r="J3495" i="1" s="1"/>
  <c r="J3492" i="1"/>
  <c r="J3491" i="1" s="1"/>
  <c r="J3490" i="1" s="1"/>
  <c r="J3488" i="1"/>
  <c r="J3487" i="1" s="1"/>
  <c r="J3486" i="1" s="1"/>
  <c r="J3483" i="1"/>
  <c r="J3482" i="1" s="1"/>
  <c r="J3479" i="1"/>
  <c r="J3478" i="1" s="1"/>
  <c r="J3476" i="1"/>
  <c r="J3475" i="1" s="1"/>
  <c r="J3473" i="1"/>
  <c r="J3472" i="1" s="1"/>
  <c r="J3470" i="1"/>
  <c r="J3469" i="1" s="1"/>
  <c r="J3467" i="1"/>
  <c r="J3466" i="1" s="1"/>
  <c r="J3463" i="1"/>
  <c r="J3462" i="1" s="1"/>
  <c r="J3461" i="1" s="1"/>
  <c r="J3459" i="1"/>
  <c r="J3458" i="1" s="1"/>
  <c r="J3456" i="1"/>
  <c r="J3454" i="1"/>
  <c r="J3452" i="1"/>
  <c r="J3448" i="1"/>
  <c r="J3447" i="1" s="1"/>
  <c r="J3446" i="1" s="1"/>
  <c r="J3444" i="1"/>
  <c r="J3443" i="1" s="1"/>
  <c r="J3442" i="1" s="1"/>
  <c r="J3434" i="1"/>
  <c r="J3433" i="1" s="1"/>
  <c r="J3432" i="1" s="1"/>
  <c r="J3431" i="1" s="1"/>
  <c r="J3429" i="1"/>
  <c r="J3428" i="1" s="1"/>
  <c r="J3426" i="1"/>
  <c r="J3425" i="1" s="1"/>
  <c r="J3421" i="1"/>
  <c r="J3419" i="1"/>
  <c r="J3415" i="1"/>
  <c r="J3414" i="1" s="1"/>
  <c r="J3412" i="1"/>
  <c r="J3410" i="1"/>
  <c r="J3406" i="1"/>
  <c r="J3404" i="1"/>
  <c r="J3398" i="1"/>
  <c r="J3396" i="1"/>
  <c r="J3394" i="1"/>
  <c r="J3391" i="1"/>
  <c r="J3390" i="1" s="1"/>
  <c r="J3387" i="1"/>
  <c r="J3386" i="1" s="1"/>
  <c r="J3385" i="1" s="1"/>
  <c r="J3379" i="1"/>
  <c r="J3377" i="1"/>
  <c r="J3362" i="1"/>
  <c r="J3361" i="1" s="1"/>
  <c r="J3360" i="1" s="1"/>
  <c r="J3359" i="1" s="1"/>
  <c r="J3357" i="1"/>
  <c r="J3356" i="1" s="1"/>
  <c r="J3355" i="1" s="1"/>
  <c r="J3354" i="1" s="1"/>
  <c r="J3350" i="1"/>
  <c r="J3349" i="1" s="1"/>
  <c r="J3348" i="1" s="1"/>
  <c r="J3347" i="1" s="1"/>
  <c r="J3345" i="1"/>
  <c r="J3343" i="1"/>
  <c r="J3341" i="1"/>
  <c r="J3338" i="1"/>
  <c r="J3337" i="1" s="1"/>
  <c r="J3330" i="1"/>
  <c r="J3328" i="1"/>
  <c r="J3326" i="1"/>
  <c r="J3323" i="1"/>
  <c r="J3322" i="1" s="1"/>
  <c r="J3318" i="1"/>
  <c r="J3317" i="1" s="1"/>
  <c r="J3316" i="1" s="1"/>
  <c r="J3313" i="1"/>
  <c r="J3312" i="1" s="1"/>
  <c r="J3311" i="1" s="1"/>
  <c r="J3306" i="1"/>
  <c r="J3305" i="1" s="1"/>
  <c r="J3304" i="1" s="1"/>
  <c r="J3298" i="1"/>
  <c r="J3293" i="1"/>
  <c r="J3292" i="1" s="1"/>
  <c r="J3291" i="1" s="1"/>
  <c r="J3290" i="1" s="1"/>
  <c r="J3288" i="1"/>
  <c r="J3287" i="1" s="1"/>
  <c r="J3286" i="1" s="1"/>
  <c r="J3284" i="1"/>
  <c r="J3282" i="1"/>
  <c r="J3279" i="1"/>
  <c r="J3277" i="1"/>
  <c r="J3275" i="1"/>
  <c r="J3270" i="1"/>
  <c r="J3268" i="1"/>
  <c r="J3261" i="1"/>
  <c r="J3260" i="1" s="1"/>
  <c r="J3259" i="1" s="1"/>
  <c r="J3258" i="1" s="1"/>
  <c r="J3257" i="1" s="1"/>
  <c r="J3255" i="1"/>
  <c r="J3254" i="1" s="1"/>
  <c r="J3253" i="1" s="1"/>
  <c r="J3252" i="1" s="1"/>
  <c r="J3251" i="1" s="1"/>
  <c r="J3243" i="1"/>
  <c r="J3242" i="1" s="1"/>
  <c r="J3241" i="1" s="1"/>
  <c r="J3240" i="1" s="1"/>
  <c r="J3238" i="1"/>
  <c r="J3236" i="1"/>
  <c r="J3234" i="1"/>
  <c r="J3231" i="1"/>
  <c r="J3230" i="1" s="1"/>
  <c r="J3226" i="1"/>
  <c r="J3225" i="1" s="1"/>
  <c r="J3221" i="1"/>
  <c r="J3220" i="1" s="1"/>
  <c r="J3219" i="1" s="1"/>
  <c r="J3217" i="1"/>
  <c r="J3216" i="1" s="1"/>
  <c r="J3214" i="1"/>
  <c r="J3213" i="1" s="1"/>
  <c r="J3211" i="1"/>
  <c r="J3210" i="1" s="1"/>
  <c r="J3208" i="1"/>
  <c r="J3207" i="1" s="1"/>
  <c r="J3205" i="1"/>
  <c r="J3204" i="1" s="1"/>
  <c r="J3200" i="1"/>
  <c r="J3199" i="1" s="1"/>
  <c r="J3198" i="1" s="1"/>
  <c r="J3197" i="1" s="1"/>
  <c r="J3194" i="1"/>
  <c r="J3192" i="1"/>
  <c r="J3189" i="1"/>
  <c r="J3187" i="1"/>
  <c r="J3181" i="1"/>
  <c r="J3171" i="1"/>
  <c r="J3164" i="1"/>
  <c r="J3163" i="1" s="1"/>
  <c r="J3161" i="1"/>
  <c r="J3159" i="1"/>
  <c r="J3157" i="1"/>
  <c r="J3155" i="1"/>
  <c r="J3152" i="1"/>
  <c r="J3151" i="1" s="1"/>
  <c r="J3149" i="1"/>
  <c r="J3148" i="1" s="1"/>
  <c r="J3135" i="1"/>
  <c r="J3133" i="1"/>
  <c r="J3131" i="1"/>
  <c r="J3128" i="1"/>
  <c r="J3127" i="1" s="1"/>
  <c r="J3124" i="1"/>
  <c r="J3123" i="1" s="1"/>
  <c r="J3117" i="1"/>
  <c r="J3115" i="1"/>
  <c r="J3112" i="1"/>
  <c r="J3111" i="1" s="1"/>
  <c r="J3107" i="1"/>
  <c r="J3106" i="1" s="1"/>
  <c r="J3105" i="1" s="1"/>
  <c r="J3104" i="1" s="1"/>
  <c r="J3099" i="1"/>
  <c r="J3096" i="1" s="1"/>
  <c r="J3095" i="1" s="1"/>
  <c r="J3094" i="1" s="1"/>
  <c r="J3092" i="1"/>
  <c r="J3091" i="1" s="1"/>
  <c r="J3089" i="1"/>
  <c r="J3088" i="1" s="1"/>
  <c r="J3085" i="1"/>
  <c r="J3084" i="1" s="1"/>
  <c r="J3082" i="1"/>
  <c r="J3080" i="1"/>
  <c r="J3077" i="1"/>
  <c r="J3075" i="1"/>
  <c r="J3072" i="1"/>
  <c r="J3068" i="1"/>
  <c r="J3066" i="1"/>
  <c r="J3060" i="1"/>
  <c r="J3059" i="1" s="1"/>
  <c r="J3058" i="1" s="1"/>
  <c r="J3057" i="1" s="1"/>
  <c r="J3055" i="1"/>
  <c r="J3053" i="1"/>
  <c r="J3051" i="1"/>
  <c r="J3048" i="1"/>
  <c r="J3047" i="1" s="1"/>
  <c r="J3043" i="1"/>
  <c r="J3042" i="1" s="1"/>
  <c r="J3040" i="1"/>
  <c r="J3039" i="1" s="1"/>
  <c r="J3032" i="1"/>
  <c r="J3029" i="1" s="1"/>
  <c r="J3027" i="1"/>
  <c r="J3024" i="1" s="1"/>
  <c r="J3022" i="1"/>
  <c r="J3021" i="1" s="1"/>
  <c r="J3019" i="1"/>
  <c r="J3018" i="1" s="1"/>
  <c r="J3016" i="1"/>
  <c r="J3015" i="1" s="1"/>
  <c r="J3013" i="1"/>
  <c r="J3012" i="1" s="1"/>
  <c r="J3010" i="1"/>
  <c r="J3009" i="1" s="1"/>
  <c r="J3007" i="1"/>
  <c r="J3006" i="1" s="1"/>
  <c r="J3004" i="1"/>
  <c r="J3003" i="1" s="1"/>
  <c r="J3001" i="1"/>
  <c r="J3000" i="1" s="1"/>
  <c r="J2998" i="1"/>
  <c r="J2997" i="1" s="1"/>
  <c r="J2990" i="1"/>
  <c r="J2988" i="1"/>
  <c r="J2986" i="1"/>
  <c r="J2983" i="1"/>
  <c r="J2982" i="1" s="1"/>
  <c r="J2977" i="1"/>
  <c r="J2975" i="1"/>
  <c r="J2973" i="1"/>
  <c r="J2967" i="1"/>
  <c r="J2966" i="1" s="1"/>
  <c r="J2964" i="1"/>
  <c r="J2963" i="1" s="1"/>
  <c r="J2961" i="1"/>
  <c r="J2960" i="1" s="1"/>
  <c r="J2958" i="1"/>
  <c r="J2957" i="1" s="1"/>
  <c r="J2955" i="1"/>
  <c r="J2954" i="1" s="1"/>
  <c r="J2952" i="1"/>
  <c r="J2951" i="1" s="1"/>
  <c r="J2949" i="1"/>
  <c r="J2948" i="1" s="1"/>
  <c r="J2945" i="1"/>
  <c r="J2944" i="1" s="1"/>
  <c r="J2942" i="1"/>
  <c r="J2941" i="1" s="1"/>
  <c r="J2939" i="1"/>
  <c r="J2938" i="1" s="1"/>
  <c r="J2936" i="1"/>
  <c r="J2935" i="1" s="1"/>
  <c r="J2933" i="1"/>
  <c r="J2932" i="1" s="1"/>
  <c r="J2930" i="1"/>
  <c r="J2929" i="1" s="1"/>
  <c r="J2925" i="1"/>
  <c r="J2924" i="1" s="1"/>
  <c r="J2921" i="1"/>
  <c r="J2920" i="1" s="1"/>
  <c r="J2918" i="1"/>
  <c r="J2917" i="1" s="1"/>
  <c r="J2911" i="1"/>
  <c r="J2910" i="1" s="1"/>
  <c r="J2908" i="1"/>
  <c r="J2907" i="1" s="1"/>
  <c r="J2905" i="1"/>
  <c r="J2904" i="1" s="1"/>
  <c r="J2902" i="1"/>
  <c r="J2901" i="1" s="1"/>
  <c r="J2898" i="1"/>
  <c r="J2897" i="1" s="1"/>
  <c r="J2895" i="1"/>
  <c r="J2894" i="1" s="1"/>
  <c r="J2892" i="1"/>
  <c r="J2891" i="1" s="1"/>
  <c r="J2889" i="1"/>
  <c r="J2888" i="1" s="1"/>
  <c r="J2886" i="1"/>
  <c r="J2885" i="1" s="1"/>
  <c r="J2883" i="1"/>
  <c r="J2882" i="1" s="1"/>
  <c r="J2880" i="1"/>
  <c r="J2879" i="1" s="1"/>
  <c r="J2877" i="1"/>
  <c r="J2876" i="1" s="1"/>
  <c r="J2855" i="1"/>
  <c r="J2854" i="1" s="1"/>
  <c r="J2853" i="1" s="1"/>
  <c r="J2852" i="1" s="1"/>
  <c r="J2851" i="1" s="1"/>
  <c r="J2850" i="1" s="1"/>
  <c r="J2848" i="1"/>
  <c r="J2847" i="1" s="1"/>
  <c r="J2846" i="1" s="1"/>
  <c r="J2845" i="1" s="1"/>
  <c r="J2844" i="1" s="1"/>
  <c r="J2843" i="1" s="1"/>
  <c r="J2837" i="1"/>
  <c r="J2835" i="1"/>
  <c r="J2833" i="1"/>
  <c r="J2828" i="1"/>
  <c r="J2827" i="1" s="1"/>
  <c r="J2818" i="1"/>
  <c r="J2816" i="1"/>
  <c r="J2814" i="1"/>
  <c r="J2810" i="1"/>
  <c r="J2809" i="1" s="1"/>
  <c r="J2807" i="1"/>
  <c r="J2805" i="1"/>
  <c r="J2802" i="1"/>
  <c r="J2801" i="1" s="1"/>
  <c r="J2798" i="1"/>
  <c r="J2796" i="1"/>
  <c r="J2794" i="1"/>
  <c r="J2787" i="1"/>
  <c r="J2785" i="1"/>
  <c r="J2779" i="1"/>
  <c r="J2778" i="1" s="1"/>
  <c r="J2776" i="1"/>
  <c r="J2775" i="1" s="1"/>
  <c r="J2773" i="1"/>
  <c r="J2772" i="1" s="1"/>
  <c r="J2769" i="1"/>
  <c r="J2768" i="1" s="1"/>
  <c r="J2767" i="1" s="1"/>
  <c r="J2763" i="1"/>
  <c r="J2762" i="1" s="1"/>
  <c r="J2760" i="1"/>
  <c r="J2759" i="1" s="1"/>
  <c r="J2756" i="1"/>
  <c r="J2755" i="1" s="1"/>
  <c r="J2753" i="1"/>
  <c r="J2752" i="1" s="1"/>
  <c r="J2750" i="1"/>
  <c r="J2749" i="1" s="1"/>
  <c r="J2747" i="1"/>
  <c r="J2746" i="1" s="1"/>
  <c r="J2744" i="1"/>
  <c r="J2743" i="1" s="1"/>
  <c r="J2741" i="1"/>
  <c r="J2740" i="1" s="1"/>
  <c r="J2738" i="1"/>
  <c r="J2736" i="1"/>
  <c r="J2733" i="1"/>
  <c r="J2732" i="1" s="1"/>
  <c r="J2730" i="1"/>
  <c r="J2729" i="1" s="1"/>
  <c r="J2725" i="1"/>
  <c r="J2724" i="1" s="1"/>
  <c r="J2722" i="1"/>
  <c r="J2721" i="1" s="1"/>
  <c r="J2719" i="1"/>
  <c r="J2718" i="1" s="1"/>
  <c r="J2713" i="1"/>
  <c r="J2712" i="1" s="1"/>
  <c r="J2711" i="1" s="1"/>
  <c r="J2709" i="1"/>
  <c r="J2707" i="1"/>
  <c r="J2698" i="1"/>
  <c r="J2696" i="1"/>
  <c r="J2691" i="1"/>
  <c r="J2690" i="1" s="1"/>
  <c r="J2688" i="1"/>
  <c r="J2687" i="1" s="1"/>
  <c r="J2684" i="1"/>
  <c r="J2683" i="1" s="1"/>
  <c r="J2682" i="1" s="1"/>
  <c r="J2679" i="1"/>
  <c r="J2678" i="1" s="1"/>
  <c r="J2676" i="1"/>
  <c r="J2675" i="1" s="1"/>
  <c r="J2670" i="1"/>
  <c r="J2669" i="1" s="1"/>
  <c r="J2667" i="1"/>
  <c r="J2665" i="1"/>
  <c r="J2661" i="1"/>
  <c r="J2658" i="1" s="1"/>
  <c r="J2657" i="1" s="1"/>
  <c r="J2652" i="1"/>
  <c r="J2651" i="1" s="1"/>
  <c r="J2649" i="1"/>
  <c r="J2648" i="1" s="1"/>
  <c r="J2646" i="1"/>
  <c r="J2645" i="1" s="1"/>
  <c r="J2632" i="1"/>
  <c r="J2630" i="1"/>
  <c r="J2622" i="1"/>
  <c r="J2621" i="1" s="1"/>
  <c r="J2620" i="1" s="1"/>
  <c r="J2619" i="1" s="1"/>
  <c r="J2617" i="1"/>
  <c r="J2616" i="1" s="1"/>
  <c r="J2615" i="1" s="1"/>
  <c r="J2614" i="1" s="1"/>
  <c r="J2610" i="1"/>
  <c r="J2609" i="1" s="1"/>
  <c r="J2608" i="1" s="1"/>
  <c r="J2607" i="1" s="1"/>
  <c r="J2605" i="1"/>
  <c r="J2604" i="1" s="1"/>
  <c r="J2603" i="1" s="1"/>
  <c r="J2602" i="1" s="1"/>
  <c r="J2598" i="1"/>
  <c r="J2597" i="1" s="1"/>
  <c r="J2595" i="1"/>
  <c r="J2594" i="1" s="1"/>
  <c r="J2588" i="1"/>
  <c r="J2586" i="1"/>
  <c r="J2584" i="1"/>
  <c r="J2578" i="1"/>
  <c r="J2577" i="1" s="1"/>
  <c r="J2576" i="1" s="1"/>
  <c r="J2575" i="1" s="1"/>
  <c r="J2573" i="1"/>
  <c r="J2572" i="1" s="1"/>
  <c r="J2571" i="1" s="1"/>
  <c r="J2570" i="1" s="1"/>
  <c r="J2568" i="1"/>
  <c r="J2567" i="1" s="1"/>
  <c r="J2565" i="1"/>
  <c r="J2563" i="1"/>
  <c r="J2558" i="1"/>
  <c r="J2557" i="1" s="1"/>
  <c r="J2556" i="1" s="1"/>
  <c r="J2555" i="1" s="1"/>
  <c r="J2553" i="1"/>
  <c r="J2552" i="1" s="1"/>
  <c r="J2551" i="1" s="1"/>
  <c r="J2550" i="1" s="1"/>
  <c r="J2540" i="1"/>
  <c r="J2539" i="1" s="1"/>
  <c r="J2538" i="1" s="1"/>
  <c r="J2537" i="1" s="1"/>
  <c r="J2535" i="1"/>
  <c r="J2534" i="1" s="1"/>
  <c r="J2533" i="1" s="1"/>
  <c r="J2532" i="1" s="1"/>
  <c r="J2529" i="1"/>
  <c r="J2528" i="1" s="1"/>
  <c r="J2527" i="1" s="1"/>
  <c r="J2526" i="1" s="1"/>
  <c r="J2524" i="1"/>
  <c r="J2523" i="1" s="1"/>
  <c r="J2522" i="1" s="1"/>
  <c r="J2521" i="1" s="1"/>
  <c r="J2519" i="1"/>
  <c r="J2518" i="1" s="1"/>
  <c r="J2516" i="1"/>
  <c r="J2515" i="1" s="1"/>
  <c r="J2513" i="1"/>
  <c r="J2512" i="1" s="1"/>
  <c r="J2506" i="1"/>
  <c r="J2504" i="1"/>
  <c r="J2498" i="1"/>
  <c r="J2497" i="1" s="1"/>
  <c r="J2496" i="1" s="1"/>
  <c r="J2495" i="1" s="1"/>
  <c r="J2494" i="1" s="1"/>
  <c r="J2491" i="1"/>
  <c r="J2490" i="1" s="1"/>
  <c r="J2488" i="1"/>
  <c r="J2486" i="1"/>
  <c r="J2482" i="1"/>
  <c r="J2481" i="1" s="1"/>
  <c r="J2479" i="1"/>
  <c r="J2478" i="1" s="1"/>
  <c r="J2476" i="1"/>
  <c r="J2475" i="1" s="1"/>
  <c r="J2472" i="1"/>
  <c r="J2471" i="1" s="1"/>
  <c r="J2470" i="1" s="1"/>
  <c r="J2466" i="1"/>
  <c r="J2464" i="1"/>
  <c r="J2462" i="1"/>
  <c r="J2459" i="1"/>
  <c r="J2458" i="1" s="1"/>
  <c r="J2454" i="1"/>
  <c r="J2452" i="1"/>
  <c r="J2444" i="1"/>
  <c r="J2443" i="1" s="1"/>
  <c r="J2442" i="1" s="1"/>
  <c r="J2441" i="1" s="1"/>
  <c r="J2439" i="1"/>
  <c r="J2438" i="1" s="1"/>
  <c r="J2437" i="1" s="1"/>
  <c r="J2436" i="1" s="1"/>
  <c r="J2432" i="1"/>
  <c r="J2431" i="1" s="1"/>
  <c r="J2430" i="1" s="1"/>
  <c r="J2429" i="1" s="1"/>
  <c r="J2427" i="1"/>
  <c r="J2426" i="1" s="1"/>
  <c r="J2425" i="1" s="1"/>
  <c r="J2424" i="1" s="1"/>
  <c r="J2420" i="1"/>
  <c r="J2419" i="1" s="1"/>
  <c r="J2417" i="1"/>
  <c r="J2416" i="1" s="1"/>
  <c r="J2410" i="1"/>
  <c r="J2409" i="1" s="1"/>
  <c r="J2408" i="1" s="1"/>
  <c r="J2407" i="1" s="1"/>
  <c r="J2406" i="1" s="1"/>
  <c r="J2405" i="1" s="1"/>
  <c r="J2400" i="1"/>
  <c r="J2398" i="1"/>
  <c r="J2392" i="1"/>
  <c r="J2391" i="1" s="1"/>
  <c r="J2390" i="1" s="1"/>
  <c r="J2389" i="1" s="1"/>
  <c r="J2387" i="1"/>
  <c r="J2386" i="1" s="1"/>
  <c r="J2384" i="1"/>
  <c r="J2383" i="1" s="1"/>
  <c r="J2379" i="1"/>
  <c r="J2378" i="1" s="1"/>
  <c r="J2376" i="1"/>
  <c r="J2375" i="1" s="1"/>
  <c r="J2373" i="1"/>
  <c r="J2372" i="1" s="1"/>
  <c r="J2368" i="1"/>
  <c r="J2367" i="1" s="1"/>
  <c r="J2366" i="1" s="1"/>
  <c r="J2365" i="1" s="1"/>
  <c r="J2363" i="1"/>
  <c r="J2362" i="1" s="1"/>
  <c r="J2361" i="1" s="1"/>
  <c r="J2360" i="1" s="1"/>
  <c r="J2355" i="1"/>
  <c r="J2354" i="1" s="1"/>
  <c r="J2353" i="1" s="1"/>
  <c r="J2348" i="1"/>
  <c r="J2347" i="1" s="1"/>
  <c r="J2346" i="1" s="1"/>
  <c r="J2345" i="1" s="1"/>
  <c r="J2343" i="1"/>
  <c r="J2342" i="1" s="1"/>
  <c r="J2341" i="1" s="1"/>
  <c r="J2340" i="1" s="1"/>
  <c r="J2338" i="1"/>
  <c r="J2337" i="1" s="1"/>
  <c r="J2336" i="1" s="1"/>
  <c r="J2335" i="1" s="1"/>
  <c r="J2332" i="1"/>
  <c r="J2331" i="1" s="1"/>
  <c r="J2330" i="1" s="1"/>
  <c r="J2329" i="1" s="1"/>
  <c r="J2327" i="1"/>
  <c r="J2326" i="1" s="1"/>
  <c r="J2325" i="1" s="1"/>
  <c r="J2324" i="1" s="1"/>
  <c r="J2322" i="1"/>
  <c r="J2321" i="1" s="1"/>
  <c r="J2320" i="1" s="1"/>
  <c r="J2319" i="1" s="1"/>
  <c r="J2317" i="1"/>
  <c r="J2316" i="1" s="1"/>
  <c r="J2314" i="1"/>
  <c r="J2313" i="1" s="1"/>
  <c r="J2311" i="1"/>
  <c r="J2310" i="1" s="1"/>
  <c r="J2304" i="1"/>
  <c r="J2303" i="1" s="1"/>
  <c r="J2302" i="1" s="1"/>
  <c r="J2299" i="1"/>
  <c r="J2298" i="1" s="1"/>
  <c r="J2297" i="1" s="1"/>
  <c r="J2296" i="1" s="1"/>
  <c r="J2293" i="1"/>
  <c r="J2292" i="1" s="1"/>
  <c r="J2291" i="1" s="1"/>
  <c r="J2290" i="1" s="1"/>
  <c r="J2289" i="1" s="1"/>
  <c r="J2286" i="1"/>
  <c r="J2284" i="1"/>
  <c r="J2281" i="1"/>
  <c r="J2279" i="1"/>
  <c r="J2275" i="1"/>
  <c r="J2274" i="1" s="1"/>
  <c r="J2272" i="1"/>
  <c r="J2271" i="1" s="1"/>
  <c r="J2269" i="1"/>
  <c r="J2268" i="1" s="1"/>
  <c r="J2265" i="1"/>
  <c r="J2264" i="1" s="1"/>
  <c r="J2263" i="1" s="1"/>
  <c r="J2258" i="1"/>
  <c r="J2256" i="1"/>
  <c r="J2254" i="1"/>
  <c r="J2251" i="1"/>
  <c r="J2250" i="1" s="1"/>
  <c r="J2246" i="1"/>
  <c r="J2244" i="1"/>
  <c r="J2236" i="1"/>
  <c r="J2235" i="1" s="1"/>
  <c r="J2234" i="1" s="1"/>
  <c r="J2233" i="1" s="1"/>
  <c r="J2231" i="1"/>
  <c r="J2230" i="1" s="1"/>
  <c r="J2229" i="1" s="1"/>
  <c r="J2228" i="1" s="1"/>
  <c r="J2224" i="1"/>
  <c r="J2223" i="1" s="1"/>
  <c r="J2222" i="1" s="1"/>
  <c r="J2221" i="1" s="1"/>
  <c r="J2219" i="1"/>
  <c r="J2218" i="1" s="1"/>
  <c r="J2217" i="1" s="1"/>
  <c r="J2216" i="1" s="1"/>
  <c r="J2212" i="1"/>
  <c r="J2211" i="1" s="1"/>
  <c r="J2209" i="1"/>
  <c r="J2208" i="1" s="1"/>
  <c r="J2202" i="1"/>
  <c r="J2201" i="1" s="1"/>
  <c r="J2200" i="1" s="1"/>
  <c r="J2199" i="1" s="1"/>
  <c r="J2198" i="1" s="1"/>
  <c r="J2197" i="1" s="1"/>
  <c r="J2195" i="1"/>
  <c r="J2193" i="1"/>
  <c r="J2191" i="1"/>
  <c r="J2185" i="1"/>
  <c r="J2184" i="1" s="1"/>
  <c r="J2183" i="1" s="1"/>
  <c r="J2182" i="1" s="1"/>
  <c r="J2180" i="1"/>
  <c r="J2179" i="1" s="1"/>
  <c r="J2177" i="1"/>
  <c r="J2176" i="1" s="1"/>
  <c r="J2174" i="1"/>
  <c r="J2173" i="1" s="1"/>
  <c r="J2169" i="1"/>
  <c r="J2168" i="1" s="1"/>
  <c r="J2167" i="1" s="1"/>
  <c r="J2166" i="1" s="1"/>
  <c r="J2164" i="1"/>
  <c r="J2163" i="1" s="1"/>
  <c r="J2162" i="1" s="1"/>
  <c r="J2161" i="1" s="1"/>
  <c r="J2156" i="1"/>
  <c r="J2155" i="1" s="1"/>
  <c r="J2149" i="1"/>
  <c r="J2148" i="1" s="1"/>
  <c r="J2147" i="1" s="1"/>
  <c r="J2146" i="1" s="1"/>
  <c r="J2144" i="1"/>
  <c r="J2143" i="1" s="1"/>
  <c r="J2142" i="1" s="1"/>
  <c r="J2141" i="1" s="1"/>
  <c r="J2138" i="1"/>
  <c r="J2137" i="1" s="1"/>
  <c r="J2136" i="1" s="1"/>
  <c r="J2135" i="1" s="1"/>
  <c r="J2133" i="1"/>
  <c r="J2132" i="1" s="1"/>
  <c r="J2131" i="1" s="1"/>
  <c r="J2130" i="1" s="1"/>
  <c r="J2128" i="1"/>
  <c r="J2127" i="1" s="1"/>
  <c r="J2125" i="1"/>
  <c r="J2124" i="1" s="1"/>
  <c r="J2122" i="1"/>
  <c r="J2121" i="1" s="1"/>
  <c r="J2115" i="1"/>
  <c r="J2114" i="1" s="1"/>
  <c r="J2113" i="1" s="1"/>
  <c r="J2110" i="1"/>
  <c r="J2109" i="1" s="1"/>
  <c r="J2108" i="1" s="1"/>
  <c r="J2107" i="1" s="1"/>
  <c r="J2104" i="1"/>
  <c r="J2103" i="1" s="1"/>
  <c r="J2102" i="1" s="1"/>
  <c r="J2101" i="1" s="1"/>
  <c r="J2100" i="1" s="1"/>
  <c r="J2097" i="1"/>
  <c r="J2096" i="1" s="1"/>
  <c r="J2095" i="1" s="1"/>
  <c r="J2094" i="1" s="1"/>
  <c r="J2092" i="1"/>
  <c r="J2090" i="1"/>
  <c r="J2087" i="1"/>
  <c r="J2086" i="1" s="1"/>
  <c r="J2083" i="1"/>
  <c r="J2082" i="1" s="1"/>
  <c r="J2080" i="1"/>
  <c r="J2079" i="1" s="1"/>
  <c r="J2077" i="1"/>
  <c r="J2076" i="1" s="1"/>
  <c r="J2073" i="1"/>
  <c r="J2072" i="1" s="1"/>
  <c r="J2071" i="1" s="1"/>
  <c r="J2067" i="1"/>
  <c r="J2065" i="1"/>
  <c r="J2062" i="1"/>
  <c r="J2061" i="1" s="1"/>
  <c r="J2055" i="1"/>
  <c r="J2047" i="1"/>
  <c r="J2046" i="1" s="1"/>
  <c r="J2045" i="1" s="1"/>
  <c r="J2044" i="1" s="1"/>
  <c r="J2042" i="1"/>
  <c r="J2041" i="1" s="1"/>
  <c r="J2040" i="1" s="1"/>
  <c r="J2039" i="1" s="1"/>
  <c r="J2035" i="1"/>
  <c r="J2034" i="1" s="1"/>
  <c r="J2033" i="1" s="1"/>
  <c r="J2032" i="1" s="1"/>
  <c r="J2030" i="1"/>
  <c r="J2029" i="1" s="1"/>
  <c r="J2028" i="1" s="1"/>
  <c r="J2027" i="1" s="1"/>
  <c r="J2023" i="1"/>
  <c r="J2022" i="1" s="1"/>
  <c r="J2020" i="1"/>
  <c r="J2019" i="1" s="1"/>
  <c r="J2013" i="1"/>
  <c r="J2012" i="1" s="1"/>
  <c r="J2011" i="1" s="1"/>
  <c r="J2010" i="1" s="1"/>
  <c r="J2009" i="1" s="1"/>
  <c r="J2008" i="1" s="1"/>
  <c r="J2006" i="1"/>
  <c r="J2004" i="1"/>
  <c r="J2002" i="1"/>
  <c r="J1996" i="1"/>
  <c r="J1995" i="1" s="1"/>
  <c r="J1994" i="1" s="1"/>
  <c r="J1993" i="1" s="1"/>
  <c r="J1991" i="1"/>
  <c r="J1990" i="1" s="1"/>
  <c r="J1989" i="1" s="1"/>
  <c r="J1988" i="1" s="1"/>
  <c r="J1986" i="1"/>
  <c r="J1985" i="1" s="1"/>
  <c r="J1983" i="1"/>
  <c r="J1981" i="1"/>
  <c r="J1976" i="1"/>
  <c r="J1975" i="1" s="1"/>
  <c r="J1974" i="1" s="1"/>
  <c r="J1973" i="1" s="1"/>
  <c r="J1970" i="1"/>
  <c r="J1968" i="1"/>
  <c r="J1954" i="1"/>
  <c r="J1953" i="1" s="1"/>
  <c r="J1952" i="1" s="1"/>
  <c r="J1951" i="1" s="1"/>
  <c r="J1949" i="1"/>
  <c r="J1948" i="1" s="1"/>
  <c r="J1947" i="1" s="1"/>
  <c r="J1946" i="1" s="1"/>
  <c r="J1943" i="1"/>
  <c r="J1942" i="1" s="1"/>
  <c r="J1941" i="1" s="1"/>
  <c r="J1940" i="1" s="1"/>
  <c r="J1938" i="1"/>
  <c r="J1937" i="1" s="1"/>
  <c r="J1936" i="1" s="1"/>
  <c r="J1935" i="1" s="1"/>
  <c r="J1933" i="1"/>
  <c r="J1932" i="1" s="1"/>
  <c r="J1931" i="1" s="1"/>
  <c r="J1930" i="1" s="1"/>
  <c r="J1928" i="1"/>
  <c r="J1927" i="1" s="1"/>
  <c r="J1925" i="1"/>
  <c r="J1924" i="1" s="1"/>
  <c r="J1922" i="1"/>
  <c r="J1921" i="1" s="1"/>
  <c r="J1915" i="1"/>
  <c r="J1914" i="1" s="1"/>
  <c r="J1913" i="1" s="1"/>
  <c r="J1910" i="1"/>
  <c r="J1909" i="1" s="1"/>
  <c r="J1908" i="1" s="1"/>
  <c r="J1907" i="1" s="1"/>
  <c r="J1904" i="1"/>
  <c r="J1903" i="1" s="1"/>
  <c r="J1902" i="1" s="1"/>
  <c r="J1901" i="1" s="1"/>
  <c r="J1900" i="1" s="1"/>
  <c r="J1897" i="1"/>
  <c r="J1896" i="1" s="1"/>
  <c r="J1895" i="1" s="1"/>
  <c r="J1894" i="1" s="1"/>
  <c r="J1892" i="1"/>
  <c r="J1890" i="1"/>
  <c r="J1887" i="1"/>
  <c r="J1885" i="1"/>
  <c r="J1881" i="1"/>
  <c r="J1880" i="1" s="1"/>
  <c r="J1878" i="1"/>
  <c r="J1877" i="1" s="1"/>
  <c r="J1875" i="1"/>
  <c r="J1872" i="1" s="1"/>
  <c r="J1869" i="1"/>
  <c r="J1868" i="1" s="1"/>
  <c r="J1867" i="1" s="1"/>
  <c r="J1863" i="1"/>
  <c r="J1861" i="1"/>
  <c r="J1859" i="1"/>
  <c r="J1854" i="1"/>
  <c r="J1853" i="1" s="1"/>
  <c r="J1849" i="1"/>
  <c r="J1847" i="1"/>
  <c r="J1839" i="1"/>
  <c r="J1837" i="1"/>
  <c r="J1832" i="1"/>
  <c r="J1831" i="1" s="1"/>
  <c r="J1830" i="1" s="1"/>
  <c r="J1829" i="1" s="1"/>
  <c r="J1825" i="1"/>
  <c r="J1823" i="1"/>
  <c r="J1818" i="1"/>
  <c r="J1817" i="1" s="1"/>
  <c r="J1816" i="1" s="1"/>
  <c r="J1815" i="1" s="1"/>
  <c r="J1811" i="1"/>
  <c r="J1810" i="1" s="1"/>
  <c r="J1808" i="1"/>
  <c r="J1807" i="1" s="1"/>
  <c r="J1801" i="1"/>
  <c r="J1800" i="1" s="1"/>
  <c r="J1799" i="1" s="1"/>
  <c r="J1798" i="1" s="1"/>
  <c r="J1797" i="1" s="1"/>
  <c r="J1796" i="1" s="1"/>
  <c r="J1794" i="1"/>
  <c r="J1792" i="1"/>
  <c r="J1790" i="1"/>
  <c r="J1784" i="1"/>
  <c r="J1783" i="1" s="1"/>
  <c r="J1782" i="1" s="1"/>
  <c r="J1781" i="1" s="1"/>
  <c r="J1779" i="1"/>
  <c r="J1778" i="1" s="1"/>
  <c r="J1777" i="1" s="1"/>
  <c r="J1776" i="1" s="1"/>
  <c r="J1774" i="1"/>
  <c r="J1773" i="1" s="1"/>
  <c r="J1771" i="1"/>
  <c r="J1770" i="1" s="1"/>
  <c r="J1768" i="1"/>
  <c r="J1766" i="1"/>
  <c r="J1761" i="1"/>
  <c r="J1760" i="1" s="1"/>
  <c r="J1759" i="1" s="1"/>
  <c r="J1758" i="1" s="1"/>
  <c r="J1755" i="1"/>
  <c r="J1753" i="1"/>
  <c r="J1751" i="1"/>
  <c r="J1744" i="1"/>
  <c r="J1743" i="1" s="1"/>
  <c r="J1742" i="1" s="1"/>
  <c r="J1741" i="1" s="1"/>
  <c r="J1725" i="1"/>
  <c r="J1724" i="1" s="1"/>
  <c r="J1723" i="1" s="1"/>
  <c r="J1722" i="1" s="1"/>
  <c r="J1720" i="1"/>
  <c r="J1719" i="1" s="1"/>
  <c r="J1718" i="1" s="1"/>
  <c r="J1717" i="1" s="1"/>
  <c r="J1714" i="1"/>
  <c r="J1713" i="1" s="1"/>
  <c r="J1712" i="1" s="1"/>
  <c r="J1711" i="1" s="1"/>
  <c r="J1709" i="1"/>
  <c r="J1708" i="1" s="1"/>
  <c r="J1707" i="1" s="1"/>
  <c r="J1706" i="1" s="1"/>
  <c r="J1704" i="1"/>
  <c r="J1703" i="1" s="1"/>
  <c r="J1702" i="1" s="1"/>
  <c r="J1701" i="1" s="1"/>
  <c r="J1699" i="1"/>
  <c r="J1698" i="1" s="1"/>
  <c r="J1696" i="1"/>
  <c r="J1695" i="1" s="1"/>
  <c r="J1693" i="1"/>
  <c r="J1692" i="1" s="1"/>
  <c r="J1686" i="1"/>
  <c r="J1685" i="1" s="1"/>
  <c r="J1684" i="1" s="1"/>
  <c r="J1681" i="1"/>
  <c r="J1680" i="1" s="1"/>
  <c r="J1679" i="1" s="1"/>
  <c r="J1678" i="1" s="1"/>
  <c r="J1675" i="1"/>
  <c r="J1674" i="1" s="1"/>
  <c r="J1673" i="1" s="1"/>
  <c r="J1672" i="1" s="1"/>
  <c r="J1671" i="1" s="1"/>
  <c r="J1668" i="1"/>
  <c r="J1666" i="1"/>
  <c r="J1663" i="1"/>
  <c r="J1661" i="1"/>
  <c r="J1657" i="1"/>
  <c r="J1656" i="1" s="1"/>
  <c r="J1654" i="1"/>
  <c r="J1653" i="1" s="1"/>
  <c r="J1651" i="1"/>
  <c r="J1650" i="1" s="1"/>
  <c r="J1647" i="1"/>
  <c r="J1646" i="1" s="1"/>
  <c r="J1645" i="1" s="1"/>
  <c r="J1640" i="1"/>
  <c r="J1638" i="1"/>
  <c r="J1633" i="1"/>
  <c r="J1632" i="1" s="1"/>
  <c r="J1628" i="1"/>
  <c r="J1626" i="1"/>
  <c r="J1618" i="1"/>
  <c r="J1617" i="1" s="1"/>
  <c r="J1616" i="1" s="1"/>
  <c r="J1615" i="1" s="1"/>
  <c r="J1613" i="1"/>
  <c r="J1612" i="1" s="1"/>
  <c r="J1611" i="1" s="1"/>
  <c r="J1610" i="1" s="1"/>
  <c r="J1607" i="1"/>
  <c r="J1606" i="1" s="1"/>
  <c r="J1605" i="1" s="1"/>
  <c r="J1604" i="1" s="1"/>
  <c r="J1603" i="1" s="1"/>
  <c r="J1600" i="1"/>
  <c r="J1599" i="1" s="1"/>
  <c r="J1598" i="1" s="1"/>
  <c r="J1597" i="1" s="1"/>
  <c r="J1595" i="1"/>
  <c r="J1594" i="1" s="1"/>
  <c r="J1593" i="1" s="1"/>
  <c r="J1592" i="1" s="1"/>
  <c r="J1588" i="1"/>
  <c r="J1587" i="1" s="1"/>
  <c r="J1585" i="1"/>
  <c r="J1584" i="1" s="1"/>
  <c r="J1578" i="1"/>
  <c r="J1577" i="1" s="1"/>
  <c r="J1576" i="1" s="1"/>
  <c r="J1575" i="1" s="1"/>
  <c r="J1574" i="1" s="1"/>
  <c r="J1573" i="1" s="1"/>
  <c r="J1571" i="1"/>
  <c r="J1569" i="1"/>
  <c r="J1567" i="1"/>
  <c r="J1561" i="1"/>
  <c r="J1560" i="1" s="1"/>
  <c r="J1559" i="1" s="1"/>
  <c r="J1558" i="1" s="1"/>
  <c r="J1556" i="1"/>
  <c r="J1555" i="1" s="1"/>
  <c r="J1554" i="1" s="1"/>
  <c r="J1553" i="1" s="1"/>
  <c r="J1551" i="1"/>
  <c r="J1550" i="1" s="1"/>
  <c r="J1548" i="1"/>
  <c r="J1546" i="1"/>
  <c r="J1541" i="1"/>
  <c r="J1540" i="1" s="1"/>
  <c r="J1539" i="1" s="1"/>
  <c r="J1538" i="1" s="1"/>
  <c r="J1536" i="1"/>
  <c r="J1535" i="1" s="1"/>
  <c r="J1534" i="1" s="1"/>
  <c r="J1533" i="1" s="1"/>
  <c r="J1530" i="1"/>
  <c r="J1529" i="1" s="1"/>
  <c r="J1528" i="1" s="1"/>
  <c r="J1527" i="1" s="1"/>
  <c r="J1525" i="1"/>
  <c r="J1523" i="1"/>
  <c r="J1521" i="1"/>
  <c r="J1514" i="1"/>
  <c r="J1513" i="1" s="1"/>
  <c r="J1512" i="1" s="1"/>
  <c r="J1511" i="1" s="1"/>
  <c r="J1507" i="1"/>
  <c r="J1506" i="1" s="1"/>
  <c r="J1505" i="1" s="1"/>
  <c r="J1504" i="1" s="1"/>
  <c r="J1502" i="1"/>
  <c r="J1501" i="1" s="1"/>
  <c r="J1500" i="1" s="1"/>
  <c r="J1499" i="1" s="1"/>
  <c r="J1496" i="1"/>
  <c r="J1495" i="1" s="1"/>
  <c r="J1494" i="1" s="1"/>
  <c r="J1493" i="1" s="1"/>
  <c r="J1491" i="1"/>
  <c r="J1490" i="1" s="1"/>
  <c r="J1489" i="1" s="1"/>
  <c r="J1488" i="1" s="1"/>
  <c r="J1486" i="1"/>
  <c r="J1485" i="1" s="1"/>
  <c r="J1484" i="1" s="1"/>
  <c r="J1483" i="1" s="1"/>
  <c r="J1481" i="1"/>
  <c r="J1480" i="1" s="1"/>
  <c r="J1478" i="1"/>
  <c r="J1477" i="1" s="1"/>
  <c r="J1475" i="1"/>
  <c r="J1474" i="1" s="1"/>
  <c r="J1468" i="1"/>
  <c r="J1466" i="1"/>
  <c r="J1461" i="1"/>
  <c r="J1460" i="1" s="1"/>
  <c r="J1459" i="1" s="1"/>
  <c r="J1458" i="1" s="1"/>
  <c r="J1455" i="1"/>
  <c r="J1454" i="1" s="1"/>
  <c r="J1453" i="1" s="1"/>
  <c r="J1452" i="1" s="1"/>
  <c r="J1450" i="1"/>
  <c r="J1449" i="1" s="1"/>
  <c r="J1448" i="1" s="1"/>
  <c r="J1447" i="1" s="1"/>
  <c r="J1443" i="1"/>
  <c r="J1442" i="1" s="1"/>
  <c r="J1441" i="1" s="1"/>
  <c r="J1440" i="1" s="1"/>
  <c r="J1436" i="1"/>
  <c r="J1435" i="1" s="1"/>
  <c r="J1433" i="1"/>
  <c r="J1431" i="1"/>
  <c r="J1427" i="1"/>
  <c r="J1426" i="1" s="1"/>
  <c r="J1424" i="1"/>
  <c r="J1423" i="1" s="1"/>
  <c r="J1421" i="1"/>
  <c r="J1420" i="1" s="1"/>
  <c r="J1417" i="1"/>
  <c r="J1416" i="1" s="1"/>
  <c r="J1415" i="1" s="1"/>
  <c r="J1410" i="1"/>
  <c r="J1408" i="1"/>
  <c r="J1406" i="1"/>
  <c r="J1403" i="1"/>
  <c r="J1402" i="1" s="1"/>
  <c r="J1398" i="1"/>
  <c r="J1396" i="1"/>
  <c r="J1388" i="1"/>
  <c r="J1387" i="1" s="1"/>
  <c r="J1386" i="1" s="1"/>
  <c r="J1385" i="1" s="1"/>
  <c r="J1383" i="1"/>
  <c r="J1382" i="1" s="1"/>
  <c r="J1381" i="1" s="1"/>
  <c r="J1380" i="1" s="1"/>
  <c r="J1376" i="1"/>
  <c r="J1375" i="1" s="1"/>
  <c r="J1374" i="1" s="1"/>
  <c r="J1373" i="1" s="1"/>
  <c r="J1371" i="1"/>
  <c r="J1370" i="1" s="1"/>
  <c r="J1369" i="1" s="1"/>
  <c r="J1368" i="1" s="1"/>
  <c r="J1364" i="1"/>
  <c r="J1363" i="1" s="1"/>
  <c r="J1361" i="1"/>
  <c r="J1360" i="1" s="1"/>
  <c r="J1354" i="1"/>
  <c r="J1353" i="1" s="1"/>
  <c r="J1352" i="1" s="1"/>
  <c r="J1351" i="1" s="1"/>
  <c r="J1350" i="1" s="1"/>
  <c r="J1349" i="1" s="1"/>
  <c r="J1347" i="1"/>
  <c r="J1345" i="1"/>
  <c r="J1343" i="1"/>
  <c r="J1337" i="1"/>
  <c r="J1336" i="1" s="1"/>
  <c r="J1335" i="1" s="1"/>
  <c r="J1334" i="1" s="1"/>
  <c r="J1332" i="1"/>
  <c r="J1331" i="1" s="1"/>
  <c r="J1330" i="1" s="1"/>
  <c r="J1329" i="1" s="1"/>
  <c r="J1327" i="1"/>
  <c r="J1326" i="1" s="1"/>
  <c r="J1324" i="1"/>
  <c r="J1323" i="1" s="1"/>
  <c r="J1321" i="1"/>
  <c r="J1320" i="1" s="1"/>
  <c r="J1316" i="1"/>
  <c r="J1315" i="1" s="1"/>
  <c r="J1314" i="1" s="1"/>
  <c r="J1313" i="1" s="1"/>
  <c r="J1310" i="1"/>
  <c r="J1309" i="1" s="1"/>
  <c r="J1296" i="1"/>
  <c r="J1295" i="1" s="1"/>
  <c r="J1294" i="1" s="1"/>
  <c r="J1293" i="1" s="1"/>
  <c r="J1291" i="1"/>
  <c r="J1290" i="1" s="1"/>
  <c r="J1289" i="1" s="1"/>
  <c r="J1288" i="1" s="1"/>
  <c r="J1285" i="1"/>
  <c r="J1284" i="1" s="1"/>
  <c r="J1283" i="1" s="1"/>
  <c r="J1282" i="1" s="1"/>
  <c r="J1280" i="1"/>
  <c r="J1279" i="1" s="1"/>
  <c r="J1278" i="1" s="1"/>
  <c r="J1277" i="1" s="1"/>
  <c r="J1275" i="1"/>
  <c r="J1274" i="1" s="1"/>
  <c r="J1273" i="1" s="1"/>
  <c r="J1272" i="1" s="1"/>
  <c r="J1270" i="1"/>
  <c r="J1269" i="1" s="1"/>
  <c r="J1268" i="1" s="1"/>
  <c r="J1267" i="1" s="1"/>
  <c r="J1265" i="1"/>
  <c r="J1264" i="1" s="1"/>
  <c r="J1262" i="1"/>
  <c r="J1261" i="1" s="1"/>
  <c r="J1259" i="1"/>
  <c r="J1258" i="1" s="1"/>
  <c r="J1252" i="1"/>
  <c r="J1251" i="1" s="1"/>
  <c r="J1250" i="1" s="1"/>
  <c r="J1247" i="1"/>
  <c r="J1246" i="1" s="1"/>
  <c r="J1245" i="1" s="1"/>
  <c r="J1244" i="1" s="1"/>
  <c r="J1241" i="1"/>
  <c r="J1240" i="1" s="1"/>
  <c r="J1239" i="1" s="1"/>
  <c r="J1238" i="1" s="1"/>
  <c r="J1237" i="1" s="1"/>
  <c r="J1234" i="1"/>
  <c r="J1233" i="1" s="1"/>
  <c r="J1232" i="1" s="1"/>
  <c r="J1231" i="1" s="1"/>
  <c r="J1229" i="1"/>
  <c r="J1227" i="1"/>
  <c r="J1224" i="1"/>
  <c r="J1222" i="1"/>
  <c r="J1218" i="1"/>
  <c r="J1217" i="1" s="1"/>
  <c r="J1215" i="1"/>
  <c r="J1214" i="1" s="1"/>
  <c r="J1212" i="1"/>
  <c r="J1211" i="1" s="1"/>
  <c r="J1208" i="1"/>
  <c r="J1207" i="1" s="1"/>
  <c r="J1206" i="1" s="1"/>
  <c r="J1201" i="1"/>
  <c r="J1199" i="1"/>
  <c r="J1197" i="1"/>
  <c r="J1194" i="1"/>
  <c r="J1193" i="1" s="1"/>
  <c r="J1189" i="1"/>
  <c r="J1187" i="1"/>
  <c r="J1179" i="1"/>
  <c r="J1178" i="1" s="1"/>
  <c r="J1177" i="1" s="1"/>
  <c r="J1176" i="1" s="1"/>
  <c r="J1175" i="1" s="1"/>
  <c r="J1174" i="1" s="1"/>
  <c r="J1172" i="1"/>
  <c r="J1171" i="1" s="1"/>
  <c r="J1170" i="1" s="1"/>
  <c r="J1169" i="1" s="1"/>
  <c r="J1167" i="1"/>
  <c r="J1166" i="1" s="1"/>
  <c r="J1165" i="1" s="1"/>
  <c r="J1164" i="1" s="1"/>
  <c r="J1160" i="1"/>
  <c r="J1159" i="1" s="1"/>
  <c r="J1157" i="1"/>
  <c r="J1156" i="1" s="1"/>
  <c r="J1150" i="1"/>
  <c r="J1149" i="1" s="1"/>
  <c r="J1148" i="1" s="1"/>
  <c r="J1147" i="1" s="1"/>
  <c r="J1146" i="1" s="1"/>
  <c r="J1145" i="1" s="1"/>
  <c r="J1143" i="1"/>
  <c r="J1141" i="1"/>
  <c r="J1139" i="1"/>
  <c r="J1133" i="1"/>
  <c r="J1132" i="1" s="1"/>
  <c r="J1131" i="1" s="1"/>
  <c r="J1130" i="1" s="1"/>
  <c r="J1128" i="1"/>
  <c r="J1127" i="1" s="1"/>
  <c r="J1126" i="1" s="1"/>
  <c r="J1125" i="1" s="1"/>
  <c r="J1123" i="1"/>
  <c r="J1122" i="1" s="1"/>
  <c r="J1120" i="1"/>
  <c r="J1119" i="1" s="1"/>
  <c r="J1117" i="1"/>
  <c r="J1116" i="1" s="1"/>
  <c r="J1112" i="1"/>
  <c r="J1111" i="1" s="1"/>
  <c r="J1110" i="1" s="1"/>
  <c r="J1109" i="1" s="1"/>
  <c r="J1107" i="1"/>
  <c r="J1106" i="1" s="1"/>
  <c r="J1105" i="1" s="1"/>
  <c r="J1104" i="1" s="1"/>
  <c r="J1094" i="1"/>
  <c r="J1093" i="1" s="1"/>
  <c r="J1092" i="1" s="1"/>
  <c r="J1091" i="1" s="1"/>
  <c r="J1089" i="1"/>
  <c r="J1088" i="1" s="1"/>
  <c r="J1087" i="1" s="1"/>
  <c r="J1086" i="1" s="1"/>
  <c r="J1084" i="1"/>
  <c r="J1083" i="1" s="1"/>
  <c r="J1082" i="1" s="1"/>
  <c r="J1081" i="1" s="1"/>
  <c r="J1078" i="1"/>
  <c r="J1077" i="1" s="1"/>
  <c r="J1076" i="1" s="1"/>
  <c r="J1075" i="1" s="1"/>
  <c r="J1073" i="1"/>
  <c r="J1072" i="1" s="1"/>
  <c r="J1071" i="1" s="1"/>
  <c r="J1070" i="1" s="1"/>
  <c r="J1068" i="1"/>
  <c r="J1067" i="1" s="1"/>
  <c r="J1066" i="1" s="1"/>
  <c r="J1065" i="1" s="1"/>
  <c r="J1063" i="1"/>
  <c r="J1062" i="1" s="1"/>
  <c r="J1060" i="1"/>
  <c r="J1059" i="1" s="1"/>
  <c r="J1057" i="1"/>
  <c r="J1056" i="1" s="1"/>
  <c r="J1050" i="1"/>
  <c r="J1049" i="1" s="1"/>
  <c r="J1048" i="1" s="1"/>
  <c r="J1047" i="1" s="1"/>
  <c r="J1045" i="1"/>
  <c r="J1044" i="1" s="1"/>
  <c r="J1043" i="1" s="1"/>
  <c r="J1042" i="1" s="1"/>
  <c r="J1039" i="1"/>
  <c r="J1038" i="1" s="1"/>
  <c r="J1037" i="1" s="1"/>
  <c r="J1036" i="1" s="1"/>
  <c r="J1035" i="1" s="1"/>
  <c r="J1032" i="1"/>
  <c r="J1030" i="1"/>
  <c r="J1027" i="1"/>
  <c r="J1025" i="1"/>
  <c r="J1021" i="1"/>
  <c r="J1020" i="1" s="1"/>
  <c r="J1018" i="1"/>
  <c r="J1017" i="1" s="1"/>
  <c r="J1015" i="1"/>
  <c r="J1014" i="1" s="1"/>
  <c r="J1011" i="1"/>
  <c r="J1010" i="1" s="1"/>
  <c r="J1009" i="1" s="1"/>
  <c r="J1005" i="1"/>
  <c r="J1003" i="1"/>
  <c r="J1001" i="1"/>
  <c r="J998" i="1"/>
  <c r="J997" i="1" s="1"/>
  <c r="J993" i="1"/>
  <c r="J991" i="1"/>
  <c r="J982" i="1"/>
  <c r="J981" i="1" s="1"/>
  <c r="J980" i="1" s="1"/>
  <c r="J978" i="1"/>
  <c r="J976" i="1"/>
  <c r="J971" i="1"/>
  <c r="J970" i="1" s="1"/>
  <c r="J969" i="1" s="1"/>
  <c r="J967" i="1"/>
  <c r="J965" i="1"/>
  <c r="J959" i="1"/>
  <c r="J957" i="1"/>
  <c r="J950" i="1"/>
  <c r="J948" i="1"/>
  <c r="J944" i="1"/>
  <c r="J942" i="1"/>
  <c r="J935" i="1"/>
  <c r="J934" i="1" s="1"/>
  <c r="J933" i="1" s="1"/>
  <c r="J926" i="1"/>
  <c r="J925" i="1" s="1"/>
  <c r="J921" i="1"/>
  <c r="J920" i="1" s="1"/>
  <c r="J918" i="1"/>
  <c r="J916" i="1"/>
  <c r="J912" i="1"/>
  <c r="J911" i="1" s="1"/>
  <c r="J907" i="1"/>
  <c r="J906" i="1" s="1"/>
  <c r="J902" i="1"/>
  <c r="J901" i="1" s="1"/>
  <c r="J899" i="1"/>
  <c r="J897" i="1"/>
  <c r="J885" i="1"/>
  <c r="J883" i="1"/>
  <c r="J881" i="1"/>
  <c r="J878" i="1"/>
  <c r="J877" i="1" s="1"/>
  <c r="J872" i="1"/>
  <c r="J871" i="1" s="1"/>
  <c r="J868" i="1"/>
  <c r="J867" i="1" s="1"/>
  <c r="J862" i="1"/>
  <c r="J861" i="1" s="1"/>
  <c r="J860" i="1" s="1"/>
  <c r="J857" i="1"/>
  <c r="J855" i="1"/>
  <c r="J850" i="1"/>
  <c r="J849" i="1" s="1"/>
  <c r="J848" i="1" s="1"/>
  <c r="J847" i="1" s="1"/>
  <c r="J845" i="1"/>
  <c r="J844" i="1" s="1"/>
  <c r="J843" i="1" s="1"/>
  <c r="J842" i="1" s="1"/>
  <c r="J840" i="1"/>
  <c r="J839" i="1" s="1"/>
  <c r="J836" i="1"/>
  <c r="J834" i="1"/>
  <c r="J831" i="1"/>
  <c r="J828" i="1"/>
  <c r="J826" i="1"/>
  <c r="J824" i="1"/>
  <c r="J820" i="1"/>
  <c r="J819" i="1" s="1"/>
  <c r="J818" i="1" s="1"/>
  <c r="J813" i="1"/>
  <c r="J812" i="1" s="1"/>
  <c r="J811" i="1" s="1"/>
  <c r="J810" i="1" s="1"/>
  <c r="J809" i="1" s="1"/>
  <c r="J807" i="1"/>
  <c r="J806" i="1" s="1"/>
  <c r="J805" i="1" s="1"/>
  <c r="J804" i="1" s="1"/>
  <c r="J802" i="1"/>
  <c r="J801" i="1" s="1"/>
  <c r="J800" i="1" s="1"/>
  <c r="J799" i="1" s="1"/>
  <c r="J794" i="1"/>
  <c r="J793" i="1" s="1"/>
  <c r="J784" i="1"/>
  <c r="J783" i="1" s="1"/>
  <c r="J780" i="1"/>
  <c r="J779" i="1" s="1"/>
  <c r="J772" i="1"/>
  <c r="J771" i="1" s="1"/>
  <c r="J768" i="1"/>
  <c r="J767" i="1" s="1"/>
  <c r="J764" i="1"/>
  <c r="J763" i="1" s="1"/>
  <c r="J760" i="1"/>
  <c r="J758" i="1"/>
  <c r="J756" i="1"/>
  <c r="J754" i="1"/>
  <c r="J745" i="1"/>
  <c r="J744" i="1" s="1"/>
  <c r="J742" i="1"/>
  <c r="J741" i="1" s="1"/>
  <c r="J739" i="1"/>
  <c r="J738" i="1" s="1"/>
  <c r="J736" i="1"/>
  <c r="J735" i="1" s="1"/>
  <c r="J728" i="1"/>
  <c r="J727" i="1" s="1"/>
  <c r="J724" i="1"/>
  <c r="J723" i="1" s="1"/>
  <c r="J721" i="1"/>
  <c r="J720" i="1" s="1"/>
  <c r="J717" i="1"/>
  <c r="J716" i="1" s="1"/>
  <c r="J713" i="1"/>
  <c r="J712" i="1" s="1"/>
  <c r="J709" i="1"/>
  <c r="J708" i="1" s="1"/>
  <c r="J704" i="1"/>
  <c r="J701" i="1"/>
  <c r="J700" i="1" s="1"/>
  <c r="J697" i="1"/>
  <c r="J696" i="1" s="1"/>
  <c r="J692" i="1"/>
  <c r="J689" i="1"/>
  <c r="J688" i="1" s="1"/>
  <c r="J686" i="1"/>
  <c r="J685" i="1" s="1"/>
  <c r="J682" i="1"/>
  <c r="J681" i="1" s="1"/>
  <c r="J678" i="1"/>
  <c r="J677" i="1" s="1"/>
  <c r="J675" i="1"/>
  <c r="J674" i="1" s="1"/>
  <c r="J672" i="1"/>
  <c r="J671" i="1" s="1"/>
  <c r="J665" i="1"/>
  <c r="J664" i="1" s="1"/>
  <c r="J660" i="1"/>
  <c r="J658" i="1"/>
  <c r="J657" i="1" s="1"/>
  <c r="J654" i="1"/>
  <c r="J653" i="1" s="1"/>
  <c r="J651" i="1"/>
  <c r="J650" i="1" s="1"/>
  <c r="J644" i="1"/>
  <c r="J643" i="1" s="1"/>
  <c r="J640" i="1"/>
  <c r="J639" i="1" s="1"/>
  <c r="J636" i="1"/>
  <c r="J635" i="1" s="1"/>
  <c r="J632" i="1"/>
  <c r="J631" i="1" s="1"/>
  <c r="J629" i="1"/>
  <c r="J628" i="1" s="1"/>
  <c r="J625" i="1"/>
  <c r="J624" i="1" s="1"/>
  <c r="J621" i="1"/>
  <c r="J620" i="1" s="1"/>
  <c r="J617" i="1"/>
  <c r="J616" i="1" s="1"/>
  <c r="J609" i="1"/>
  <c r="J608" i="1" s="1"/>
  <c r="J607" i="1" s="1"/>
  <c r="J606" i="1" s="1"/>
  <c r="J605" i="1" s="1"/>
  <c r="J602" i="1"/>
  <c r="J601" i="1" s="1"/>
  <c r="J598" i="1"/>
  <c r="J597" i="1" s="1"/>
  <c r="J591" i="1"/>
  <c r="J589" i="1"/>
  <c r="J587" i="1"/>
  <c r="J584" i="1"/>
  <c r="J583" i="1" s="1"/>
  <c r="J577" i="1"/>
  <c r="J576" i="1" s="1"/>
  <c r="J575" i="1" s="1"/>
  <c r="J574" i="1" s="1"/>
  <c r="J564" i="1"/>
  <c r="J563" i="1" s="1"/>
  <c r="J562" i="1" s="1"/>
  <c r="J560" i="1"/>
  <c r="J559" i="1" s="1"/>
  <c r="J557" i="1"/>
  <c r="J556" i="1" s="1"/>
  <c r="J552" i="1"/>
  <c r="J551" i="1" s="1"/>
  <c r="J550" i="1" s="1"/>
  <c r="J547" i="1"/>
  <c r="J546" i="1" s="1"/>
  <c r="J545" i="1" s="1"/>
  <c r="J539" i="1"/>
  <c r="J538" i="1" s="1"/>
  <c r="J529" i="1"/>
  <c r="J528" i="1" s="1"/>
  <c r="J525" i="1"/>
  <c r="J521" i="1"/>
  <c r="J519" i="1"/>
  <c r="J514" i="1"/>
  <c r="J513" i="1" s="1"/>
  <c r="J512" i="1" s="1"/>
  <c r="J511" i="1" s="1"/>
  <c r="J507" i="1"/>
  <c r="J506" i="1" s="1"/>
  <c r="J505" i="1" s="1"/>
  <c r="J504" i="1" s="1"/>
  <c r="J502" i="1"/>
  <c r="J501" i="1" s="1"/>
  <c r="J500" i="1" s="1"/>
  <c r="J498" i="1"/>
  <c r="J497" i="1" s="1"/>
  <c r="J496" i="1" s="1"/>
  <c r="J493" i="1"/>
  <c r="J492" i="1" s="1"/>
  <c r="J490" i="1"/>
  <c r="J488" i="1"/>
  <c r="J482" i="1"/>
  <c r="J481" i="1" s="1"/>
  <c r="J480" i="1" s="1"/>
  <c r="J479" i="1" s="1"/>
  <c r="J477" i="1"/>
  <c r="J476" i="1" s="1"/>
  <c r="J474" i="1"/>
  <c r="J472" i="1"/>
  <c r="J467" i="1"/>
  <c r="J465" i="1"/>
  <c r="J462" i="1"/>
  <c r="J461" i="1" s="1"/>
  <c r="J457" i="1"/>
  <c r="J456" i="1" s="1"/>
  <c r="J455" i="1" s="1"/>
  <c r="J454" i="1" s="1"/>
  <c r="J451" i="1"/>
  <c r="J450" i="1" s="1"/>
  <c r="J445" i="1"/>
  <c r="J444" i="1" s="1"/>
  <c r="J442" i="1"/>
  <c r="J441" i="1" s="1"/>
  <c r="J438" i="1"/>
  <c r="J437" i="1" s="1"/>
  <c r="J436" i="1" s="1"/>
  <c r="J395" i="1"/>
  <c r="J394" i="1" s="1"/>
  <c r="J382" i="1"/>
  <c r="J381" i="1" s="1"/>
  <c r="J380" i="1" s="1"/>
  <c r="J379" i="1" s="1"/>
  <c r="J376" i="1"/>
  <c r="J375" i="1" s="1"/>
  <c r="J372" i="1"/>
  <c r="J371" i="1" s="1"/>
  <c r="J363" i="1"/>
  <c r="J360" i="1" s="1"/>
  <c r="J358" i="1"/>
  <c r="J357" i="1" s="1"/>
  <c r="J353" i="1"/>
  <c r="J351" i="1"/>
  <c r="J346" i="1"/>
  <c r="J344" i="1"/>
  <c r="J342" i="1"/>
  <c r="J339" i="1"/>
  <c r="J338" i="1" s="1"/>
  <c r="J336" i="1"/>
  <c r="J334" i="1"/>
  <c r="J329" i="1"/>
  <c r="J323" i="1"/>
  <c r="J322" i="1" s="1"/>
  <c r="J321" i="1" s="1"/>
  <c r="J317" i="1"/>
  <c r="J316" i="1" s="1"/>
  <c r="J314" i="1"/>
  <c r="J313" i="1" s="1"/>
  <c r="J309" i="1"/>
  <c r="J308" i="1" s="1"/>
  <c r="J307" i="1" s="1"/>
  <c r="J306" i="1" s="1"/>
  <c r="J302" i="1"/>
  <c r="J301" i="1" s="1"/>
  <c r="J299" i="1"/>
  <c r="J298" i="1" s="1"/>
  <c r="J296" i="1"/>
  <c r="J293" i="1"/>
  <c r="J290" i="1"/>
  <c r="J289" i="1" s="1"/>
  <c r="J286" i="1"/>
  <c r="J285" i="1" s="1"/>
  <c r="J284" i="1" s="1"/>
  <c r="J280" i="1"/>
  <c r="J279" i="1" s="1"/>
  <c r="J276" i="1"/>
  <c r="J275" i="1" s="1"/>
  <c r="J273" i="1"/>
  <c r="J272" i="1" s="1"/>
  <c r="J265" i="1"/>
  <c r="J263" i="1"/>
  <c r="J261" i="1"/>
  <c r="J258" i="1"/>
  <c r="J257" i="1" s="1"/>
  <c r="J252" i="1"/>
  <c r="J251" i="1" s="1"/>
  <c r="J249" i="1"/>
  <c r="J247" i="1"/>
  <c r="J245" i="1"/>
  <c r="J240" i="1"/>
  <c r="J239" i="1" s="1"/>
  <c r="J236" i="1"/>
  <c r="J234" i="1"/>
  <c r="J231" i="1"/>
  <c r="J230" i="1" s="1"/>
  <c r="J224" i="1"/>
  <c r="J223" i="1" s="1"/>
  <c r="J221" i="1"/>
  <c r="J220" i="1" s="1"/>
  <c r="J218" i="1"/>
  <c r="J216" i="1"/>
  <c r="J214" i="1"/>
  <c r="J206" i="1"/>
  <c r="J202" i="1"/>
  <c r="J199" i="1"/>
  <c r="J197" i="1"/>
  <c r="J195" i="1"/>
  <c r="J187" i="1"/>
  <c r="J186" i="1" s="1"/>
  <c r="J185" i="1" s="1"/>
  <c r="J184" i="1" s="1"/>
  <c r="J182" i="1"/>
  <c r="J181" i="1" s="1"/>
  <c r="J179" i="1"/>
  <c r="J178" i="1" s="1"/>
  <c r="J175" i="1"/>
  <c r="J174" i="1" s="1"/>
  <c r="J172" i="1"/>
  <c r="J171" i="1" s="1"/>
  <c r="J169" i="1"/>
  <c r="J168" i="1" s="1"/>
  <c r="J166" i="1"/>
  <c r="J165" i="1" s="1"/>
  <c r="J163" i="1"/>
  <c r="J161" i="1"/>
  <c r="J156" i="1"/>
  <c r="J151" i="1" s="1"/>
  <c r="J152" i="1"/>
  <c r="J145" i="1"/>
  <c r="J143" i="1"/>
  <c r="J141" i="1"/>
  <c r="J138" i="1"/>
  <c r="J137" i="1" s="1"/>
  <c r="J130" i="1"/>
  <c r="J129" i="1" s="1"/>
  <c r="J127" i="1"/>
  <c r="J126" i="1" s="1"/>
  <c r="J123" i="1"/>
  <c r="J122" i="1" s="1"/>
  <c r="J121" i="1" s="1"/>
  <c r="J118" i="1"/>
  <c r="J117" i="1" s="1"/>
  <c r="J116" i="1" s="1"/>
  <c r="J114" i="1"/>
  <c r="J113" i="1" s="1"/>
  <c r="J112" i="1" s="1"/>
  <c r="J108" i="1"/>
  <c r="J107" i="1" s="1"/>
  <c r="J106" i="1" s="1"/>
  <c r="J105" i="1" s="1"/>
  <c r="J104" i="1" s="1"/>
  <c r="J102" i="1"/>
  <c r="J100" i="1"/>
  <c r="J98" i="1"/>
  <c r="J95" i="1"/>
  <c r="J94" i="1" s="1"/>
  <c r="J86" i="1"/>
  <c r="J84" i="1"/>
  <c r="J83" i="1" s="1"/>
  <c r="J81" i="1"/>
  <c r="J80" i="1" s="1"/>
  <c r="J78" i="1"/>
  <c r="J77" i="1" s="1"/>
  <c r="J75" i="1"/>
  <c r="J74" i="1" s="1"/>
  <c r="J68" i="1"/>
  <c r="J67" i="1" s="1"/>
  <c r="J66" i="1" s="1"/>
  <c r="J65" i="1" s="1"/>
  <c r="J63" i="1"/>
  <c r="J61" i="1"/>
  <c r="J59" i="1"/>
  <c r="J56" i="1"/>
  <c r="J55" i="1" s="1"/>
  <c r="J41" i="1"/>
  <c r="J40" i="1" s="1"/>
  <c r="J39" i="1" s="1"/>
  <c r="J36" i="1"/>
  <c r="J35" i="1" s="1"/>
  <c r="J32" i="1"/>
  <c r="J30" i="1"/>
  <c r="J28" i="1"/>
  <c r="J24" i="1"/>
  <c r="J23" i="1" s="1"/>
  <c r="J21" i="1"/>
  <c r="J19" i="1"/>
  <c r="I3929" i="1"/>
  <c r="I3928" i="1" s="1"/>
  <c r="I3923" i="1"/>
  <c r="I3919" i="1"/>
  <c r="I3918" i="1" s="1"/>
  <c r="I3912" i="1"/>
  <c r="I3910" i="1"/>
  <c r="I3905" i="1"/>
  <c r="I3903" i="1"/>
  <c r="I3901" i="1"/>
  <c r="I3898" i="1"/>
  <c r="I3897" i="1" s="1"/>
  <c r="I3890" i="1"/>
  <c r="I3888" i="1"/>
  <c r="I3885" i="1"/>
  <c r="I3884" i="1" s="1"/>
  <c r="I3882" i="1"/>
  <c r="I3881" i="1" s="1"/>
  <c r="I3877" i="1"/>
  <c r="I3876" i="1" s="1"/>
  <c r="I3874" i="1"/>
  <c r="I3873" i="1" s="1"/>
  <c r="I3871" i="1"/>
  <c r="I3870" i="1" s="1"/>
  <c r="I3865" i="1"/>
  <c r="I3864" i="1" s="1"/>
  <c r="I3861" i="1"/>
  <c r="I3860" i="1" s="1"/>
  <c r="I3853" i="1" s="1"/>
  <c r="I3848" i="1"/>
  <c r="I3846" i="1"/>
  <c r="I3844" i="1"/>
  <c r="I3838" i="1"/>
  <c r="I3837" i="1" s="1"/>
  <c r="I3835" i="1"/>
  <c r="I3834" i="1" s="1"/>
  <c r="I3831" i="1"/>
  <c r="I3829" i="1"/>
  <c r="I3825" i="1"/>
  <c r="I3824" i="1" s="1"/>
  <c r="I3822" i="1"/>
  <c r="I3821" i="1" s="1"/>
  <c r="I3819" i="1"/>
  <c r="I3818" i="1" s="1"/>
  <c r="I3816" i="1"/>
  <c r="I3814" i="1"/>
  <c r="I3811" i="1"/>
  <c r="I3809" i="1"/>
  <c r="I3802" i="1"/>
  <c r="I3801" i="1" s="1"/>
  <c r="I3800" i="1" s="1"/>
  <c r="I3799" i="1" s="1"/>
  <c r="I3797" i="1"/>
  <c r="I3795" i="1"/>
  <c r="I3793" i="1"/>
  <c r="I3790" i="1"/>
  <c r="I3789" i="1" s="1"/>
  <c r="I3785" i="1"/>
  <c r="I3784" i="1" s="1"/>
  <c r="I3783" i="1" s="1"/>
  <c r="I3782" i="1" s="1"/>
  <c r="I3780" i="1"/>
  <c r="I3778" i="1"/>
  <c r="I3767" i="1"/>
  <c r="I3766" i="1" s="1"/>
  <c r="I3765" i="1" s="1"/>
  <c r="I3764" i="1" s="1"/>
  <c r="I3761" i="1"/>
  <c r="I3760" i="1" s="1"/>
  <c r="I3758" i="1"/>
  <c r="I3757" i="1" s="1"/>
  <c r="I3752" i="1"/>
  <c r="I3750" i="1"/>
  <c r="I3748" i="1"/>
  <c r="I3745" i="1"/>
  <c r="I3744" i="1" s="1"/>
  <c r="I3741" i="1"/>
  <c r="I3740" i="1" s="1"/>
  <c r="I3738" i="1"/>
  <c r="I3737" i="1" s="1"/>
  <c r="I3727" i="1"/>
  <c r="I3726" i="1" s="1"/>
  <c r="I3725" i="1" s="1"/>
  <c r="I3724" i="1" s="1"/>
  <c r="I3718" i="1" s="1"/>
  <c r="I3714" i="1"/>
  <c r="I3712" i="1"/>
  <c r="I3710" i="1"/>
  <c r="I3707" i="1"/>
  <c r="I3706" i="1" s="1"/>
  <c r="I3703" i="1"/>
  <c r="I3702" i="1" s="1"/>
  <c r="I3701" i="1" s="1"/>
  <c r="I3695" i="1"/>
  <c r="I3693" i="1"/>
  <c r="I3691" i="1"/>
  <c r="I3688" i="1"/>
  <c r="I3687" i="1" s="1"/>
  <c r="I3684" i="1"/>
  <c r="I3683" i="1" s="1"/>
  <c r="I3682" i="1" s="1"/>
  <c r="I3676" i="1"/>
  <c r="I3675" i="1" s="1"/>
  <c r="I3668" i="1"/>
  <c r="I3666" i="1"/>
  <c r="I3663" i="1"/>
  <c r="I3662" i="1" s="1"/>
  <c r="I3657" i="1"/>
  <c r="I3656" i="1" s="1"/>
  <c r="I3655" i="1" s="1"/>
  <c r="I3651" i="1"/>
  <c r="I3649" i="1"/>
  <c r="I3646" i="1"/>
  <c r="I3645" i="1" s="1"/>
  <c r="I3642" i="1"/>
  <c r="I3641" i="1" s="1"/>
  <c r="I3639" i="1"/>
  <c r="I3638" i="1" s="1"/>
  <c r="I3636" i="1"/>
  <c r="I3635" i="1" s="1"/>
  <c r="I3630" i="1"/>
  <c r="I3628" i="1"/>
  <c r="I3623" i="1"/>
  <c r="I3622" i="1" s="1"/>
  <c r="I3620" i="1"/>
  <c r="I3619" i="1" s="1"/>
  <c r="I3617" i="1"/>
  <c r="I3615" i="1"/>
  <c r="I3613" i="1"/>
  <c r="I3611" i="1"/>
  <c r="I3607" i="1"/>
  <c r="I3606" i="1" s="1"/>
  <c r="I3604" i="1"/>
  <c r="I3603" i="1" s="1"/>
  <c r="I3601" i="1"/>
  <c r="I3600" i="1" s="1"/>
  <c r="I3593" i="1"/>
  <c r="I3592" i="1" s="1"/>
  <c r="I3591" i="1" s="1"/>
  <c r="I3590" i="1" s="1"/>
  <c r="I3589" i="1" s="1"/>
  <c r="I3586" i="1"/>
  <c r="I3585" i="1" s="1"/>
  <c r="I3582" i="1"/>
  <c r="I3581" i="1" s="1"/>
  <c r="I3574" i="1"/>
  <c r="I3573" i="1" s="1"/>
  <c r="I3572" i="1" s="1"/>
  <c r="I3571" i="1" s="1"/>
  <c r="I3570" i="1" s="1"/>
  <c r="I3567" i="1"/>
  <c r="I3566" i="1" s="1"/>
  <c r="I3565" i="1" s="1"/>
  <c r="I3564" i="1" s="1"/>
  <c r="I3563" i="1" s="1"/>
  <c r="I3560" i="1"/>
  <c r="I3559" i="1" s="1"/>
  <c r="I3558" i="1" s="1"/>
  <c r="I3557" i="1" s="1"/>
  <c r="I3555" i="1"/>
  <c r="I3554" i="1" s="1"/>
  <c r="I3547" i="1"/>
  <c r="I3546" i="1" s="1"/>
  <c r="I3543" i="1"/>
  <c r="I3542" i="1" s="1"/>
  <c r="I3535" i="1"/>
  <c r="I3528" i="1"/>
  <c r="I3527" i="1" s="1"/>
  <c r="I3526" i="1" s="1"/>
  <c r="I3525" i="1" s="1"/>
  <c r="I3524" i="1" s="1"/>
  <c r="I3523" i="1" s="1"/>
  <c r="I3521" i="1"/>
  <c r="I3519" i="1"/>
  <c r="I3512" i="1"/>
  <c r="I3511" i="1" s="1"/>
  <c r="I3510" i="1" s="1"/>
  <c r="I3509" i="1" s="1"/>
  <c r="I3508" i="1" s="1"/>
  <c r="I3507" i="1" s="1"/>
  <c r="I3505" i="1"/>
  <c r="I3504" i="1" s="1"/>
  <c r="I3503" i="1" s="1"/>
  <c r="I3502" i="1" s="1"/>
  <c r="I3501" i="1" s="1"/>
  <c r="I3499" i="1"/>
  <c r="I3498" i="1" s="1"/>
  <c r="I3497" i="1" s="1"/>
  <c r="I3496" i="1" s="1"/>
  <c r="I3495" i="1" s="1"/>
  <c r="I3492" i="1"/>
  <c r="I3491" i="1" s="1"/>
  <c r="I3490" i="1" s="1"/>
  <c r="I3488" i="1"/>
  <c r="I3487" i="1" s="1"/>
  <c r="I3486" i="1" s="1"/>
  <c r="I3483" i="1"/>
  <c r="I3482" i="1" s="1"/>
  <c r="I3479" i="1"/>
  <c r="I3478" i="1" s="1"/>
  <c r="I3476" i="1"/>
  <c r="I3475" i="1" s="1"/>
  <c r="I3473" i="1"/>
  <c r="I3472" i="1" s="1"/>
  <c r="I3470" i="1"/>
  <c r="I3469" i="1" s="1"/>
  <c r="I3467" i="1"/>
  <c r="I3466" i="1" s="1"/>
  <c r="I3463" i="1"/>
  <c r="I3462" i="1" s="1"/>
  <c r="I3461" i="1" s="1"/>
  <c r="I3459" i="1"/>
  <c r="I3458" i="1" s="1"/>
  <c r="I3456" i="1"/>
  <c r="I3454" i="1"/>
  <c r="I3452" i="1"/>
  <c r="I3448" i="1"/>
  <c r="I3447" i="1" s="1"/>
  <c r="I3446" i="1" s="1"/>
  <c r="I3444" i="1"/>
  <c r="I3443" i="1" s="1"/>
  <c r="I3442" i="1" s="1"/>
  <c r="I3434" i="1"/>
  <c r="I3433" i="1" s="1"/>
  <c r="I3432" i="1" s="1"/>
  <c r="I3431" i="1" s="1"/>
  <c r="I3429" i="1"/>
  <c r="I3428" i="1" s="1"/>
  <c r="I3426" i="1"/>
  <c r="I3425" i="1" s="1"/>
  <c r="I3421" i="1"/>
  <c r="I3419" i="1"/>
  <c r="I3415" i="1"/>
  <c r="I3414" i="1" s="1"/>
  <c r="I3412" i="1"/>
  <c r="I3410" i="1"/>
  <c r="I3406" i="1"/>
  <c r="I3404" i="1"/>
  <c r="I3398" i="1"/>
  <c r="I3396" i="1"/>
  <c r="I3394" i="1"/>
  <c r="I3391" i="1"/>
  <c r="I3390" i="1" s="1"/>
  <c r="I3387" i="1"/>
  <c r="I3386" i="1" s="1"/>
  <c r="I3385" i="1" s="1"/>
  <c r="I3379" i="1"/>
  <c r="I3377" i="1"/>
  <c r="I3362" i="1"/>
  <c r="I3361" i="1" s="1"/>
  <c r="I3360" i="1" s="1"/>
  <c r="I3359" i="1" s="1"/>
  <c r="I3357" i="1"/>
  <c r="I3356" i="1" s="1"/>
  <c r="I3355" i="1" s="1"/>
  <c r="I3354" i="1" s="1"/>
  <c r="I3350" i="1"/>
  <c r="I3349" i="1" s="1"/>
  <c r="I3348" i="1" s="1"/>
  <c r="I3347" i="1" s="1"/>
  <c r="I3345" i="1"/>
  <c r="I3343" i="1"/>
  <c r="I3341" i="1"/>
  <c r="I3338" i="1"/>
  <c r="I3337" i="1" s="1"/>
  <c r="I3330" i="1"/>
  <c r="I3328" i="1"/>
  <c r="I3326" i="1"/>
  <c r="I3323" i="1"/>
  <c r="I3322" i="1" s="1"/>
  <c r="I3318" i="1"/>
  <c r="I3317" i="1" s="1"/>
  <c r="I3316" i="1" s="1"/>
  <c r="I3313" i="1"/>
  <c r="I3312" i="1" s="1"/>
  <c r="I3311" i="1" s="1"/>
  <c r="I3306" i="1"/>
  <c r="I3305" i="1" s="1"/>
  <c r="I3304" i="1" s="1"/>
  <c r="I3298" i="1"/>
  <c r="I3293" i="1"/>
  <c r="I3292" i="1" s="1"/>
  <c r="I3291" i="1" s="1"/>
  <c r="I3290" i="1" s="1"/>
  <c r="I3288" i="1"/>
  <c r="I3287" i="1" s="1"/>
  <c r="I3286" i="1" s="1"/>
  <c r="I3284" i="1"/>
  <c r="I3282" i="1"/>
  <c r="I3279" i="1"/>
  <c r="I3277" i="1"/>
  <c r="I3275" i="1"/>
  <c r="I3270" i="1"/>
  <c r="I3268" i="1"/>
  <c r="I3261" i="1"/>
  <c r="I3260" i="1" s="1"/>
  <c r="I3259" i="1" s="1"/>
  <c r="I3258" i="1" s="1"/>
  <c r="I3257" i="1" s="1"/>
  <c r="I3255" i="1"/>
  <c r="I3254" i="1" s="1"/>
  <c r="I3253" i="1" s="1"/>
  <c r="I3252" i="1" s="1"/>
  <c r="I3251" i="1" s="1"/>
  <c r="I3243" i="1"/>
  <c r="I3242" i="1" s="1"/>
  <c r="I3241" i="1" s="1"/>
  <c r="I3240" i="1" s="1"/>
  <c r="I3238" i="1"/>
  <c r="I3236" i="1"/>
  <c r="I3234" i="1"/>
  <c r="I3231" i="1"/>
  <c r="I3230" i="1" s="1"/>
  <c r="I3226" i="1"/>
  <c r="I3225" i="1" s="1"/>
  <c r="I3221" i="1"/>
  <c r="I3220" i="1" s="1"/>
  <c r="I3219" i="1" s="1"/>
  <c r="I3217" i="1"/>
  <c r="I3216" i="1" s="1"/>
  <c r="I3214" i="1"/>
  <c r="I3213" i="1" s="1"/>
  <c r="I3211" i="1"/>
  <c r="I3210" i="1" s="1"/>
  <c r="I3208" i="1"/>
  <c r="I3207" i="1" s="1"/>
  <c r="I3205" i="1"/>
  <c r="I3204" i="1" s="1"/>
  <c r="I3200" i="1"/>
  <c r="I3199" i="1" s="1"/>
  <c r="I3198" i="1" s="1"/>
  <c r="I3197" i="1" s="1"/>
  <c r="I3194" i="1"/>
  <c r="I3192" i="1"/>
  <c r="I3189" i="1"/>
  <c r="I3187" i="1"/>
  <c r="I3181" i="1"/>
  <c r="I3171" i="1"/>
  <c r="I3164" i="1"/>
  <c r="I3163" i="1" s="1"/>
  <c r="I3161" i="1"/>
  <c r="I3159" i="1"/>
  <c r="I3157" i="1"/>
  <c r="I3155" i="1"/>
  <c r="I3152" i="1"/>
  <c r="I3151" i="1" s="1"/>
  <c r="I3149" i="1"/>
  <c r="I3148" i="1" s="1"/>
  <c r="I3135" i="1"/>
  <c r="I3133" i="1"/>
  <c r="I3131" i="1"/>
  <c r="I3128" i="1"/>
  <c r="I3127" i="1" s="1"/>
  <c r="I3124" i="1"/>
  <c r="I3123" i="1" s="1"/>
  <c r="I3117" i="1"/>
  <c r="I3115" i="1"/>
  <c r="I3112" i="1"/>
  <c r="I3111" i="1" s="1"/>
  <c r="I3107" i="1"/>
  <c r="I3106" i="1" s="1"/>
  <c r="I3105" i="1" s="1"/>
  <c r="I3104" i="1" s="1"/>
  <c r="I3099" i="1"/>
  <c r="I3096" i="1" s="1"/>
  <c r="I3095" i="1" s="1"/>
  <c r="I3094" i="1" s="1"/>
  <c r="I3092" i="1"/>
  <c r="I3091" i="1" s="1"/>
  <c r="I3089" i="1"/>
  <c r="I3088" i="1" s="1"/>
  <c r="I3085" i="1"/>
  <c r="I3084" i="1" s="1"/>
  <c r="I3082" i="1"/>
  <c r="I3080" i="1"/>
  <c r="I3077" i="1"/>
  <c r="I3075" i="1"/>
  <c r="I3072" i="1"/>
  <c r="I3068" i="1"/>
  <c r="I3066" i="1"/>
  <c r="I3060" i="1"/>
  <c r="I3059" i="1" s="1"/>
  <c r="I3058" i="1" s="1"/>
  <c r="I3057" i="1" s="1"/>
  <c r="I3055" i="1"/>
  <c r="I3053" i="1"/>
  <c r="I3051" i="1"/>
  <c r="I3048" i="1"/>
  <c r="I3047" i="1" s="1"/>
  <c r="I3043" i="1"/>
  <c r="I3042" i="1" s="1"/>
  <c r="I3040" i="1"/>
  <c r="I3039" i="1" s="1"/>
  <c r="I3032" i="1"/>
  <c r="I3029" i="1" s="1"/>
  <c r="I3027" i="1"/>
  <c r="I3024" i="1" s="1"/>
  <c r="I3022" i="1"/>
  <c r="I3021" i="1" s="1"/>
  <c r="I3019" i="1"/>
  <c r="I3018" i="1" s="1"/>
  <c r="I3016" i="1"/>
  <c r="I3015" i="1" s="1"/>
  <c r="I3013" i="1"/>
  <c r="I3012" i="1" s="1"/>
  <c r="I3010" i="1"/>
  <c r="I3009" i="1" s="1"/>
  <c r="I3007" i="1"/>
  <c r="I3006" i="1" s="1"/>
  <c r="I3004" i="1"/>
  <c r="I3003" i="1" s="1"/>
  <c r="I3001" i="1"/>
  <c r="I3000" i="1" s="1"/>
  <c r="I2998" i="1"/>
  <c r="I2997" i="1" s="1"/>
  <c r="I2990" i="1"/>
  <c r="I2988" i="1"/>
  <c r="I2986" i="1"/>
  <c r="I2983" i="1"/>
  <c r="I2982" i="1" s="1"/>
  <c r="I2977" i="1"/>
  <c r="I2975" i="1"/>
  <c r="I2973" i="1"/>
  <c r="I2967" i="1"/>
  <c r="I2966" i="1" s="1"/>
  <c r="I2964" i="1"/>
  <c r="I2963" i="1" s="1"/>
  <c r="I2961" i="1"/>
  <c r="I2960" i="1" s="1"/>
  <c r="I2958" i="1"/>
  <c r="I2957" i="1" s="1"/>
  <c r="I2955" i="1"/>
  <c r="I2954" i="1" s="1"/>
  <c r="I2952" i="1"/>
  <c r="I2951" i="1" s="1"/>
  <c r="I2949" i="1"/>
  <c r="I2948" i="1" s="1"/>
  <c r="I2945" i="1"/>
  <c r="I2944" i="1" s="1"/>
  <c r="I2942" i="1"/>
  <c r="I2941" i="1" s="1"/>
  <c r="I2939" i="1"/>
  <c r="I2938" i="1" s="1"/>
  <c r="I2936" i="1"/>
  <c r="I2935" i="1" s="1"/>
  <c r="I2933" i="1"/>
  <c r="I2932" i="1" s="1"/>
  <c r="I2930" i="1"/>
  <c r="I2929" i="1" s="1"/>
  <c r="I2925" i="1"/>
  <c r="I2924" i="1" s="1"/>
  <c r="I2921" i="1"/>
  <c r="I2920" i="1" s="1"/>
  <c r="I2918" i="1"/>
  <c r="I2917" i="1" s="1"/>
  <c r="I2911" i="1"/>
  <c r="I2910" i="1" s="1"/>
  <c r="I2908" i="1"/>
  <c r="I2907" i="1" s="1"/>
  <c r="I2905" i="1"/>
  <c r="I2904" i="1" s="1"/>
  <c r="I2902" i="1"/>
  <c r="I2901" i="1" s="1"/>
  <c r="I2898" i="1"/>
  <c r="I2897" i="1" s="1"/>
  <c r="I2895" i="1"/>
  <c r="I2894" i="1" s="1"/>
  <c r="I2892" i="1"/>
  <c r="I2891" i="1" s="1"/>
  <c r="I2889" i="1"/>
  <c r="I2888" i="1" s="1"/>
  <c r="I2886" i="1"/>
  <c r="I2885" i="1" s="1"/>
  <c r="I2883" i="1"/>
  <c r="I2882" i="1" s="1"/>
  <c r="I2880" i="1"/>
  <c r="I2879" i="1" s="1"/>
  <c r="I2877" i="1"/>
  <c r="I2876" i="1" s="1"/>
  <c r="I2855" i="1"/>
  <c r="I2854" i="1" s="1"/>
  <c r="I2848" i="1"/>
  <c r="I2847" i="1" s="1"/>
  <c r="I2846" i="1" s="1"/>
  <c r="I2845" i="1" s="1"/>
  <c r="I2844" i="1" s="1"/>
  <c r="I2843" i="1" s="1"/>
  <c r="I2837" i="1"/>
  <c r="I2833" i="1"/>
  <c r="I2830" i="1" s="1"/>
  <c r="I2828" i="1"/>
  <c r="I2827" i="1" s="1"/>
  <c r="I2818" i="1"/>
  <c r="I2816" i="1"/>
  <c r="I2814" i="1"/>
  <c r="I2810" i="1"/>
  <c r="I2809" i="1" s="1"/>
  <c r="I2807" i="1"/>
  <c r="I2805" i="1"/>
  <c r="I2802" i="1"/>
  <c r="I2801" i="1" s="1"/>
  <c r="I2798" i="1"/>
  <c r="I2796" i="1"/>
  <c r="I2794" i="1"/>
  <c r="I2787" i="1"/>
  <c r="I2779" i="1"/>
  <c r="I2778" i="1" s="1"/>
  <c r="I2776" i="1"/>
  <c r="I2775" i="1" s="1"/>
  <c r="I2773" i="1"/>
  <c r="I2772" i="1" s="1"/>
  <c r="I2769" i="1"/>
  <c r="I2768" i="1" s="1"/>
  <c r="I2767" i="1" s="1"/>
  <c r="I2763" i="1"/>
  <c r="I2762" i="1" s="1"/>
  <c r="I2760" i="1"/>
  <c r="I2759" i="1" s="1"/>
  <c r="I2756" i="1"/>
  <c r="I2755" i="1" s="1"/>
  <c r="I2753" i="1"/>
  <c r="I2752" i="1" s="1"/>
  <c r="I2750" i="1"/>
  <c r="I2749" i="1" s="1"/>
  <c r="I2747" i="1"/>
  <c r="I2746" i="1" s="1"/>
  <c r="I2744" i="1"/>
  <c r="I2743" i="1" s="1"/>
  <c r="I2741" i="1"/>
  <c r="I2740" i="1" s="1"/>
  <c r="I2738" i="1"/>
  <c r="I2736" i="1"/>
  <c r="I2733" i="1"/>
  <c r="I2732" i="1" s="1"/>
  <c r="I2730" i="1"/>
  <c r="I2729" i="1" s="1"/>
  <c r="I2725" i="1"/>
  <c r="I2724" i="1" s="1"/>
  <c r="I2722" i="1"/>
  <c r="I2721" i="1" s="1"/>
  <c r="I2719" i="1"/>
  <c r="I2718" i="1" s="1"/>
  <c r="I2713" i="1"/>
  <c r="I2712" i="1" s="1"/>
  <c r="I2711" i="1" s="1"/>
  <c r="I2709" i="1"/>
  <c r="I2707" i="1"/>
  <c r="I2698" i="1"/>
  <c r="I2696" i="1"/>
  <c r="I2688" i="1"/>
  <c r="I2687" i="1" s="1"/>
  <c r="I2684" i="1"/>
  <c r="I2683" i="1" s="1"/>
  <c r="I2682" i="1" s="1"/>
  <c r="I2679" i="1"/>
  <c r="I2678" i="1" s="1"/>
  <c r="I2676" i="1"/>
  <c r="I2675" i="1" s="1"/>
  <c r="I2670" i="1"/>
  <c r="I2669" i="1" s="1"/>
  <c r="I2667" i="1"/>
  <c r="I2665" i="1"/>
  <c r="I2661" i="1"/>
  <c r="I2652" i="1"/>
  <c r="I2651" i="1" s="1"/>
  <c r="I2649" i="1"/>
  <c r="I2648" i="1" s="1"/>
  <c r="I2646" i="1"/>
  <c r="I2645" i="1" s="1"/>
  <c r="I2632" i="1"/>
  <c r="I2630" i="1"/>
  <c r="I2622" i="1"/>
  <c r="I2621" i="1" s="1"/>
  <c r="I2620" i="1" s="1"/>
  <c r="I2619" i="1" s="1"/>
  <c r="I2617" i="1"/>
  <c r="I2616" i="1" s="1"/>
  <c r="I2615" i="1" s="1"/>
  <c r="I2614" i="1" s="1"/>
  <c r="I2610" i="1"/>
  <c r="I2609" i="1" s="1"/>
  <c r="I2608" i="1" s="1"/>
  <c r="I2607" i="1" s="1"/>
  <c r="I2605" i="1"/>
  <c r="I2604" i="1" s="1"/>
  <c r="I2603" i="1" s="1"/>
  <c r="I2602" i="1" s="1"/>
  <c r="I2598" i="1"/>
  <c r="I2597" i="1" s="1"/>
  <c r="I2595" i="1"/>
  <c r="I2594" i="1" s="1"/>
  <c r="I2588" i="1"/>
  <c r="I2586" i="1"/>
  <c r="I2584" i="1"/>
  <c r="I2578" i="1"/>
  <c r="I2577" i="1" s="1"/>
  <c r="I2576" i="1" s="1"/>
  <c r="I2575" i="1" s="1"/>
  <c r="I2573" i="1"/>
  <c r="I2572" i="1" s="1"/>
  <c r="I2571" i="1" s="1"/>
  <c r="I2570" i="1" s="1"/>
  <c r="I2568" i="1"/>
  <c r="I2567" i="1" s="1"/>
  <c r="I2563" i="1"/>
  <c r="I2558" i="1"/>
  <c r="I2557" i="1" s="1"/>
  <c r="I2556" i="1" s="1"/>
  <c r="I2555" i="1" s="1"/>
  <c r="I2553" i="1"/>
  <c r="I2552" i="1" s="1"/>
  <c r="I2551" i="1" s="1"/>
  <c r="I2550" i="1" s="1"/>
  <c r="I2540" i="1"/>
  <c r="I2539" i="1" s="1"/>
  <c r="I2538" i="1" s="1"/>
  <c r="I2537" i="1" s="1"/>
  <c r="I2535" i="1"/>
  <c r="I2534" i="1" s="1"/>
  <c r="I2533" i="1" s="1"/>
  <c r="I2532" i="1" s="1"/>
  <c r="I2529" i="1"/>
  <c r="I2528" i="1" s="1"/>
  <c r="I2527" i="1" s="1"/>
  <c r="I2526" i="1" s="1"/>
  <c r="I2524" i="1"/>
  <c r="I2523" i="1" s="1"/>
  <c r="I2522" i="1" s="1"/>
  <c r="I2521" i="1" s="1"/>
  <c r="I2519" i="1"/>
  <c r="I2518" i="1" s="1"/>
  <c r="I2516" i="1"/>
  <c r="I2515" i="1" s="1"/>
  <c r="I2513" i="1"/>
  <c r="I2512" i="1" s="1"/>
  <c r="I2506" i="1"/>
  <c r="I2504" i="1"/>
  <c r="I2498" i="1"/>
  <c r="I2497" i="1" s="1"/>
  <c r="I2496" i="1" s="1"/>
  <c r="I2495" i="1" s="1"/>
  <c r="I2494" i="1" s="1"/>
  <c r="I2491" i="1"/>
  <c r="I2490" i="1" s="1"/>
  <c r="I2488" i="1"/>
  <c r="I2486" i="1"/>
  <c r="I2482" i="1"/>
  <c r="I2481" i="1" s="1"/>
  <c r="I2479" i="1"/>
  <c r="I2478" i="1" s="1"/>
  <c r="I2476" i="1"/>
  <c r="I2475" i="1" s="1"/>
  <c r="I2472" i="1"/>
  <c r="I2471" i="1" s="1"/>
  <c r="I2470" i="1" s="1"/>
  <c r="I2466" i="1"/>
  <c r="I2462" i="1"/>
  <c r="I2459" i="1"/>
  <c r="I2458" i="1" s="1"/>
  <c r="I2454" i="1"/>
  <c r="I2444" i="1"/>
  <c r="I2443" i="1" s="1"/>
  <c r="I2442" i="1" s="1"/>
  <c r="I2441" i="1" s="1"/>
  <c r="I2439" i="1"/>
  <c r="I2438" i="1" s="1"/>
  <c r="I2437" i="1" s="1"/>
  <c r="I2436" i="1" s="1"/>
  <c r="I2432" i="1"/>
  <c r="I2431" i="1" s="1"/>
  <c r="I2430" i="1" s="1"/>
  <c r="I2429" i="1" s="1"/>
  <c r="I2427" i="1"/>
  <c r="I2426" i="1" s="1"/>
  <c r="I2425" i="1" s="1"/>
  <c r="I2424" i="1" s="1"/>
  <c r="I2420" i="1"/>
  <c r="I2419" i="1" s="1"/>
  <c r="I2417" i="1"/>
  <c r="I2416" i="1" s="1"/>
  <c r="I2410" i="1"/>
  <c r="I2409" i="1" s="1"/>
  <c r="I2408" i="1" s="1"/>
  <c r="I2407" i="1" s="1"/>
  <c r="I2406" i="1" s="1"/>
  <c r="I2405" i="1" s="1"/>
  <c r="I2400" i="1"/>
  <c r="I2398" i="1"/>
  <c r="I2392" i="1"/>
  <c r="I2391" i="1" s="1"/>
  <c r="I2390" i="1" s="1"/>
  <c r="I2389" i="1" s="1"/>
  <c r="I2387" i="1"/>
  <c r="I2386" i="1" s="1"/>
  <c r="I2384" i="1"/>
  <c r="I2383" i="1" s="1"/>
  <c r="I2379" i="1"/>
  <c r="I2378" i="1" s="1"/>
  <c r="I2376" i="1"/>
  <c r="I2375" i="1" s="1"/>
  <c r="I2373" i="1"/>
  <c r="I2372" i="1" s="1"/>
  <c r="I2368" i="1"/>
  <c r="I2367" i="1" s="1"/>
  <c r="I2366" i="1" s="1"/>
  <c r="I2365" i="1" s="1"/>
  <c r="I2363" i="1"/>
  <c r="I2362" i="1" s="1"/>
  <c r="I2361" i="1" s="1"/>
  <c r="I2360" i="1" s="1"/>
  <c r="I2355" i="1"/>
  <c r="I2354" i="1" s="1"/>
  <c r="I2353" i="1" s="1"/>
  <c r="I2348" i="1"/>
  <c r="I2347" i="1" s="1"/>
  <c r="I2346" i="1" s="1"/>
  <c r="I2345" i="1" s="1"/>
  <c r="I2343" i="1"/>
  <c r="I2342" i="1" s="1"/>
  <c r="I2341" i="1" s="1"/>
  <c r="I2340" i="1" s="1"/>
  <c r="I2338" i="1"/>
  <c r="I2337" i="1" s="1"/>
  <c r="I2336" i="1" s="1"/>
  <c r="I2335" i="1" s="1"/>
  <c r="I2332" i="1"/>
  <c r="I2331" i="1" s="1"/>
  <c r="I2329" i="1" s="1"/>
  <c r="I2327" i="1"/>
  <c r="I2326" i="1" s="1"/>
  <c r="I2325" i="1" s="1"/>
  <c r="I2324" i="1" s="1"/>
  <c r="I2322" i="1"/>
  <c r="I2321" i="1" s="1"/>
  <c r="I2320" i="1" s="1"/>
  <c r="I2319" i="1" s="1"/>
  <c r="I2317" i="1"/>
  <c r="I2316" i="1" s="1"/>
  <c r="I2314" i="1"/>
  <c r="I2313" i="1" s="1"/>
  <c r="I2311" i="1"/>
  <c r="I2310" i="1" s="1"/>
  <c r="I2304" i="1"/>
  <c r="I2303" i="1" s="1"/>
  <c r="I2302" i="1" s="1"/>
  <c r="I2299" i="1"/>
  <c r="I2298" i="1" s="1"/>
  <c r="I2297" i="1" s="1"/>
  <c r="I2296" i="1" s="1"/>
  <c r="I2293" i="1"/>
  <c r="I2292" i="1" s="1"/>
  <c r="I2291" i="1" s="1"/>
  <c r="I2290" i="1" s="1"/>
  <c r="I2289" i="1" s="1"/>
  <c r="I2286" i="1"/>
  <c r="I2284" i="1"/>
  <c r="I2281" i="1"/>
  <c r="I2279" i="1"/>
  <c r="I2275" i="1"/>
  <c r="I2274" i="1" s="1"/>
  <c r="I2272" i="1"/>
  <c r="I2271" i="1" s="1"/>
  <c r="I2269" i="1"/>
  <c r="I2268" i="1" s="1"/>
  <c r="I2265" i="1"/>
  <c r="I2264" i="1" s="1"/>
  <c r="I2263" i="1" s="1"/>
  <c r="I2258" i="1"/>
  <c r="I2256" i="1"/>
  <c r="I2254" i="1"/>
  <c r="I2251" i="1"/>
  <c r="I2250" i="1" s="1"/>
  <c r="I2246" i="1"/>
  <c r="I2244" i="1"/>
  <c r="I2236" i="1"/>
  <c r="I2235" i="1" s="1"/>
  <c r="I2234" i="1" s="1"/>
  <c r="I2233" i="1" s="1"/>
  <c r="I2231" i="1"/>
  <c r="I2230" i="1" s="1"/>
  <c r="I2229" i="1" s="1"/>
  <c r="I2228" i="1" s="1"/>
  <c r="I2224" i="1"/>
  <c r="I2223" i="1" s="1"/>
  <c r="I2222" i="1" s="1"/>
  <c r="I2221" i="1" s="1"/>
  <c r="I2219" i="1"/>
  <c r="I2218" i="1" s="1"/>
  <c r="I2217" i="1" s="1"/>
  <c r="I2216" i="1" s="1"/>
  <c r="I2212" i="1"/>
  <c r="I2211" i="1" s="1"/>
  <c r="I2209" i="1"/>
  <c r="I2208" i="1" s="1"/>
  <c r="I2202" i="1"/>
  <c r="I2201" i="1" s="1"/>
  <c r="I2200" i="1" s="1"/>
  <c r="I2199" i="1" s="1"/>
  <c r="I2198" i="1" s="1"/>
  <c r="I2197" i="1" s="1"/>
  <c r="I2195" i="1"/>
  <c r="I2193" i="1"/>
  <c r="I2191" i="1"/>
  <c r="I2185" i="1"/>
  <c r="I2184" i="1" s="1"/>
  <c r="I2183" i="1" s="1"/>
  <c r="I2182" i="1" s="1"/>
  <c r="I2180" i="1"/>
  <c r="I2179" i="1" s="1"/>
  <c r="I2177" i="1"/>
  <c r="I2176" i="1" s="1"/>
  <c r="I2174" i="1"/>
  <c r="I2173" i="1" s="1"/>
  <c r="I2169" i="1"/>
  <c r="I2168" i="1" s="1"/>
  <c r="I2167" i="1" s="1"/>
  <c r="I2166" i="1" s="1"/>
  <c r="I2164" i="1"/>
  <c r="I2163" i="1" s="1"/>
  <c r="I2162" i="1" s="1"/>
  <c r="I2161" i="1" s="1"/>
  <c r="I2156" i="1"/>
  <c r="I2155" i="1" s="1"/>
  <c r="I2154" i="1" s="1"/>
  <c r="I2149" i="1"/>
  <c r="I2148" i="1" s="1"/>
  <c r="I2147" i="1" s="1"/>
  <c r="I2146" i="1" s="1"/>
  <c r="I2144" i="1"/>
  <c r="I2143" i="1" s="1"/>
  <c r="I2142" i="1" s="1"/>
  <c r="I2141" i="1" s="1"/>
  <c r="I2138" i="1"/>
  <c r="I2137" i="1" s="1"/>
  <c r="I2136" i="1" s="1"/>
  <c r="I2135" i="1" s="1"/>
  <c r="I2133" i="1"/>
  <c r="I2132" i="1" s="1"/>
  <c r="I2131" i="1" s="1"/>
  <c r="I2130" i="1" s="1"/>
  <c r="I2128" i="1"/>
  <c r="I2127" i="1" s="1"/>
  <c r="I2125" i="1"/>
  <c r="I2124" i="1" s="1"/>
  <c r="I2122" i="1"/>
  <c r="I2121" i="1" s="1"/>
  <c r="I2115" i="1"/>
  <c r="I2114" i="1" s="1"/>
  <c r="I2113" i="1" s="1"/>
  <c r="I2110" i="1"/>
  <c r="I2109" i="1" s="1"/>
  <c r="I2108" i="1" s="1"/>
  <c r="I2107" i="1" s="1"/>
  <c r="I2104" i="1"/>
  <c r="I2103" i="1" s="1"/>
  <c r="I2102" i="1" s="1"/>
  <c r="I2101" i="1" s="1"/>
  <c r="I2100" i="1" s="1"/>
  <c r="I2097" i="1"/>
  <c r="I2096" i="1" s="1"/>
  <c r="I2095" i="1" s="1"/>
  <c r="I2094" i="1" s="1"/>
  <c r="I2092" i="1"/>
  <c r="I2090" i="1"/>
  <c r="I2087" i="1"/>
  <c r="I2086" i="1" s="1"/>
  <c r="I2083" i="1"/>
  <c r="I2082" i="1" s="1"/>
  <c r="I2080" i="1"/>
  <c r="I2079" i="1" s="1"/>
  <c r="I2077" i="1"/>
  <c r="I2076" i="1" s="1"/>
  <c r="I2073" i="1"/>
  <c r="I2072" i="1" s="1"/>
  <c r="I2071" i="1" s="1"/>
  <c r="I2067" i="1"/>
  <c r="I2065" i="1"/>
  <c r="I2062" i="1"/>
  <c r="I2061" i="1" s="1"/>
  <c r="I2057" i="1"/>
  <c r="I2055" i="1"/>
  <c r="I2047" i="1"/>
  <c r="I2046" i="1" s="1"/>
  <c r="I2045" i="1" s="1"/>
  <c r="I2044" i="1" s="1"/>
  <c r="I2042" i="1"/>
  <c r="I2041" i="1" s="1"/>
  <c r="I2040" i="1" s="1"/>
  <c r="I2039" i="1" s="1"/>
  <c r="I2035" i="1"/>
  <c r="I2034" i="1" s="1"/>
  <c r="I2033" i="1" s="1"/>
  <c r="I2032" i="1" s="1"/>
  <c r="I2030" i="1"/>
  <c r="I2029" i="1" s="1"/>
  <c r="I2028" i="1" s="1"/>
  <c r="I2027" i="1" s="1"/>
  <c r="I2023" i="1"/>
  <c r="I2022" i="1" s="1"/>
  <c r="I2020" i="1"/>
  <c r="I2019" i="1" s="1"/>
  <c r="I2013" i="1"/>
  <c r="I2012" i="1" s="1"/>
  <c r="I2011" i="1" s="1"/>
  <c r="I2010" i="1" s="1"/>
  <c r="I2009" i="1" s="1"/>
  <c r="I2008" i="1" s="1"/>
  <c r="I2006" i="1"/>
  <c r="I2004" i="1"/>
  <c r="I2002" i="1"/>
  <c r="I1996" i="1"/>
  <c r="I1995" i="1" s="1"/>
  <c r="I1994" i="1" s="1"/>
  <c r="I1993" i="1" s="1"/>
  <c r="I1991" i="1"/>
  <c r="I1990" i="1" s="1"/>
  <c r="I1989" i="1" s="1"/>
  <c r="I1988" i="1" s="1"/>
  <c r="I1986" i="1"/>
  <c r="I1985" i="1" s="1"/>
  <c r="I1983" i="1"/>
  <c r="I1981" i="1"/>
  <c r="I1976" i="1"/>
  <c r="I1975" i="1" s="1"/>
  <c r="I1974" i="1" s="1"/>
  <c r="I1973" i="1" s="1"/>
  <c r="I1970" i="1"/>
  <c r="I1968" i="1"/>
  <c r="I1954" i="1"/>
  <c r="I1953" i="1" s="1"/>
  <c r="I1952" i="1" s="1"/>
  <c r="I1951" i="1" s="1"/>
  <c r="I1949" i="1"/>
  <c r="I1948" i="1" s="1"/>
  <c r="I1947" i="1" s="1"/>
  <c r="I1946" i="1" s="1"/>
  <c r="I1943" i="1"/>
  <c r="I1942" i="1" s="1"/>
  <c r="I1941" i="1" s="1"/>
  <c r="I1940" i="1" s="1"/>
  <c r="I1938" i="1"/>
  <c r="I1937" i="1" s="1"/>
  <c r="I1936" i="1" s="1"/>
  <c r="I1935" i="1" s="1"/>
  <c r="I1933" i="1"/>
  <c r="I1932" i="1" s="1"/>
  <c r="I1931" i="1" s="1"/>
  <c r="I1930" i="1" s="1"/>
  <c r="I1928" i="1"/>
  <c r="I1927" i="1" s="1"/>
  <c r="I1925" i="1"/>
  <c r="I1924" i="1" s="1"/>
  <c r="I1922" i="1"/>
  <c r="I1921" i="1" s="1"/>
  <c r="I1915" i="1"/>
  <c r="I1914" i="1" s="1"/>
  <c r="I1913" i="1" s="1"/>
  <c r="I1910" i="1"/>
  <c r="I1909" i="1" s="1"/>
  <c r="I1908" i="1" s="1"/>
  <c r="I1907" i="1" s="1"/>
  <c r="I1904" i="1"/>
  <c r="I1903" i="1" s="1"/>
  <c r="I1902" i="1" s="1"/>
  <c r="I1901" i="1" s="1"/>
  <c r="I1900" i="1" s="1"/>
  <c r="I1897" i="1"/>
  <c r="I1896" i="1" s="1"/>
  <c r="I1895" i="1" s="1"/>
  <c r="I1894" i="1" s="1"/>
  <c r="I1892" i="1"/>
  <c r="I1890" i="1"/>
  <c r="I1887" i="1"/>
  <c r="I1885" i="1"/>
  <c r="I1881" i="1"/>
  <c r="I1880" i="1" s="1"/>
  <c r="I1878" i="1"/>
  <c r="I1877" i="1" s="1"/>
  <c r="I1875" i="1"/>
  <c r="I1872" i="1" s="1"/>
  <c r="I1863" i="1"/>
  <c r="I1861" i="1"/>
  <c r="I1859" i="1"/>
  <c r="I1854" i="1"/>
  <c r="I1853" i="1" s="1"/>
  <c r="I1849" i="1"/>
  <c r="I1847" i="1"/>
  <c r="I1839" i="1"/>
  <c r="I1837" i="1"/>
  <c r="I1832" i="1"/>
  <c r="I1831" i="1" s="1"/>
  <c r="I1830" i="1" s="1"/>
  <c r="I1829" i="1" s="1"/>
  <c r="I1825" i="1"/>
  <c r="I1823" i="1"/>
  <c r="I1818" i="1"/>
  <c r="I1817" i="1" s="1"/>
  <c r="I1816" i="1" s="1"/>
  <c r="I1815" i="1" s="1"/>
  <c r="I1811" i="1"/>
  <c r="I1810" i="1" s="1"/>
  <c r="I1808" i="1"/>
  <c r="I1807" i="1" s="1"/>
  <c r="I1801" i="1"/>
  <c r="I1800" i="1" s="1"/>
  <c r="I1799" i="1" s="1"/>
  <c r="I1798" i="1" s="1"/>
  <c r="I1797" i="1" s="1"/>
  <c r="I1796" i="1" s="1"/>
  <c r="I1794" i="1"/>
  <c r="I1792" i="1"/>
  <c r="I1790" i="1"/>
  <c r="I1784" i="1"/>
  <c r="I1783" i="1" s="1"/>
  <c r="I1782" i="1" s="1"/>
  <c r="I1781" i="1" s="1"/>
  <c r="I1779" i="1"/>
  <c r="I1778" i="1" s="1"/>
  <c r="I1777" i="1" s="1"/>
  <c r="I1776" i="1" s="1"/>
  <c r="I1774" i="1"/>
  <c r="I1773" i="1" s="1"/>
  <c r="I1771" i="1"/>
  <c r="I1770" i="1" s="1"/>
  <c r="I1768" i="1"/>
  <c r="I1766" i="1"/>
  <c r="I1761" i="1"/>
  <c r="I1760" i="1" s="1"/>
  <c r="I1759" i="1" s="1"/>
  <c r="I1758" i="1" s="1"/>
  <c r="I1755" i="1"/>
  <c r="I1753" i="1"/>
  <c r="I1751" i="1"/>
  <c r="I1744" i="1"/>
  <c r="I1743" i="1" s="1"/>
  <c r="I1742" i="1" s="1"/>
  <c r="I1741" i="1" s="1"/>
  <c r="I1725" i="1"/>
  <c r="I1724" i="1" s="1"/>
  <c r="I1723" i="1" s="1"/>
  <c r="I1722" i="1" s="1"/>
  <c r="I1720" i="1"/>
  <c r="I1719" i="1" s="1"/>
  <c r="I1718" i="1" s="1"/>
  <c r="I1717" i="1" s="1"/>
  <c r="I1714" i="1"/>
  <c r="I1713" i="1" s="1"/>
  <c r="I1712" i="1" s="1"/>
  <c r="I1711" i="1" s="1"/>
  <c r="I1709" i="1"/>
  <c r="I1708" i="1" s="1"/>
  <c r="I1707" i="1" s="1"/>
  <c r="I1706" i="1" s="1"/>
  <c r="I1704" i="1"/>
  <c r="I1703" i="1" s="1"/>
  <c r="I1702" i="1" s="1"/>
  <c r="I1701" i="1" s="1"/>
  <c r="I1699" i="1"/>
  <c r="I1698" i="1" s="1"/>
  <c r="I1696" i="1"/>
  <c r="I1695" i="1" s="1"/>
  <c r="I1693" i="1"/>
  <c r="I1692" i="1" s="1"/>
  <c r="I1686" i="1"/>
  <c r="I1685" i="1" s="1"/>
  <c r="I1684" i="1" s="1"/>
  <c r="I1681" i="1"/>
  <c r="I1680" i="1" s="1"/>
  <c r="I1679" i="1" s="1"/>
  <c r="I1678" i="1" s="1"/>
  <c r="I1675" i="1"/>
  <c r="I1674" i="1" s="1"/>
  <c r="I1673" i="1" s="1"/>
  <c r="I1672" i="1" s="1"/>
  <c r="I1671" i="1" s="1"/>
  <c r="I1668" i="1"/>
  <c r="I1666" i="1"/>
  <c r="I1663" i="1"/>
  <c r="I1661" i="1"/>
  <c r="I1657" i="1"/>
  <c r="I1656" i="1" s="1"/>
  <c r="I1654" i="1"/>
  <c r="I1653" i="1" s="1"/>
  <c r="I1651" i="1"/>
  <c r="I1650" i="1" s="1"/>
  <c r="I1647" i="1"/>
  <c r="I1646" i="1" s="1"/>
  <c r="I1645" i="1" s="1"/>
  <c r="I1640" i="1"/>
  <c r="I1638" i="1"/>
  <c r="I1633" i="1"/>
  <c r="I1632" i="1" s="1"/>
  <c r="I1628" i="1"/>
  <c r="I1626" i="1"/>
  <c r="I1618" i="1"/>
  <c r="I1617" i="1" s="1"/>
  <c r="I1616" i="1" s="1"/>
  <c r="I1615" i="1" s="1"/>
  <c r="I1613" i="1"/>
  <c r="I1612" i="1" s="1"/>
  <c r="I1611" i="1" s="1"/>
  <c r="I1610" i="1" s="1"/>
  <c r="I1607" i="1"/>
  <c r="I1606" i="1" s="1"/>
  <c r="I1605" i="1" s="1"/>
  <c r="I1604" i="1" s="1"/>
  <c r="I1603" i="1" s="1"/>
  <c r="I1600" i="1"/>
  <c r="I1599" i="1" s="1"/>
  <c r="I1598" i="1" s="1"/>
  <c r="I1597" i="1" s="1"/>
  <c r="I1595" i="1"/>
  <c r="I1594" i="1" s="1"/>
  <c r="I1593" i="1" s="1"/>
  <c r="I1592" i="1" s="1"/>
  <c r="I1588" i="1"/>
  <c r="I1587" i="1" s="1"/>
  <c r="I1585" i="1"/>
  <c r="I1584" i="1" s="1"/>
  <c r="I1578" i="1"/>
  <c r="I1577" i="1" s="1"/>
  <c r="I1576" i="1" s="1"/>
  <c r="I1575" i="1" s="1"/>
  <c r="I1574" i="1" s="1"/>
  <c r="I1573" i="1" s="1"/>
  <c r="I1571" i="1"/>
  <c r="I1569" i="1"/>
  <c r="I1567" i="1"/>
  <c r="I1561" i="1"/>
  <c r="I1560" i="1" s="1"/>
  <c r="I1559" i="1" s="1"/>
  <c r="I1558" i="1" s="1"/>
  <c r="I1556" i="1"/>
  <c r="I1555" i="1" s="1"/>
  <c r="I1554" i="1" s="1"/>
  <c r="I1553" i="1" s="1"/>
  <c r="I1551" i="1"/>
  <c r="I1550" i="1" s="1"/>
  <c r="I1548" i="1"/>
  <c r="I1546" i="1"/>
  <c r="I1541" i="1"/>
  <c r="I1540" i="1" s="1"/>
  <c r="I1539" i="1" s="1"/>
  <c r="I1538" i="1" s="1"/>
  <c r="I1536" i="1"/>
  <c r="I1535" i="1" s="1"/>
  <c r="I1534" i="1" s="1"/>
  <c r="I1533" i="1" s="1"/>
  <c r="I1530" i="1"/>
  <c r="I1529" i="1" s="1"/>
  <c r="I1528" i="1" s="1"/>
  <c r="I1527" i="1" s="1"/>
  <c r="I1525" i="1"/>
  <c r="I1523" i="1"/>
  <c r="I1521" i="1"/>
  <c r="I1514" i="1"/>
  <c r="I1513" i="1" s="1"/>
  <c r="I1512" i="1" s="1"/>
  <c r="I1511" i="1" s="1"/>
  <c r="I1507" i="1"/>
  <c r="I1506" i="1" s="1"/>
  <c r="I1505" i="1" s="1"/>
  <c r="I1504" i="1" s="1"/>
  <c r="I1502" i="1"/>
  <c r="I1501" i="1" s="1"/>
  <c r="I1500" i="1" s="1"/>
  <c r="I1499" i="1" s="1"/>
  <c r="I1496" i="1"/>
  <c r="I1495" i="1" s="1"/>
  <c r="I1494" i="1" s="1"/>
  <c r="I1493" i="1" s="1"/>
  <c r="I1491" i="1"/>
  <c r="I1490" i="1" s="1"/>
  <c r="I1489" i="1" s="1"/>
  <c r="I1488" i="1" s="1"/>
  <c r="I1486" i="1"/>
  <c r="I1485" i="1" s="1"/>
  <c r="I1484" i="1" s="1"/>
  <c r="I1483" i="1" s="1"/>
  <c r="I1481" i="1"/>
  <c r="I1480" i="1" s="1"/>
  <c r="I1478" i="1"/>
  <c r="I1477" i="1" s="1"/>
  <c r="I1475" i="1"/>
  <c r="I1474" i="1" s="1"/>
  <c r="I1468" i="1"/>
  <c r="I1461" i="1"/>
  <c r="I1460" i="1" s="1"/>
  <c r="I1459" i="1" s="1"/>
  <c r="I1458" i="1" s="1"/>
  <c r="I1455" i="1"/>
  <c r="I1454" i="1" s="1"/>
  <c r="I1453" i="1" s="1"/>
  <c r="I1452" i="1" s="1"/>
  <c r="I1450" i="1"/>
  <c r="I1449" i="1" s="1"/>
  <c r="I1448" i="1" s="1"/>
  <c r="I1447" i="1" s="1"/>
  <c r="I1443" i="1"/>
  <c r="I1442" i="1" s="1"/>
  <c r="I1441" i="1" s="1"/>
  <c r="I1440" i="1" s="1"/>
  <c r="I1436" i="1"/>
  <c r="I1435" i="1" s="1"/>
  <c r="I1433" i="1"/>
  <c r="I1431" i="1"/>
  <c r="I1427" i="1"/>
  <c r="I1426" i="1" s="1"/>
  <c r="I1424" i="1"/>
  <c r="I1423" i="1" s="1"/>
  <c r="I1421" i="1"/>
  <c r="I1420" i="1" s="1"/>
  <c r="I1417" i="1"/>
  <c r="I1416" i="1" s="1"/>
  <c r="I1415" i="1" s="1"/>
  <c r="I1410" i="1"/>
  <c r="I1408" i="1"/>
  <c r="I1406" i="1"/>
  <c r="I1403" i="1"/>
  <c r="I1402" i="1" s="1"/>
  <c r="I1398" i="1"/>
  <c r="I1396" i="1"/>
  <c r="I1388" i="1"/>
  <c r="I1387" i="1" s="1"/>
  <c r="I1386" i="1" s="1"/>
  <c r="I1385" i="1" s="1"/>
  <c r="I1383" i="1"/>
  <c r="I1382" i="1" s="1"/>
  <c r="I1381" i="1" s="1"/>
  <c r="I1380" i="1" s="1"/>
  <c r="I1376" i="1"/>
  <c r="I1375" i="1" s="1"/>
  <c r="I1374" i="1" s="1"/>
  <c r="I1373" i="1" s="1"/>
  <c r="I1371" i="1"/>
  <c r="I1370" i="1" s="1"/>
  <c r="I1369" i="1" s="1"/>
  <c r="I1368" i="1" s="1"/>
  <c r="I1364" i="1"/>
  <c r="I1363" i="1" s="1"/>
  <c r="I1361" i="1"/>
  <c r="I1360" i="1" s="1"/>
  <c r="I1354" i="1"/>
  <c r="I1353" i="1" s="1"/>
  <c r="I1352" i="1" s="1"/>
  <c r="I1351" i="1" s="1"/>
  <c r="I1350" i="1" s="1"/>
  <c r="I1349" i="1" s="1"/>
  <c r="I1347" i="1"/>
  <c r="I1345" i="1"/>
  <c r="I1343" i="1"/>
  <c r="I1337" i="1"/>
  <c r="I1336" i="1" s="1"/>
  <c r="I1335" i="1" s="1"/>
  <c r="I1334" i="1" s="1"/>
  <c r="I1332" i="1"/>
  <c r="I1331" i="1" s="1"/>
  <c r="I1330" i="1" s="1"/>
  <c r="I1329" i="1" s="1"/>
  <c r="I1327" i="1"/>
  <c r="I1326" i="1" s="1"/>
  <c r="I1324" i="1"/>
  <c r="I1323" i="1" s="1"/>
  <c r="I1321" i="1"/>
  <c r="I1320" i="1" s="1"/>
  <c r="I1316" i="1"/>
  <c r="I1315" i="1" s="1"/>
  <c r="I1314" i="1" s="1"/>
  <c r="I1313" i="1" s="1"/>
  <c r="I1310" i="1"/>
  <c r="I1309" i="1" s="1"/>
  <c r="I1296" i="1"/>
  <c r="I1295" i="1" s="1"/>
  <c r="I1294" i="1" s="1"/>
  <c r="I1293" i="1" s="1"/>
  <c r="I1291" i="1"/>
  <c r="I1290" i="1" s="1"/>
  <c r="I1289" i="1" s="1"/>
  <c r="I1288" i="1" s="1"/>
  <c r="I1285" i="1"/>
  <c r="I1284" i="1" s="1"/>
  <c r="I1283" i="1" s="1"/>
  <c r="I1282" i="1" s="1"/>
  <c r="I1280" i="1"/>
  <c r="I1279" i="1" s="1"/>
  <c r="I1278" i="1" s="1"/>
  <c r="I1277" i="1" s="1"/>
  <c r="I1275" i="1"/>
  <c r="I1274" i="1" s="1"/>
  <c r="I1273" i="1" s="1"/>
  <c r="I1272" i="1" s="1"/>
  <c r="I1270" i="1"/>
  <c r="I1269" i="1" s="1"/>
  <c r="I1268" i="1" s="1"/>
  <c r="I1267" i="1" s="1"/>
  <c r="I1265" i="1"/>
  <c r="I1264" i="1" s="1"/>
  <c r="I1262" i="1"/>
  <c r="I1261" i="1" s="1"/>
  <c r="I1259" i="1"/>
  <c r="I1258" i="1" s="1"/>
  <c r="I1252" i="1"/>
  <c r="I1251" i="1" s="1"/>
  <c r="I1250" i="1" s="1"/>
  <c r="I1247" i="1"/>
  <c r="I1246" i="1" s="1"/>
  <c r="I1245" i="1" s="1"/>
  <c r="I1244" i="1" s="1"/>
  <c r="I1241" i="1"/>
  <c r="I1240" i="1" s="1"/>
  <c r="I1239" i="1" s="1"/>
  <c r="I1238" i="1" s="1"/>
  <c r="I1237" i="1" s="1"/>
  <c r="I1234" i="1"/>
  <c r="I1233" i="1" s="1"/>
  <c r="I1232" i="1" s="1"/>
  <c r="I1231" i="1" s="1"/>
  <c r="I1229" i="1"/>
  <c r="I1227" i="1"/>
  <c r="I1224" i="1"/>
  <c r="I1222" i="1"/>
  <c r="I1218" i="1"/>
  <c r="I1217" i="1" s="1"/>
  <c r="I1215" i="1"/>
  <c r="I1214" i="1" s="1"/>
  <c r="I1212" i="1"/>
  <c r="I1211" i="1" s="1"/>
  <c r="I1208" i="1"/>
  <c r="I1207" i="1" s="1"/>
  <c r="I1206" i="1" s="1"/>
  <c r="I1201" i="1"/>
  <c r="I1199" i="1"/>
  <c r="I1197" i="1"/>
  <c r="I1194" i="1"/>
  <c r="I1193" i="1" s="1"/>
  <c r="I1189" i="1"/>
  <c r="I1187" i="1"/>
  <c r="I1179" i="1"/>
  <c r="I1178" i="1" s="1"/>
  <c r="I1177" i="1" s="1"/>
  <c r="I1176" i="1" s="1"/>
  <c r="I1175" i="1" s="1"/>
  <c r="I1174" i="1" s="1"/>
  <c r="I1172" i="1"/>
  <c r="I1171" i="1" s="1"/>
  <c r="I1170" i="1" s="1"/>
  <c r="I1169" i="1" s="1"/>
  <c r="I1167" i="1"/>
  <c r="I1166" i="1" s="1"/>
  <c r="I1165" i="1" s="1"/>
  <c r="I1164" i="1" s="1"/>
  <c r="I1160" i="1"/>
  <c r="I1159" i="1" s="1"/>
  <c r="I1157" i="1"/>
  <c r="I1156" i="1" s="1"/>
  <c r="I1150" i="1"/>
  <c r="I1149" i="1" s="1"/>
  <c r="I1148" i="1" s="1"/>
  <c r="I1147" i="1" s="1"/>
  <c r="I1146" i="1" s="1"/>
  <c r="I1145" i="1" s="1"/>
  <c r="I1143" i="1"/>
  <c r="I1141" i="1"/>
  <c r="I1139" i="1"/>
  <c r="I1133" i="1"/>
  <c r="I1132" i="1" s="1"/>
  <c r="I1131" i="1" s="1"/>
  <c r="I1130" i="1" s="1"/>
  <c r="I1128" i="1"/>
  <c r="I1127" i="1" s="1"/>
  <c r="I1126" i="1" s="1"/>
  <c r="I1125" i="1" s="1"/>
  <c r="I1123" i="1"/>
  <c r="I1122" i="1" s="1"/>
  <c r="I1120" i="1"/>
  <c r="I1119" i="1" s="1"/>
  <c r="I1117" i="1"/>
  <c r="I1116" i="1" s="1"/>
  <c r="I1112" i="1"/>
  <c r="I1111" i="1" s="1"/>
  <c r="I1110" i="1" s="1"/>
  <c r="I1109" i="1" s="1"/>
  <c r="I1107" i="1"/>
  <c r="I1106" i="1" s="1"/>
  <c r="I1105" i="1" s="1"/>
  <c r="I1104" i="1" s="1"/>
  <c r="I1094" i="1"/>
  <c r="I1093" i="1" s="1"/>
  <c r="I1092" i="1" s="1"/>
  <c r="I1091" i="1" s="1"/>
  <c r="I1089" i="1"/>
  <c r="I1088" i="1" s="1"/>
  <c r="I1087" i="1" s="1"/>
  <c r="I1086" i="1" s="1"/>
  <c r="I1084" i="1"/>
  <c r="I1083" i="1" s="1"/>
  <c r="I1082" i="1" s="1"/>
  <c r="I1081" i="1" s="1"/>
  <c r="I1078" i="1"/>
  <c r="I1077" i="1" s="1"/>
  <c r="I1076" i="1" s="1"/>
  <c r="I1075" i="1" s="1"/>
  <c r="I1073" i="1"/>
  <c r="I1072" i="1" s="1"/>
  <c r="I1071" i="1" s="1"/>
  <c r="I1070" i="1" s="1"/>
  <c r="I1068" i="1"/>
  <c r="I1067" i="1" s="1"/>
  <c r="I1066" i="1" s="1"/>
  <c r="I1065" i="1" s="1"/>
  <c r="I1063" i="1"/>
  <c r="I1062" i="1" s="1"/>
  <c r="I1060" i="1"/>
  <c r="I1059" i="1" s="1"/>
  <c r="I1057" i="1"/>
  <c r="I1056" i="1" s="1"/>
  <c r="I1050" i="1"/>
  <c r="I1049" i="1" s="1"/>
  <c r="I1048" i="1" s="1"/>
  <c r="I1047" i="1" s="1"/>
  <c r="I1045" i="1"/>
  <c r="I1044" i="1" s="1"/>
  <c r="I1043" i="1" s="1"/>
  <c r="I1042" i="1" s="1"/>
  <c r="I1039" i="1"/>
  <c r="I1038" i="1" s="1"/>
  <c r="I1037" i="1" s="1"/>
  <c r="I1036" i="1" s="1"/>
  <c r="I1035" i="1" s="1"/>
  <c r="I1032" i="1"/>
  <c r="I1030" i="1"/>
  <c r="I1027" i="1"/>
  <c r="I1025" i="1"/>
  <c r="I1021" i="1"/>
  <c r="I1020" i="1" s="1"/>
  <c r="I1018" i="1"/>
  <c r="I1017" i="1" s="1"/>
  <c r="I1015" i="1"/>
  <c r="I1014" i="1" s="1"/>
  <c r="I1011" i="1"/>
  <c r="I1010" i="1" s="1"/>
  <c r="I1009" i="1" s="1"/>
  <c r="I1005" i="1"/>
  <c r="I1003" i="1"/>
  <c r="I1001" i="1"/>
  <c r="I998" i="1"/>
  <c r="I997" i="1" s="1"/>
  <c r="I993" i="1"/>
  <c r="I991" i="1"/>
  <c r="I982" i="1"/>
  <c r="I981" i="1" s="1"/>
  <c r="I980" i="1" s="1"/>
  <c r="I978" i="1"/>
  <c r="I976" i="1"/>
  <c r="I971" i="1"/>
  <c r="I970" i="1" s="1"/>
  <c r="I969" i="1" s="1"/>
  <c r="I967" i="1"/>
  <c r="I965" i="1"/>
  <c r="I959" i="1"/>
  <c r="I957" i="1"/>
  <c r="I950" i="1"/>
  <c r="I948" i="1"/>
  <c r="I944" i="1"/>
  <c r="I942" i="1"/>
  <c r="I934" i="1"/>
  <c r="I933" i="1" s="1"/>
  <c r="I926" i="1"/>
  <c r="I925" i="1" s="1"/>
  <c r="I921" i="1"/>
  <c r="I920" i="1" s="1"/>
  <c r="I918" i="1"/>
  <c r="I916" i="1"/>
  <c r="I912" i="1"/>
  <c r="I911" i="1" s="1"/>
  <c r="I906" i="1"/>
  <c r="I902" i="1"/>
  <c r="I901" i="1" s="1"/>
  <c r="I897" i="1"/>
  <c r="I885" i="1"/>
  <c r="I883" i="1"/>
  <c r="I881" i="1"/>
  <c r="I878" i="1"/>
  <c r="I877" i="1" s="1"/>
  <c r="I872" i="1"/>
  <c r="I871" i="1" s="1"/>
  <c r="I868" i="1"/>
  <c r="I867" i="1" s="1"/>
  <c r="I861" i="1"/>
  <c r="I860" i="1" s="1"/>
  <c r="I857" i="1"/>
  <c r="I855" i="1"/>
  <c r="I850" i="1"/>
  <c r="I849" i="1" s="1"/>
  <c r="I848" i="1" s="1"/>
  <c r="I847" i="1" s="1"/>
  <c r="I845" i="1"/>
  <c r="I844" i="1" s="1"/>
  <c r="I843" i="1" s="1"/>
  <c r="I842" i="1" s="1"/>
  <c r="I840" i="1"/>
  <c r="I839" i="1" s="1"/>
  <c r="I836" i="1"/>
  <c r="I834" i="1"/>
  <c r="I831" i="1"/>
  <c r="I826" i="1"/>
  <c r="I824" i="1"/>
  <c r="I820" i="1"/>
  <c r="I819" i="1" s="1"/>
  <c r="I818" i="1" s="1"/>
  <c r="I813" i="1"/>
  <c r="I812" i="1" s="1"/>
  <c r="I811" i="1" s="1"/>
  <c r="I810" i="1" s="1"/>
  <c r="I809" i="1" s="1"/>
  <c r="I807" i="1"/>
  <c r="I806" i="1" s="1"/>
  <c r="I805" i="1" s="1"/>
  <c r="I804" i="1" s="1"/>
  <c r="I802" i="1"/>
  <c r="I801" i="1" s="1"/>
  <c r="I800" i="1" s="1"/>
  <c r="I799" i="1" s="1"/>
  <c r="I794" i="1"/>
  <c r="I793" i="1" s="1"/>
  <c r="I784" i="1"/>
  <c r="I783" i="1" s="1"/>
  <c r="I780" i="1"/>
  <c r="I779" i="1" s="1"/>
  <c r="I772" i="1"/>
  <c r="I771" i="1" s="1"/>
  <c r="I768" i="1"/>
  <c r="I767" i="1" s="1"/>
  <c r="I764" i="1"/>
  <c r="I763" i="1" s="1"/>
  <c r="I760" i="1"/>
  <c r="I758" i="1"/>
  <c r="I756" i="1"/>
  <c r="I754" i="1"/>
  <c r="I745" i="1"/>
  <c r="I744" i="1" s="1"/>
  <c r="I742" i="1"/>
  <c r="I741" i="1" s="1"/>
  <c r="I739" i="1"/>
  <c r="I738" i="1" s="1"/>
  <c r="I736" i="1"/>
  <c r="I735" i="1" s="1"/>
  <c r="I728" i="1"/>
  <c r="I727" i="1" s="1"/>
  <c r="I724" i="1"/>
  <c r="I723" i="1" s="1"/>
  <c r="I721" i="1"/>
  <c r="I720" i="1" s="1"/>
  <c r="I717" i="1"/>
  <c r="I716" i="1" s="1"/>
  <c r="I713" i="1"/>
  <c r="I712" i="1" s="1"/>
  <c r="I709" i="1"/>
  <c r="I704" i="1"/>
  <c r="I701" i="1"/>
  <c r="I700" i="1" s="1"/>
  <c r="I697" i="1"/>
  <c r="I696" i="1" s="1"/>
  <c r="I692" i="1"/>
  <c r="I689" i="1"/>
  <c r="I688" i="1" s="1"/>
  <c r="I686" i="1"/>
  <c r="I685" i="1" s="1"/>
  <c r="I682" i="1"/>
  <c r="I681" i="1" s="1"/>
  <c r="I678" i="1"/>
  <c r="I677" i="1" s="1"/>
  <c r="I675" i="1"/>
  <c r="I674" i="1" s="1"/>
  <c r="I672" i="1"/>
  <c r="I671" i="1" s="1"/>
  <c r="I665" i="1"/>
  <c r="I664" i="1" s="1"/>
  <c r="I660" i="1"/>
  <c r="I658" i="1"/>
  <c r="I657" i="1" s="1"/>
  <c r="I654" i="1"/>
  <c r="I653" i="1" s="1"/>
  <c r="I651" i="1"/>
  <c r="I650" i="1" s="1"/>
  <c r="I644" i="1"/>
  <c r="I643" i="1" s="1"/>
  <c r="I640" i="1"/>
  <c r="I639" i="1" s="1"/>
  <c r="I636" i="1"/>
  <c r="I635" i="1" s="1"/>
  <c r="I632" i="1"/>
  <c r="I631" i="1" s="1"/>
  <c r="I629" i="1"/>
  <c r="I628" i="1" s="1"/>
  <c r="I625" i="1"/>
  <c r="I624" i="1" s="1"/>
  <c r="I621" i="1"/>
  <c r="I620" i="1" s="1"/>
  <c r="I617" i="1"/>
  <c r="I616" i="1" s="1"/>
  <c r="I609" i="1"/>
  <c r="I608" i="1" s="1"/>
  <c r="I607" i="1" s="1"/>
  <c r="I606" i="1" s="1"/>
  <c r="I605" i="1" s="1"/>
  <c r="I602" i="1"/>
  <c r="I601" i="1" s="1"/>
  <c r="I598" i="1"/>
  <c r="I597" i="1" s="1"/>
  <c r="I591" i="1"/>
  <c r="I589" i="1"/>
  <c r="I587" i="1"/>
  <c r="I584" i="1"/>
  <c r="I583" i="1" s="1"/>
  <c r="I577" i="1"/>
  <c r="I576" i="1" s="1"/>
  <c r="I575" i="1" s="1"/>
  <c r="I574" i="1" s="1"/>
  <c r="I564" i="1"/>
  <c r="I563" i="1" s="1"/>
  <c r="I562" i="1" s="1"/>
  <c r="I560" i="1"/>
  <c r="I559" i="1" s="1"/>
  <c r="I557" i="1"/>
  <c r="I556" i="1" s="1"/>
  <c r="I552" i="1"/>
  <c r="I551" i="1" s="1"/>
  <c r="I550" i="1" s="1"/>
  <c r="I547" i="1"/>
  <c r="I546" i="1" s="1"/>
  <c r="I545" i="1" s="1"/>
  <c r="I539" i="1"/>
  <c r="I538" i="1" s="1"/>
  <c r="I529" i="1"/>
  <c r="I528" i="1" s="1"/>
  <c r="I525" i="1"/>
  <c r="I521" i="1"/>
  <c r="I519" i="1"/>
  <c r="I514" i="1"/>
  <c r="I513" i="1" s="1"/>
  <c r="I512" i="1" s="1"/>
  <c r="I511" i="1" s="1"/>
  <c r="I507" i="1"/>
  <c r="I506" i="1" s="1"/>
  <c r="I505" i="1" s="1"/>
  <c r="I504" i="1" s="1"/>
  <c r="I502" i="1"/>
  <c r="I501" i="1" s="1"/>
  <c r="I500" i="1" s="1"/>
  <c r="I498" i="1"/>
  <c r="I497" i="1" s="1"/>
  <c r="I496" i="1" s="1"/>
  <c r="I493" i="1"/>
  <c r="I492" i="1" s="1"/>
  <c r="I490" i="1"/>
  <c r="I488" i="1"/>
  <c r="I482" i="1"/>
  <c r="I481" i="1" s="1"/>
  <c r="I480" i="1" s="1"/>
  <c r="I479" i="1" s="1"/>
  <c r="I477" i="1"/>
  <c r="I476" i="1" s="1"/>
  <c r="I474" i="1"/>
  <c r="I472" i="1"/>
  <c r="I467" i="1"/>
  <c r="I465" i="1"/>
  <c r="I462" i="1"/>
  <c r="I461" i="1" s="1"/>
  <c r="I457" i="1"/>
  <c r="I456" i="1" s="1"/>
  <c r="I455" i="1" s="1"/>
  <c r="I454" i="1" s="1"/>
  <c r="I451" i="1"/>
  <c r="I450" i="1" s="1"/>
  <c r="I445" i="1"/>
  <c r="I444" i="1" s="1"/>
  <c r="I442" i="1"/>
  <c r="I441" i="1" s="1"/>
  <c r="I438" i="1"/>
  <c r="I437" i="1" s="1"/>
  <c r="I436" i="1" s="1"/>
  <c r="I395" i="1"/>
  <c r="I394" i="1" s="1"/>
  <c r="I392" i="1"/>
  <c r="I391" i="1" s="1"/>
  <c r="I387" i="1" s="1"/>
  <c r="I386" i="1" s="1"/>
  <c r="I382" i="1"/>
  <c r="I381" i="1" s="1"/>
  <c r="I380" i="1" s="1"/>
  <c r="I379" i="1" s="1"/>
  <c r="I376" i="1"/>
  <c r="I375" i="1" s="1"/>
  <c r="I372" i="1"/>
  <c r="I371" i="1" s="1"/>
  <c r="I363" i="1"/>
  <c r="I360" i="1" s="1"/>
  <c r="I358" i="1"/>
  <c r="I357" i="1" s="1"/>
  <c r="I353" i="1"/>
  <c r="I351" i="1"/>
  <c r="I349" i="1"/>
  <c r="I346" i="1"/>
  <c r="I344" i="1"/>
  <c r="I342" i="1"/>
  <c r="I339" i="1"/>
  <c r="I338" i="1" s="1"/>
  <c r="I336" i="1"/>
  <c r="I334" i="1"/>
  <c r="I329" i="1"/>
  <c r="I323" i="1"/>
  <c r="I322" i="1" s="1"/>
  <c r="I321" i="1" s="1"/>
  <c r="I317" i="1"/>
  <c r="I316" i="1" s="1"/>
  <c r="I314" i="1"/>
  <c r="I313" i="1" s="1"/>
  <c r="I309" i="1"/>
  <c r="I308" i="1" s="1"/>
  <c r="I307" i="1" s="1"/>
  <c r="I306" i="1" s="1"/>
  <c r="I302" i="1"/>
  <c r="I301" i="1" s="1"/>
  <c r="I299" i="1"/>
  <c r="I298" i="1" s="1"/>
  <c r="I296" i="1"/>
  <c r="I293" i="1"/>
  <c r="I290" i="1"/>
  <c r="I289" i="1" s="1"/>
  <c r="I286" i="1"/>
  <c r="I285" i="1" s="1"/>
  <c r="I284" i="1" s="1"/>
  <c r="I280" i="1"/>
  <c r="I279" i="1" s="1"/>
  <c r="I276" i="1"/>
  <c r="I275" i="1" s="1"/>
  <c r="I273" i="1"/>
  <c r="I272" i="1" s="1"/>
  <c r="I265" i="1"/>
  <c r="I263" i="1"/>
  <c r="I258" i="1"/>
  <c r="I257" i="1" s="1"/>
  <c r="I252" i="1"/>
  <c r="I251" i="1" s="1"/>
  <c r="I249" i="1"/>
  <c r="I247" i="1"/>
  <c r="I245" i="1"/>
  <c r="I240" i="1"/>
  <c r="I239" i="1" s="1"/>
  <c r="I236" i="1"/>
  <c r="I234" i="1"/>
  <c r="I231" i="1"/>
  <c r="I230" i="1" s="1"/>
  <c r="I224" i="1"/>
  <c r="I223" i="1" s="1"/>
  <c r="I221" i="1"/>
  <c r="I220" i="1" s="1"/>
  <c r="I218" i="1"/>
  <c r="I216" i="1"/>
  <c r="I214" i="1"/>
  <c r="I206" i="1"/>
  <c r="I204" i="1"/>
  <c r="I202" i="1"/>
  <c r="I199" i="1"/>
  <c r="I197" i="1"/>
  <c r="I195" i="1"/>
  <c r="I187" i="1"/>
  <c r="I186" i="1" s="1"/>
  <c r="I185" i="1" s="1"/>
  <c r="I184" i="1" s="1"/>
  <c r="I182" i="1"/>
  <c r="I181" i="1" s="1"/>
  <c r="I179" i="1"/>
  <c r="I178" i="1" s="1"/>
  <c r="I175" i="1"/>
  <c r="I174" i="1" s="1"/>
  <c r="I172" i="1"/>
  <c r="I171" i="1" s="1"/>
  <c r="I169" i="1"/>
  <c r="I168" i="1" s="1"/>
  <c r="I166" i="1"/>
  <c r="I165" i="1" s="1"/>
  <c r="I163" i="1"/>
  <c r="I161" i="1"/>
  <c r="I156" i="1"/>
  <c r="I152" i="1"/>
  <c r="I145" i="1"/>
  <c r="I143" i="1"/>
  <c r="I141" i="1"/>
  <c r="I138" i="1"/>
  <c r="I137" i="1" s="1"/>
  <c r="I130" i="1"/>
  <c r="I129" i="1" s="1"/>
  <c r="I127" i="1"/>
  <c r="I126" i="1" s="1"/>
  <c r="I123" i="1"/>
  <c r="I122" i="1" s="1"/>
  <c r="I121" i="1" s="1"/>
  <c r="I118" i="1"/>
  <c r="I117" i="1" s="1"/>
  <c r="I116" i="1" s="1"/>
  <c r="I114" i="1"/>
  <c r="I113" i="1" s="1"/>
  <c r="I112" i="1" s="1"/>
  <c r="I108" i="1"/>
  <c r="I107" i="1" s="1"/>
  <c r="I106" i="1" s="1"/>
  <c r="I105" i="1" s="1"/>
  <c r="I104" i="1" s="1"/>
  <c r="I102" i="1"/>
  <c r="I100" i="1"/>
  <c r="I98" i="1"/>
  <c r="I95" i="1"/>
  <c r="I94" i="1" s="1"/>
  <c r="I87" i="1"/>
  <c r="I86" i="1" s="1"/>
  <c r="I84" i="1"/>
  <c r="I83" i="1" s="1"/>
  <c r="I81" i="1"/>
  <c r="I80" i="1" s="1"/>
  <c r="I78" i="1"/>
  <c r="I77" i="1" s="1"/>
  <c r="I75" i="1"/>
  <c r="I74" i="1" s="1"/>
  <c r="I68" i="1"/>
  <c r="I67" i="1" s="1"/>
  <c r="I66" i="1" s="1"/>
  <c r="I65" i="1" s="1"/>
  <c r="I63" i="1"/>
  <c r="I61" i="1"/>
  <c r="I59" i="1"/>
  <c r="I56" i="1"/>
  <c r="I55" i="1" s="1"/>
  <c r="I41" i="1"/>
  <c r="I40" i="1" s="1"/>
  <c r="I39" i="1" s="1"/>
  <c r="I36" i="1"/>
  <c r="I35" i="1" s="1"/>
  <c r="I32" i="1"/>
  <c r="I30" i="1"/>
  <c r="I28" i="1"/>
  <c r="I24" i="1"/>
  <c r="I23" i="1" s="1"/>
  <c r="I21" i="1"/>
  <c r="I19" i="1"/>
  <c r="N408" i="1" l="1"/>
  <c r="O409" i="1"/>
  <c r="N405" i="1"/>
  <c r="J2351" i="1"/>
  <c r="J2352" i="1"/>
  <c r="M2351" i="1"/>
  <c r="M2352" i="1"/>
  <c r="Q2351" i="1"/>
  <c r="Q2352" i="1"/>
  <c r="K2351" i="1"/>
  <c r="K2352" i="1"/>
  <c r="P2351" i="1"/>
  <c r="P2352" i="1"/>
  <c r="I2351" i="1"/>
  <c r="I2352" i="1"/>
  <c r="L2351" i="1"/>
  <c r="L2352" i="1"/>
  <c r="I2152" i="1"/>
  <c r="I2153" i="1"/>
  <c r="K440" i="1"/>
  <c r="K435" i="1" s="1"/>
  <c r="K434" i="1" s="1"/>
  <c r="I3393" i="1"/>
  <c r="I708" i="1"/>
  <c r="I680" i="1" s="1"/>
  <c r="M709" i="1"/>
  <c r="M708" i="1" s="1"/>
  <c r="M680" i="1" s="1"/>
  <c r="L2900" i="1"/>
  <c r="L2928" i="1"/>
  <c r="J111" i="1"/>
  <c r="J2947" i="1"/>
  <c r="M2947" i="1"/>
  <c r="K2928" i="1"/>
  <c r="L2947" i="1"/>
  <c r="Q2947" i="1"/>
  <c r="P2947" i="1"/>
  <c r="I2947" i="1"/>
  <c r="K2947" i="1"/>
  <c r="M2928" i="1"/>
  <c r="J2928" i="1"/>
  <c r="I2928" i="1"/>
  <c r="P2928" i="1"/>
  <c r="Q2928" i="1"/>
  <c r="I2900" i="1"/>
  <c r="J2900" i="1"/>
  <c r="Q2900" i="1"/>
  <c r="K2900" i="1"/>
  <c r="M2900" i="1"/>
  <c r="P2900" i="1"/>
  <c r="L111" i="1"/>
  <c r="M111" i="1"/>
  <c r="I111" i="1"/>
  <c r="K111" i="1"/>
  <c r="P111" i="1"/>
  <c r="Q111" i="1"/>
  <c r="J73" i="1"/>
  <c r="J72" i="1" s="1"/>
  <c r="J71" i="1" s="1"/>
  <c r="J70" i="1" s="1"/>
  <c r="I73" i="1"/>
  <c r="I72" i="1" s="1"/>
  <c r="I71" i="1" s="1"/>
  <c r="I70" i="1" s="1"/>
  <c r="Q73" i="1"/>
  <c r="Q72" i="1" s="1"/>
  <c r="Q71" i="1" s="1"/>
  <c r="Q70" i="1" s="1"/>
  <c r="L73" i="1"/>
  <c r="L72" i="1" s="1"/>
  <c r="L71" i="1" s="1"/>
  <c r="L70" i="1" s="1"/>
  <c r="K73" i="1"/>
  <c r="K72" i="1" s="1"/>
  <c r="K71" i="1" s="1"/>
  <c r="K70" i="1" s="1"/>
  <c r="M73" i="1"/>
  <c r="M72" i="1" s="1"/>
  <c r="M71" i="1" s="1"/>
  <c r="M70" i="1" s="1"/>
  <c r="P73" i="1"/>
  <c r="P72" i="1" s="1"/>
  <c r="P71" i="1" s="1"/>
  <c r="P70" i="1" s="1"/>
  <c r="J3545" i="1"/>
  <c r="I3545" i="1"/>
  <c r="K3674" i="1"/>
  <c r="K3673" i="1" s="1"/>
  <c r="L3674" i="1"/>
  <c r="L3673" i="1" s="1"/>
  <c r="M3674" i="1"/>
  <c r="M3673" i="1" s="1"/>
  <c r="J3674" i="1"/>
  <c r="J3673" i="1" s="1"/>
  <c r="I3674" i="1"/>
  <c r="I3673" i="1" s="1"/>
  <c r="P3674" i="1"/>
  <c r="P3673" i="1" s="1"/>
  <c r="Q3674" i="1"/>
  <c r="Q3673" i="1" s="1"/>
  <c r="P3545" i="1"/>
  <c r="Q3545" i="1"/>
  <c r="K3545" i="1"/>
  <c r="L3545" i="1"/>
  <c r="M3545" i="1"/>
  <c r="J3297" i="1"/>
  <c r="J3296" i="1" s="1"/>
  <c r="J3295" i="1" s="1"/>
  <c r="I3297" i="1"/>
  <c r="I3296" i="1" s="1"/>
  <c r="I3295" i="1" s="1"/>
  <c r="P3297" i="1"/>
  <c r="P3296" i="1" s="1"/>
  <c r="P3295" i="1" s="1"/>
  <c r="Q3297" i="1"/>
  <c r="Q3296" i="1" s="1"/>
  <c r="Q3295" i="1" s="1"/>
  <c r="K3297" i="1"/>
  <c r="K3296" i="1" s="1"/>
  <c r="K3295" i="1" s="1"/>
  <c r="L3297" i="1"/>
  <c r="L3296" i="1" s="1"/>
  <c r="L3295" i="1" s="1"/>
  <c r="M3297" i="1"/>
  <c r="M3296" i="1" s="1"/>
  <c r="M3295" i="1" s="1"/>
  <c r="I3177" i="1"/>
  <c r="I3176" i="1" s="1"/>
  <c r="P3177" i="1"/>
  <c r="P3176" i="1" s="1"/>
  <c r="Q3177" i="1"/>
  <c r="Q3176" i="1" s="1"/>
  <c r="K3177" i="1"/>
  <c r="K3176" i="1" s="1"/>
  <c r="L3177" i="1"/>
  <c r="L3176" i="1" s="1"/>
  <c r="M3177" i="1"/>
  <c r="M3176" i="1" s="1"/>
  <c r="J3177" i="1"/>
  <c r="J3176" i="1" s="1"/>
  <c r="J1716" i="1"/>
  <c r="K1716" i="1"/>
  <c r="M1716" i="1"/>
  <c r="P527" i="1"/>
  <c r="I527" i="1"/>
  <c r="L762" i="1"/>
  <c r="P1716" i="1"/>
  <c r="L1716" i="1"/>
  <c r="I1716" i="1"/>
  <c r="Q1716" i="1"/>
  <c r="I440" i="1"/>
  <c r="I435" i="1" s="1"/>
  <c r="I434" i="1" s="1"/>
  <c r="P680" i="1"/>
  <c r="J680" i="1"/>
  <c r="K680" i="1"/>
  <c r="L680" i="1"/>
  <c r="Q762" i="1"/>
  <c r="Q680" i="1"/>
  <c r="P762" i="1"/>
  <c r="J440" i="1"/>
  <c r="J435" i="1" s="1"/>
  <c r="J434" i="1" s="1"/>
  <c r="J527" i="1"/>
  <c r="K527" i="1"/>
  <c r="M527" i="1"/>
  <c r="I762" i="1"/>
  <c r="J762" i="1"/>
  <c r="K762" i="1"/>
  <c r="L527" i="1"/>
  <c r="M762" i="1"/>
  <c r="Q792" i="1"/>
  <c r="Q791" i="1" s="1"/>
  <c r="L792" i="1"/>
  <c r="L791" i="1" s="1"/>
  <c r="I792" i="1"/>
  <c r="I791" i="1" s="1"/>
  <c r="J792" i="1"/>
  <c r="J791" i="1" s="1"/>
  <c r="K792" i="1"/>
  <c r="K791" i="1" s="1"/>
  <c r="M792" i="1"/>
  <c r="M791" i="1" s="1"/>
  <c r="P792" i="1"/>
  <c r="P791" i="1" s="1"/>
  <c r="P615" i="1"/>
  <c r="K615" i="1"/>
  <c r="M615" i="1"/>
  <c r="I615" i="1"/>
  <c r="J615" i="1"/>
  <c r="L615" i="1"/>
  <c r="Q615" i="1"/>
  <c r="Q527" i="1"/>
  <c r="M440" i="1"/>
  <c r="M435" i="1" s="1"/>
  <c r="M434" i="1" s="1"/>
  <c r="P440" i="1"/>
  <c r="P435" i="1" s="1"/>
  <c r="P434" i="1" s="1"/>
  <c r="Q440" i="1"/>
  <c r="Q435" i="1" s="1"/>
  <c r="Q434" i="1" s="1"/>
  <c r="L440" i="1"/>
  <c r="L435" i="1" s="1"/>
  <c r="L434" i="1" s="1"/>
  <c r="Q3775" i="1"/>
  <c r="Q3774" i="1" s="1"/>
  <c r="Q3773" i="1" s="1"/>
  <c r="I3775" i="1"/>
  <c r="I3774" i="1" s="1"/>
  <c r="I3773" i="1" s="1"/>
  <c r="J3775" i="1"/>
  <c r="J3774" i="1" s="1"/>
  <c r="J3773" i="1" s="1"/>
  <c r="K3775" i="1"/>
  <c r="K3774" i="1" s="1"/>
  <c r="K3773" i="1" s="1"/>
  <c r="M3775" i="1"/>
  <c r="M3774" i="1" s="1"/>
  <c r="M3773" i="1" s="1"/>
  <c r="P3775" i="1"/>
  <c r="P3774" i="1" s="1"/>
  <c r="P3773" i="1" s="1"/>
  <c r="L3775" i="1"/>
  <c r="L3774" i="1" s="1"/>
  <c r="L3773" i="1" s="1"/>
  <c r="I3833" i="1"/>
  <c r="J3833" i="1"/>
  <c r="K3833" i="1"/>
  <c r="M3833" i="1"/>
  <c r="P3833" i="1"/>
  <c r="L3833" i="1"/>
  <c r="Q3833" i="1"/>
  <c r="K3634" i="1"/>
  <c r="P3634" i="1"/>
  <c r="I3634" i="1"/>
  <c r="J3634" i="1"/>
  <c r="M3634" i="1"/>
  <c r="L3634" i="1"/>
  <c r="Q3634" i="1"/>
  <c r="M3087" i="1"/>
  <c r="L2996" i="1"/>
  <c r="L2995" i="1" s="1"/>
  <c r="J3087" i="1"/>
  <c r="I2996" i="1"/>
  <c r="I2995" i="1" s="1"/>
  <c r="J2996" i="1"/>
  <c r="J2995" i="1" s="1"/>
  <c r="M2996" i="1"/>
  <c r="M2995" i="1" s="1"/>
  <c r="Q2996" i="1"/>
  <c r="Q2995" i="1" s="1"/>
  <c r="K2996" i="1"/>
  <c r="K2995" i="1" s="1"/>
  <c r="P2996" i="1"/>
  <c r="P2995" i="1" s="1"/>
  <c r="I3087" i="1"/>
  <c r="K3087" i="1"/>
  <c r="P3087" i="1"/>
  <c r="L3087" i="1"/>
  <c r="Q3087" i="1"/>
  <c r="I2629" i="1"/>
  <c r="I2628" i="1" s="1"/>
  <c r="I2627" i="1" s="1"/>
  <c r="M2629" i="1"/>
  <c r="M2628" i="1" s="1"/>
  <c r="M2627" i="1" s="1"/>
  <c r="P2629" i="1"/>
  <c r="P2628" i="1" s="1"/>
  <c r="P2627" i="1" s="1"/>
  <c r="Q2629" i="1"/>
  <c r="Q2628" i="1" s="1"/>
  <c r="Q2627" i="1" s="1"/>
  <c r="L2629" i="1"/>
  <c r="L2628" i="1" s="1"/>
  <c r="L2627" i="1" s="1"/>
  <c r="J2629" i="1"/>
  <c r="J2628" i="1" s="1"/>
  <c r="J2627" i="1" s="1"/>
  <c r="K2629" i="1"/>
  <c r="K2628" i="1" s="1"/>
  <c r="K2627" i="1" s="1"/>
  <c r="I2267" i="1"/>
  <c r="K2267" i="1"/>
  <c r="P2267" i="1"/>
  <c r="J2267" i="1"/>
  <c r="M2267" i="1"/>
  <c r="L2267" i="1"/>
  <c r="Q2267" i="1"/>
  <c r="J2075" i="1"/>
  <c r="K2075" i="1"/>
  <c r="L2075" i="1"/>
  <c r="M2075" i="1"/>
  <c r="I2075" i="1"/>
  <c r="P2075" i="1"/>
  <c r="Q2075" i="1"/>
  <c r="L1871" i="1"/>
  <c r="M1871" i="1"/>
  <c r="K1871" i="1"/>
  <c r="P1871" i="1"/>
  <c r="Q1871" i="1"/>
  <c r="I1871" i="1"/>
  <c r="J1871" i="1"/>
  <c r="L1287" i="1"/>
  <c r="L1649" i="1"/>
  <c r="P1649" i="1"/>
  <c r="Q1649" i="1"/>
  <c r="I1649" i="1"/>
  <c r="J1649" i="1"/>
  <c r="K1649" i="1"/>
  <c r="M1649" i="1"/>
  <c r="K1419" i="1"/>
  <c r="L1419" i="1"/>
  <c r="M1419" i="1"/>
  <c r="J1419" i="1"/>
  <c r="I1419" i="1"/>
  <c r="P1419" i="1"/>
  <c r="Q1419" i="1"/>
  <c r="P1287" i="1"/>
  <c r="J1287" i="1"/>
  <c r="P1210" i="1"/>
  <c r="M1287" i="1"/>
  <c r="I1287" i="1"/>
  <c r="M1210" i="1"/>
  <c r="I1210" i="1"/>
  <c r="J1210" i="1"/>
  <c r="K1287" i="1"/>
  <c r="L1210" i="1"/>
  <c r="Q1287" i="1"/>
  <c r="Q1210" i="1"/>
  <c r="K1210" i="1"/>
  <c r="P1013" i="1"/>
  <c r="I1013" i="1"/>
  <c r="Q1013" i="1"/>
  <c r="J1013" i="1"/>
  <c r="K1013" i="1"/>
  <c r="L1013" i="1"/>
  <c r="M1013" i="1"/>
  <c r="L656" i="1"/>
  <c r="I656" i="1"/>
  <c r="K656" i="1"/>
  <c r="M656" i="1"/>
  <c r="P656" i="1"/>
  <c r="Q656" i="1"/>
  <c r="J656" i="1"/>
  <c r="L312" i="1"/>
  <c r="L311" i="1" s="1"/>
  <c r="L305" i="1" s="1"/>
  <c r="K312" i="1"/>
  <c r="K311" i="1" s="1"/>
  <c r="K305" i="1" s="1"/>
  <c r="I312" i="1"/>
  <c r="I311" i="1" s="1"/>
  <c r="I305" i="1" s="1"/>
  <c r="J312" i="1"/>
  <c r="J311" i="1" s="1"/>
  <c r="J305" i="1" s="1"/>
  <c r="M312" i="1"/>
  <c r="M311" i="1" s="1"/>
  <c r="M305" i="1" s="1"/>
  <c r="P312" i="1"/>
  <c r="P311" i="1" s="1"/>
  <c r="P305" i="1" s="1"/>
  <c r="Q312" i="1"/>
  <c r="Q311" i="1" s="1"/>
  <c r="Q305" i="1" s="1"/>
  <c r="Q292" i="1"/>
  <c r="M271" i="1"/>
  <c r="P292" i="1"/>
  <c r="P288" i="1" s="1"/>
  <c r="I292" i="1"/>
  <c r="I288" i="1" s="1"/>
  <c r="I283" i="1" s="1"/>
  <c r="I282" i="1" s="1"/>
  <c r="J292" i="1"/>
  <c r="J288" i="1" s="1"/>
  <c r="J283" i="1" s="1"/>
  <c r="J282" i="1" s="1"/>
  <c r="K292" i="1"/>
  <c r="K288" i="1" s="1"/>
  <c r="K283" i="1" s="1"/>
  <c r="K282" i="1" s="1"/>
  <c r="P271" i="1"/>
  <c r="L292" i="1"/>
  <c r="L288" i="1" s="1"/>
  <c r="L283" i="1" s="1"/>
  <c r="L282" i="1" s="1"/>
  <c r="M292" i="1"/>
  <c r="M288" i="1" s="1"/>
  <c r="M283" i="1" s="1"/>
  <c r="M282" i="1" s="1"/>
  <c r="J271" i="1"/>
  <c r="Q271" i="1"/>
  <c r="I271" i="1"/>
  <c r="K271" i="1"/>
  <c r="L271" i="1"/>
  <c r="L3534" i="1"/>
  <c r="Q3534" i="1"/>
  <c r="I3534" i="1"/>
  <c r="K3534" i="1"/>
  <c r="P3534" i="1"/>
  <c r="J3534" i="1"/>
  <c r="M3534" i="1"/>
  <c r="I2793" i="1"/>
  <c r="I3303" i="1"/>
  <c r="I2784" i="1"/>
  <c r="I2783" i="1" s="1"/>
  <c r="I2826" i="1"/>
  <c r="I2825" i="1" s="1"/>
  <c r="I2853" i="1"/>
  <c r="I2852" i="1" s="1"/>
  <c r="I2851" i="1" s="1"/>
  <c r="I2850" i="1" s="1"/>
  <c r="I2658" i="1"/>
  <c r="I2657" i="1" s="1"/>
  <c r="I2813" i="1"/>
  <c r="I2812" i="1" s="1"/>
  <c r="I823" i="1"/>
  <c r="I956" i="1"/>
  <c r="I955" i="1" s="1"/>
  <c r="I954" i="1" s="1"/>
  <c r="I953" i="1" s="1"/>
  <c r="I1625" i="1"/>
  <c r="I1624" i="1" s="1"/>
  <c r="I1623" i="1" s="1"/>
  <c r="I2190" i="1"/>
  <c r="I2189" i="1" s="1"/>
  <c r="I2188" i="1" s="1"/>
  <c r="I2187" i="1" s="1"/>
  <c r="I464" i="1"/>
  <c r="I1635" i="1"/>
  <c r="I1631" i="1" s="1"/>
  <c r="I1630" i="1" s="1"/>
  <c r="I1055" i="1"/>
  <c r="I1054" i="1" s="1"/>
  <c r="I1053" i="1" s="1"/>
  <c r="I1041" i="1"/>
  <c r="I1034" i="1" s="1"/>
  <c r="I753" i="1"/>
  <c r="I752" i="1" s="1"/>
  <c r="I880" i="1"/>
  <c r="I876" i="1" s="1"/>
  <c r="I875" i="1" s="1"/>
  <c r="I404" i="1"/>
  <c r="I151" i="1"/>
  <c r="P3065" i="1"/>
  <c r="L3065" i="1"/>
  <c r="J3065" i="1"/>
  <c r="Q3065" i="1"/>
  <c r="I3065" i="1"/>
  <c r="K3065" i="1"/>
  <c r="M3065" i="1"/>
  <c r="K3863" i="1"/>
  <c r="K3852" i="1" s="1"/>
  <c r="M3863" i="1"/>
  <c r="M3852" i="1" s="1"/>
  <c r="I3863" i="1"/>
  <c r="I3852" i="1" s="1"/>
  <c r="P3863" i="1"/>
  <c r="P3852" i="1" s="1"/>
  <c r="L3863" i="1"/>
  <c r="L3852" i="1" s="1"/>
  <c r="J3863" i="1"/>
  <c r="J3852" i="1" s="1"/>
  <c r="Q3863" i="1"/>
  <c r="Q3852" i="1" s="1"/>
  <c r="Q2804" i="1"/>
  <c r="Q3376" i="1"/>
  <c r="K1186" i="1"/>
  <c r="K1185" i="1" s="1"/>
  <c r="K1184" i="1" s="1"/>
  <c r="I941" i="1"/>
  <c r="L2207" i="1"/>
  <c r="L2206" i="1" s="1"/>
  <c r="L2205" i="1" s="1"/>
  <c r="L2204" i="1" s="1"/>
  <c r="I1660" i="1"/>
  <c r="K941" i="1"/>
  <c r="J1765" i="1"/>
  <c r="J1764" i="1" s="1"/>
  <c r="J1763" i="1" s="1"/>
  <c r="J1757" i="1" s="1"/>
  <c r="J2227" i="1"/>
  <c r="J2226" i="1" s="1"/>
  <c r="P2613" i="1"/>
  <c r="P2612" i="1" s="1"/>
  <c r="I1846" i="1"/>
  <c r="I1845" i="1" s="1"/>
  <c r="I1844" i="1" s="1"/>
  <c r="P3418" i="1"/>
  <c r="P3417" i="1" s="1"/>
  <c r="L2190" i="1"/>
  <c r="L2189" i="1" s="1"/>
  <c r="L2188" i="1" s="1"/>
  <c r="L2187" i="1" s="1"/>
  <c r="M3376" i="1"/>
  <c r="M3627" i="1"/>
  <c r="M3626" i="1" s="1"/>
  <c r="M3625" i="1" s="1"/>
  <c r="P2644" i="1"/>
  <c r="P2643" i="1" s="1"/>
  <c r="P2642" i="1" s="1"/>
  <c r="P2641" i="1" s="1"/>
  <c r="P3376" i="1"/>
  <c r="K3267" i="1"/>
  <c r="K3266" i="1" s="1"/>
  <c r="K3265" i="1" s="1"/>
  <c r="I2804" i="1"/>
  <c r="K2064" i="1"/>
  <c r="K2060" i="1" s="1"/>
  <c r="K2059" i="1" s="1"/>
  <c r="K3808" i="1"/>
  <c r="M947" i="1"/>
  <c r="P1155" i="1"/>
  <c r="P1154" i="1" s="1"/>
  <c r="P1153" i="1" s="1"/>
  <c r="P1152" i="1" s="1"/>
  <c r="P1221" i="1"/>
  <c r="Q1665" i="1"/>
  <c r="M1029" i="1"/>
  <c r="K1980" i="1"/>
  <c r="K1979" i="1" s="1"/>
  <c r="K1978" i="1" s="1"/>
  <c r="K1972" i="1" s="1"/>
  <c r="K2804" i="1"/>
  <c r="L3122" i="1"/>
  <c r="L3409" i="1"/>
  <c r="L3408" i="1" s="1"/>
  <c r="I2503" i="1"/>
  <c r="I2502" i="1" s="1"/>
  <c r="I2501" i="1" s="1"/>
  <c r="I2500" i="1" s="1"/>
  <c r="I2493" i="1" s="1"/>
  <c r="J464" i="1"/>
  <c r="J3191" i="1"/>
  <c r="J3224" i="1"/>
  <c r="J3223" i="1" s="1"/>
  <c r="J3303" i="1"/>
  <c r="K1359" i="1"/>
  <c r="K1358" i="1" s="1"/>
  <c r="K1357" i="1" s="1"/>
  <c r="K1356" i="1" s="1"/>
  <c r="K2283" i="1"/>
  <c r="K2601" i="1"/>
  <c r="K2600" i="1" s="1"/>
  <c r="M3917" i="1"/>
  <c r="P596" i="1"/>
  <c r="P595" i="1" s="1"/>
  <c r="P594" i="1" s="1"/>
  <c r="P593" i="1" s="1"/>
  <c r="P833" i="1"/>
  <c r="P3627" i="1"/>
  <c r="P3626" i="1" s="1"/>
  <c r="P3625" i="1" s="1"/>
  <c r="Q941" i="1"/>
  <c r="J3281" i="1"/>
  <c r="K1257" i="1"/>
  <c r="K1256" i="1" s="1"/>
  <c r="K1255" i="1" s="1"/>
  <c r="M3648" i="1"/>
  <c r="M3644" i="1" s="1"/>
  <c r="P941" i="1"/>
  <c r="Q2026" i="1"/>
  <c r="Q2025" i="1" s="1"/>
  <c r="Q2054" i="1"/>
  <c r="Q2053" i="1" s="1"/>
  <c r="Q2052" i="1" s="1"/>
  <c r="I518" i="1"/>
  <c r="I517" i="1" s="1"/>
  <c r="I2283" i="1"/>
  <c r="I3376" i="1"/>
  <c r="I3409" i="1"/>
  <c r="I3408" i="1" s="1"/>
  <c r="I3627" i="1"/>
  <c r="I3626" i="1" s="1"/>
  <c r="I3625" i="1" s="1"/>
  <c r="I3736" i="1"/>
  <c r="I3813" i="1"/>
  <c r="J833" i="1"/>
  <c r="J1359" i="1"/>
  <c r="J1358" i="1" s="1"/>
  <c r="J1357" i="1" s="1"/>
  <c r="J1356" i="1" s="1"/>
  <c r="J1967" i="1"/>
  <c r="J1966" i="1" s="1"/>
  <c r="J1965" i="1" s="1"/>
  <c r="J1957" i="1" s="1"/>
  <c r="J2064" i="1"/>
  <c r="J2060" i="1" s="1"/>
  <c r="J2059" i="1" s="1"/>
  <c r="J3909" i="1"/>
  <c r="J3908" i="1" s="1"/>
  <c r="J3907" i="1" s="1"/>
  <c r="K471" i="1"/>
  <c r="K487" i="1"/>
  <c r="K486" i="1" s="1"/>
  <c r="K485" i="1" s="1"/>
  <c r="K854" i="1"/>
  <c r="K853" i="1" s="1"/>
  <c r="K852" i="1" s="1"/>
  <c r="K915" i="1"/>
  <c r="K905" i="1" s="1"/>
  <c r="K1024" i="1"/>
  <c r="K2278" i="1"/>
  <c r="I2485" i="1"/>
  <c r="I2484" i="1" s="1"/>
  <c r="J1945" i="1"/>
  <c r="J2001" i="1"/>
  <c r="J2000" i="1" s="1"/>
  <c r="J1999" i="1" s="1"/>
  <c r="J1998" i="1" s="1"/>
  <c r="L140" i="1"/>
  <c r="L136" i="1" s="1"/>
  <c r="L135" i="1" s="1"/>
  <c r="L134" i="1" s="1"/>
  <c r="L133" i="1" s="1"/>
  <c r="L194" i="1"/>
  <c r="I2001" i="1"/>
  <c r="I2000" i="1" s="1"/>
  <c r="I1999" i="1" s="1"/>
  <c r="I1998" i="1" s="1"/>
  <c r="K404" i="1"/>
  <c r="L1379" i="1"/>
  <c r="L1378" i="1" s="1"/>
  <c r="L1884" i="1"/>
  <c r="L2054" i="1"/>
  <c r="L2053" i="1" s="1"/>
  <c r="L2052" i="1" s="1"/>
  <c r="L2172" i="1"/>
  <c r="L2171" i="1" s="1"/>
  <c r="L2160" i="1" s="1"/>
  <c r="L2804" i="1"/>
  <c r="M1884" i="1"/>
  <c r="M2243" i="1"/>
  <c r="M2242" i="1" s="1"/>
  <c r="M2241" i="1" s="1"/>
  <c r="M2503" i="1"/>
  <c r="M2502" i="1" s="1"/>
  <c r="M2501" i="1" s="1"/>
  <c r="M2500" i="1" s="1"/>
  <c r="M2493" i="1" s="1"/>
  <c r="M3038" i="1"/>
  <c r="M3037" i="1" s="1"/>
  <c r="M3079" i="1"/>
  <c r="Q3627" i="1"/>
  <c r="Q3626" i="1" s="1"/>
  <c r="Q3625" i="1" s="1"/>
  <c r="P404" i="1"/>
  <c r="Q2503" i="1"/>
  <c r="Q2502" i="1" s="1"/>
  <c r="Q2501" i="1" s="1"/>
  <c r="Q2500" i="1" s="1"/>
  <c r="Q2493" i="1" s="1"/>
  <c r="Q2664" i="1"/>
  <c r="Q2663" i="1" s="1"/>
  <c r="Q2695" i="1"/>
  <c r="Q2694" i="1" s="1"/>
  <c r="Q2693" i="1" s="1"/>
  <c r="K1665" i="1"/>
  <c r="K2562" i="1"/>
  <c r="K2561" i="1" s="1"/>
  <c r="K2560" i="1" s="1"/>
  <c r="K2549" i="1" s="1"/>
  <c r="K2593" i="1"/>
  <c r="K2592" i="1" s="1"/>
  <c r="K2591" i="1" s="1"/>
  <c r="K2590" i="1" s="1"/>
  <c r="K3887" i="1"/>
  <c r="K3880" i="1" s="1"/>
  <c r="K3879" i="1" s="1"/>
  <c r="K3909" i="1"/>
  <c r="K3908" i="1" s="1"/>
  <c r="K3907" i="1" s="1"/>
  <c r="K3922" i="1"/>
  <c r="K3921" i="1" s="1"/>
  <c r="L18" i="1"/>
  <c r="L17" i="1" s="1"/>
  <c r="L2382" i="1"/>
  <c r="L2381" i="1" s="1"/>
  <c r="L3267" i="1"/>
  <c r="L3266" i="1" s="1"/>
  <c r="L3265" i="1" s="1"/>
  <c r="L3627" i="1"/>
  <c r="L3626" i="1" s="1"/>
  <c r="L3625" i="1" s="1"/>
  <c r="M1155" i="1"/>
  <c r="M1154" i="1" s="1"/>
  <c r="M1153" i="1" s="1"/>
  <c r="M1152" i="1" s="1"/>
  <c r="M2415" i="1"/>
  <c r="M2414" i="1" s="1"/>
  <c r="M2413" i="1" s="1"/>
  <c r="M2412" i="1" s="1"/>
  <c r="M3267" i="1"/>
  <c r="M3266" i="1" s="1"/>
  <c r="M3265" i="1" s="1"/>
  <c r="M3808" i="1"/>
  <c r="P1029" i="1"/>
  <c r="Q1024" i="1"/>
  <c r="Q2923" i="1"/>
  <c r="Q3409" i="1"/>
  <c r="Q3408" i="1" s="1"/>
  <c r="M404" i="1"/>
  <c r="L487" i="1"/>
  <c r="L486" i="1" s="1"/>
  <c r="L485" i="1" s="1"/>
  <c r="L1249" i="1"/>
  <c r="L1243" i="1" s="1"/>
  <c r="L1236" i="1" s="1"/>
  <c r="L1660" i="1"/>
  <c r="L3154" i="1"/>
  <c r="M990" i="1"/>
  <c r="M989" i="1" s="1"/>
  <c r="M988" i="1" s="1"/>
  <c r="M1186" i="1"/>
  <c r="M1185" i="1" s="1"/>
  <c r="M1184" i="1" s="1"/>
  <c r="M1545" i="1"/>
  <c r="M1544" i="1" s="1"/>
  <c r="M1543" i="1" s="1"/>
  <c r="M1532" i="1" s="1"/>
  <c r="M2054" i="1"/>
  <c r="M2053" i="1" s="1"/>
  <c r="M2052" i="1" s="1"/>
  <c r="P2758" i="1"/>
  <c r="J404" i="1"/>
  <c r="Q404" i="1"/>
  <c r="L404" i="1"/>
  <c r="I348" i="1"/>
  <c r="I1980" i="1"/>
  <c r="I1979" i="1" s="1"/>
  <c r="I1978" i="1" s="1"/>
  <c r="I1972" i="1" s="1"/>
  <c r="I260" i="1"/>
  <c r="I256" i="1" s="1"/>
  <c r="I255" i="1" s="1"/>
  <c r="I254" i="1" s="1"/>
  <c r="I1430" i="1"/>
  <c r="I1429" i="1" s="1"/>
  <c r="I1545" i="1"/>
  <c r="I1544" i="1" s="1"/>
  <c r="I1543" i="1" s="1"/>
  <c r="I1532" i="1" s="1"/>
  <c r="I1765" i="1"/>
  <c r="I1764" i="1" s="1"/>
  <c r="I1763" i="1" s="1"/>
  <c r="I1757" i="1" s="1"/>
  <c r="I2215" i="1"/>
  <c r="I2214" i="1" s="1"/>
  <c r="I3887" i="1"/>
  <c r="I3880" i="1" s="1"/>
  <c r="I3879" i="1" s="1"/>
  <c r="J140" i="1"/>
  <c r="J136" i="1" s="1"/>
  <c r="J135" i="1" s="1"/>
  <c r="J134" i="1" s="1"/>
  <c r="J133" i="1" s="1"/>
  <c r="J3315" i="1"/>
  <c r="J3424" i="1"/>
  <c r="J3423" i="1" s="1"/>
  <c r="J3485" i="1"/>
  <c r="K320" i="1"/>
  <c r="K319" i="1" s="1"/>
  <c r="K1545" i="1"/>
  <c r="K1544" i="1" s="1"/>
  <c r="K1543" i="1" s="1"/>
  <c r="K1532" i="1" s="1"/>
  <c r="K1660" i="1"/>
  <c r="K1789" i="1"/>
  <c r="K1788" i="1" s="1"/>
  <c r="K1787" i="1" s="1"/>
  <c r="K1786" i="1" s="1"/>
  <c r="K2613" i="1"/>
  <c r="K2612" i="1" s="1"/>
  <c r="K3074" i="1"/>
  <c r="K3114" i="1"/>
  <c r="K3110" i="1" s="1"/>
  <c r="K3109" i="1" s="1"/>
  <c r="K3103" i="1" s="1"/>
  <c r="K3102" i="1" s="1"/>
  <c r="K3233" i="1"/>
  <c r="K3229" i="1" s="1"/>
  <c r="K3228" i="1" s="1"/>
  <c r="L201" i="1"/>
  <c r="L1115" i="1"/>
  <c r="L1114" i="1" s="1"/>
  <c r="L1103" i="1" s="1"/>
  <c r="L1226" i="1"/>
  <c r="J18" i="1"/>
  <c r="J17" i="1" s="1"/>
  <c r="J2562" i="1"/>
  <c r="J2561" i="1" s="1"/>
  <c r="J2560" i="1" s="1"/>
  <c r="J2549" i="1" s="1"/>
  <c r="J3274" i="1"/>
  <c r="K2695" i="1"/>
  <c r="K2694" i="1" s="1"/>
  <c r="K2693" i="1" s="1"/>
  <c r="L1308" i="1"/>
  <c r="L1307" i="1" s="1"/>
  <c r="L1299" i="1" s="1"/>
  <c r="L1359" i="1"/>
  <c r="L1358" i="1" s="1"/>
  <c r="L1357" i="1" s="1"/>
  <c r="L1356" i="1" s="1"/>
  <c r="M213" i="1"/>
  <c r="M212" i="1" s="1"/>
  <c r="M211" i="1" s="1"/>
  <c r="M210" i="1" s="1"/>
  <c r="M209" i="1" s="1"/>
  <c r="M2686" i="1"/>
  <c r="M2681" i="1" s="1"/>
  <c r="P1473" i="1"/>
  <c r="P1472" i="1" s="1"/>
  <c r="P1471" i="1" s="1"/>
  <c r="I2018" i="1"/>
  <c r="I2017" i="1" s="1"/>
  <c r="I2016" i="1" s="1"/>
  <c r="I2015" i="1" s="1"/>
  <c r="I2278" i="1"/>
  <c r="I1836" i="1"/>
  <c r="I1835" i="1" s="1"/>
  <c r="I1834" i="1" s="1"/>
  <c r="I1828" i="1" s="1"/>
  <c r="I1827" i="1" s="1"/>
  <c r="I3050" i="1"/>
  <c r="I3046" i="1" s="1"/>
  <c r="I3045" i="1" s="1"/>
  <c r="J487" i="1"/>
  <c r="J486" i="1" s="1"/>
  <c r="J485" i="1" s="1"/>
  <c r="J975" i="1"/>
  <c r="J974" i="1" s="1"/>
  <c r="J1789" i="1"/>
  <c r="J1788" i="1" s="1"/>
  <c r="J1787" i="1" s="1"/>
  <c r="J1786" i="1" s="1"/>
  <c r="L1155" i="1"/>
  <c r="L1154" i="1" s="1"/>
  <c r="L1153" i="1" s="1"/>
  <c r="L1152" i="1" s="1"/>
  <c r="L1367" i="1"/>
  <c r="L1366" i="1" s="1"/>
  <c r="L1591" i="1"/>
  <c r="L1590" i="1" s="1"/>
  <c r="L2018" i="1"/>
  <c r="L2017" i="1" s="1"/>
  <c r="L2016" i="1" s="1"/>
  <c r="L2015" i="1" s="1"/>
  <c r="L2278" i="1"/>
  <c r="L2435" i="1"/>
  <c r="L2434" i="1" s="1"/>
  <c r="L2461" i="1"/>
  <c r="L2457" i="1" s="1"/>
  <c r="L2456" i="1" s="1"/>
  <c r="L2511" i="1"/>
  <c r="L2510" i="1" s="1"/>
  <c r="L2509" i="1" s="1"/>
  <c r="L3353" i="1"/>
  <c r="L3352" i="1" s="1"/>
  <c r="L3403" i="1"/>
  <c r="L3402" i="1" s="1"/>
  <c r="M348" i="1"/>
  <c r="P213" i="1"/>
  <c r="P212" i="1" s="1"/>
  <c r="P211" i="1" s="1"/>
  <c r="P210" i="1" s="1"/>
  <c r="P209" i="1" s="1"/>
  <c r="L3808" i="1"/>
  <c r="M356" i="1"/>
  <c r="M355" i="1" s="1"/>
  <c r="M518" i="1"/>
  <c r="M517" i="1" s="1"/>
  <c r="M833" i="1"/>
  <c r="M1367" i="1"/>
  <c r="M1366" i="1" s="1"/>
  <c r="M1465" i="1"/>
  <c r="M1464" i="1" s="1"/>
  <c r="M1463" i="1" s="1"/>
  <c r="M1457" i="1" s="1"/>
  <c r="M1765" i="1"/>
  <c r="M1764" i="1" s="1"/>
  <c r="M1763" i="1" s="1"/>
  <c r="M1757" i="1" s="1"/>
  <c r="M2804" i="1"/>
  <c r="M3122" i="1"/>
  <c r="M3409" i="1"/>
  <c r="M3408" i="1" s="1"/>
  <c r="P2916" i="1"/>
  <c r="Q778" i="1"/>
  <c r="Q777" i="1" s="1"/>
  <c r="Q1465" i="1"/>
  <c r="Q1464" i="1" s="1"/>
  <c r="Q1463" i="1" s="1"/>
  <c r="Q1457" i="1" s="1"/>
  <c r="Q3353" i="1"/>
  <c r="Q3352" i="1" s="1"/>
  <c r="Q3747" i="1"/>
  <c r="Q3743" i="1" s="1"/>
  <c r="Q1308" i="1"/>
  <c r="Q1307" i="1" s="1"/>
  <c r="Q1299" i="1" s="1"/>
  <c r="M2089" i="1"/>
  <c r="M2085" i="1" s="1"/>
  <c r="M3828" i="1"/>
  <c r="M3827" i="1" s="1"/>
  <c r="M3909" i="1"/>
  <c r="M3908" i="1" s="1"/>
  <c r="M3907" i="1" s="1"/>
  <c r="M3922" i="1"/>
  <c r="M3921" i="1" s="1"/>
  <c r="P18" i="1"/>
  <c r="P17" i="1" s="1"/>
  <c r="P1359" i="1"/>
  <c r="P1358" i="1" s="1"/>
  <c r="P1357" i="1" s="1"/>
  <c r="P1356" i="1" s="1"/>
  <c r="P1430" i="1"/>
  <c r="P1429" i="1" s="1"/>
  <c r="P1625" i="1"/>
  <c r="P1624" i="1" s="1"/>
  <c r="P1623" i="1" s="1"/>
  <c r="P2243" i="1"/>
  <c r="P2242" i="1" s="1"/>
  <c r="P2241" i="1" s="1"/>
  <c r="P2461" i="1"/>
  <c r="P2457" i="1" s="1"/>
  <c r="P2456" i="1" s="1"/>
  <c r="P3518" i="1"/>
  <c r="P3517" i="1" s="1"/>
  <c r="Q18" i="1"/>
  <c r="Q17" i="1" s="1"/>
  <c r="Q194" i="1"/>
  <c r="Q464" i="1"/>
  <c r="Q487" i="1"/>
  <c r="Q486" i="1" s="1"/>
  <c r="Q485" i="1" s="1"/>
  <c r="Q1138" i="1"/>
  <c r="Q1137" i="1" s="1"/>
  <c r="Q1136" i="1" s="1"/>
  <c r="Q1135" i="1" s="1"/>
  <c r="Q1473" i="1"/>
  <c r="Q1472" i="1" s="1"/>
  <c r="Q1471" i="1" s="1"/>
  <c r="Q1520" i="1"/>
  <c r="Q1519" i="1" s="1"/>
  <c r="Q1518" i="1" s="1"/>
  <c r="Q1510" i="1" s="1"/>
  <c r="Q3114" i="1"/>
  <c r="Q3110" i="1" s="1"/>
  <c r="Q3109" i="1" s="1"/>
  <c r="Q3103" i="1" s="1"/>
  <c r="Q3102" i="1" s="1"/>
  <c r="Q3887" i="1"/>
  <c r="Q3880" i="1" s="1"/>
  <c r="Q3879" i="1" s="1"/>
  <c r="I38" i="1"/>
  <c r="I487" i="1"/>
  <c r="I486" i="1" s="1"/>
  <c r="I485" i="1" s="1"/>
  <c r="I896" i="1"/>
  <c r="I895" i="1" s="1"/>
  <c r="I947" i="1"/>
  <c r="I964" i="1"/>
  <c r="I963" i="1" s="1"/>
  <c r="I1024" i="1"/>
  <c r="I1566" i="1"/>
  <c r="I1565" i="1" s="1"/>
  <c r="I1564" i="1" s="1"/>
  <c r="I1563" i="1" s="1"/>
  <c r="I1609" i="1"/>
  <c r="I1602" i="1" s="1"/>
  <c r="I1691" i="1"/>
  <c r="I1690" i="1" s="1"/>
  <c r="I1689" i="1" s="1"/>
  <c r="I1889" i="1"/>
  <c r="I2706" i="1"/>
  <c r="I2705" i="1" s="1"/>
  <c r="I2704" i="1" s="1"/>
  <c r="I3281" i="1"/>
  <c r="I27" i="1"/>
  <c r="I26" i="1" s="1"/>
  <c r="I201" i="1"/>
  <c r="I341" i="1"/>
  <c r="I866" i="1"/>
  <c r="I865" i="1" s="1"/>
  <c r="I1186" i="1"/>
  <c r="I1185" i="1" s="1"/>
  <c r="I1184" i="1" s="1"/>
  <c r="I1683" i="1"/>
  <c r="I1789" i="1"/>
  <c r="I1788" i="1" s="1"/>
  <c r="I1787" i="1" s="1"/>
  <c r="I1786" i="1" s="1"/>
  <c r="I2583" i="1"/>
  <c r="I2582" i="1" s="1"/>
  <c r="I2581" i="1" s="1"/>
  <c r="I2580" i="1" s="1"/>
  <c r="I3038" i="1"/>
  <c r="I3037" i="1" s="1"/>
  <c r="I3079" i="1"/>
  <c r="I3224" i="1"/>
  <c r="I3223" i="1" s="1"/>
  <c r="I3909" i="1"/>
  <c r="I3908" i="1" s="1"/>
  <c r="I3907" i="1" s="1"/>
  <c r="J866" i="1"/>
  <c r="J865" i="1" s="1"/>
  <c r="J964" i="1"/>
  <c r="J963" i="1" s="1"/>
  <c r="J1665" i="1"/>
  <c r="I1395" i="1"/>
  <c r="I1394" i="1" s="1"/>
  <c r="I1393" i="1" s="1"/>
  <c r="I2686" i="1"/>
  <c r="I2681" i="1" s="1"/>
  <c r="I3122" i="1"/>
  <c r="I3233" i="1"/>
  <c r="I3229" i="1" s="1"/>
  <c r="I3228" i="1" s="1"/>
  <c r="I3424" i="1"/>
  <c r="I3423" i="1" s="1"/>
  <c r="J1635" i="1"/>
  <c r="J1631" i="1" s="1"/>
  <c r="J1630" i="1" s="1"/>
  <c r="I2054" i="1"/>
  <c r="I2053" i="1" s="1"/>
  <c r="I2052" i="1" s="1"/>
  <c r="I2089" i="1"/>
  <c r="I2085" i="1" s="1"/>
  <c r="I2562" i="1"/>
  <c r="I2561" i="1" s="1"/>
  <c r="I2560" i="1" s="1"/>
  <c r="I2549" i="1" s="1"/>
  <c r="I2664" i="1"/>
  <c r="I2663" i="1" s="1"/>
  <c r="I3130" i="1"/>
  <c r="I3126" i="1" s="1"/>
  <c r="I3518" i="1"/>
  <c r="I3517" i="1" s="1"/>
  <c r="I3808" i="1"/>
  <c r="I3828" i="1"/>
  <c r="I3827" i="1" s="1"/>
  <c r="J38" i="1"/>
  <c r="J58" i="1"/>
  <c r="J54" i="1" s="1"/>
  <c r="J53" i="1" s="1"/>
  <c r="J1000" i="1"/>
  <c r="J996" i="1" s="1"/>
  <c r="J995" i="1" s="1"/>
  <c r="J1226" i="1"/>
  <c r="J1498" i="1"/>
  <c r="J2278" i="1"/>
  <c r="J2301" i="1"/>
  <c r="J2295" i="1" s="1"/>
  <c r="J2288" i="1" s="1"/>
  <c r="J2686" i="1"/>
  <c r="J2681" i="1" s="1"/>
  <c r="J2804" i="1"/>
  <c r="J3122" i="1"/>
  <c r="J3325" i="1"/>
  <c r="J3321" i="1" s="1"/>
  <c r="J3320" i="1" s="1"/>
  <c r="J3917" i="1"/>
  <c r="K990" i="1"/>
  <c r="K989" i="1" s="1"/>
  <c r="K988" i="1" s="1"/>
  <c r="K1000" i="1"/>
  <c r="K996" i="1" s="1"/>
  <c r="K995" i="1" s="1"/>
  <c r="K1029" i="1"/>
  <c r="K1367" i="1"/>
  <c r="K1366" i="1" s="1"/>
  <c r="K3079" i="1"/>
  <c r="K3170" i="1"/>
  <c r="K3169" i="1" s="1"/>
  <c r="K3168" i="1" s="1"/>
  <c r="K3167" i="1" s="1"/>
  <c r="K3709" i="1"/>
  <c r="K3705" i="1" s="1"/>
  <c r="K3700" i="1" s="1"/>
  <c r="K3699" i="1" s="1"/>
  <c r="K3698" i="1" s="1"/>
  <c r="K3697" i="1" s="1"/>
  <c r="L58" i="1"/>
  <c r="L54" i="1" s="1"/>
  <c r="L53" i="1" s="1"/>
  <c r="L854" i="1"/>
  <c r="L853" i="1" s="1"/>
  <c r="L852" i="1" s="1"/>
  <c r="L915" i="1"/>
  <c r="L905" i="1" s="1"/>
  <c r="L2064" i="1"/>
  <c r="L2060" i="1" s="1"/>
  <c r="L2059" i="1" s="1"/>
  <c r="L3074" i="1"/>
  <c r="L3250" i="1"/>
  <c r="J3409" i="1"/>
  <c r="J3408" i="1" s="1"/>
  <c r="J3465" i="1"/>
  <c r="K356" i="1"/>
  <c r="K355" i="1" s="1"/>
  <c r="K2485" i="1"/>
  <c r="K2484" i="1" s="1"/>
  <c r="K2583" i="1"/>
  <c r="K2582" i="1" s="1"/>
  <c r="K2581" i="1" s="1"/>
  <c r="K2580" i="1" s="1"/>
  <c r="K3610" i="1"/>
  <c r="K3609" i="1" s="1"/>
  <c r="K3648" i="1"/>
  <c r="K3644" i="1" s="1"/>
  <c r="K3665" i="1"/>
  <c r="K3661" i="1" s="1"/>
  <c r="K3660" i="1" s="1"/>
  <c r="K3654" i="1" s="1"/>
  <c r="L941" i="1"/>
  <c r="L990" i="1"/>
  <c r="L989" i="1" s="1"/>
  <c r="L988" i="1" s="1"/>
  <c r="L1967" i="1"/>
  <c r="L1966" i="1" s="1"/>
  <c r="L1965" i="1" s="1"/>
  <c r="L1957" i="1" s="1"/>
  <c r="L2813" i="1"/>
  <c r="L2812" i="1" s="1"/>
  <c r="L3828" i="1"/>
  <c r="L3827" i="1" s="1"/>
  <c r="J1920" i="1"/>
  <c r="J1919" i="1" s="1"/>
  <c r="J1918" i="1" s="1"/>
  <c r="J1980" i="1"/>
  <c r="J1979" i="1" s="1"/>
  <c r="J1978" i="1" s="1"/>
  <c r="J1972" i="1" s="1"/>
  <c r="J2830" i="1"/>
  <c r="J2826" i="1" s="1"/>
  <c r="J2825" i="1" s="1"/>
  <c r="J2972" i="1"/>
  <c r="J2971" i="1" s="1"/>
  <c r="J2970" i="1" s="1"/>
  <c r="J3665" i="1"/>
  <c r="J3661" i="1" s="1"/>
  <c r="J3660" i="1" s="1"/>
  <c r="J3654" i="1" s="1"/>
  <c r="K464" i="1"/>
  <c r="K2026" i="1"/>
  <c r="K2025" i="1" s="1"/>
  <c r="K3376" i="1"/>
  <c r="L260" i="1"/>
  <c r="L256" i="1" s="1"/>
  <c r="L255" i="1" s="1"/>
  <c r="L254" i="1" s="1"/>
  <c r="L833" i="1"/>
  <c r="L2531" i="1"/>
  <c r="L2771" i="1"/>
  <c r="L2766" i="1" s="1"/>
  <c r="L2765" i="1" s="1"/>
  <c r="M341" i="1"/>
  <c r="L3418" i="1"/>
  <c r="L3417" i="1" s="1"/>
  <c r="L3451" i="1"/>
  <c r="L3450" i="1" s="1"/>
  <c r="L3665" i="1"/>
  <c r="L3661" i="1" s="1"/>
  <c r="L3660" i="1" s="1"/>
  <c r="L3654" i="1" s="1"/>
  <c r="L3909" i="1"/>
  <c r="L3908" i="1" s="1"/>
  <c r="L3907" i="1" s="1"/>
  <c r="L3922" i="1"/>
  <c r="L3921" i="1" s="1"/>
  <c r="M18" i="1"/>
  <c r="M17" i="1" s="1"/>
  <c r="M38" i="1"/>
  <c r="M956" i="1"/>
  <c r="M955" i="1" s="1"/>
  <c r="M954" i="1" s="1"/>
  <c r="M953" i="1" s="1"/>
  <c r="M975" i="1"/>
  <c r="M974" i="1" s="1"/>
  <c r="M1221" i="1"/>
  <c r="M1912" i="1"/>
  <c r="M1906" i="1" s="1"/>
  <c r="M1899" i="1" s="1"/>
  <c r="M2301" i="1"/>
  <c r="M2295" i="1" s="1"/>
  <c r="M2288" i="1" s="1"/>
  <c r="M2562" i="1"/>
  <c r="M2561" i="1" s="1"/>
  <c r="M2560" i="1" s="1"/>
  <c r="M2549" i="1" s="1"/>
  <c r="M3274" i="1"/>
  <c r="M3353" i="1"/>
  <c r="M3352" i="1" s="1"/>
  <c r="M3403" i="1"/>
  <c r="M3402" i="1" s="1"/>
  <c r="M3418" i="1"/>
  <c r="M3417" i="1" s="1"/>
  <c r="M3747" i="1"/>
  <c r="M3743" i="1" s="1"/>
  <c r="P348" i="1"/>
  <c r="P555" i="1"/>
  <c r="P1912" i="1"/>
  <c r="P1906" i="1" s="1"/>
  <c r="P1899" i="1" s="1"/>
  <c r="P2038" i="1"/>
  <c r="P2037" i="1" s="1"/>
  <c r="Q1115" i="1"/>
  <c r="Q1114" i="1" s="1"/>
  <c r="Q1103" i="1" s="1"/>
  <c r="M896" i="1"/>
  <c r="M895" i="1" s="1"/>
  <c r="M1430" i="1"/>
  <c r="M1429" i="1" s="1"/>
  <c r="M1625" i="1"/>
  <c r="M1624" i="1" s="1"/>
  <c r="M1623" i="1" s="1"/>
  <c r="M1967" i="1"/>
  <c r="M1966" i="1" s="1"/>
  <c r="M1965" i="1" s="1"/>
  <c r="M1957" i="1" s="1"/>
  <c r="M2026" i="1"/>
  <c r="M2025" i="1" s="1"/>
  <c r="M2474" i="1"/>
  <c r="M2784" i="1"/>
  <c r="M2783" i="1" s="1"/>
  <c r="M2793" i="1"/>
  <c r="M3154" i="1"/>
  <c r="M3170" i="1"/>
  <c r="M3169" i="1" s="1"/>
  <c r="M3168" i="1" s="1"/>
  <c r="M3167" i="1" s="1"/>
  <c r="M3690" i="1"/>
  <c r="M3686" i="1" s="1"/>
  <c r="M3681" i="1" s="1"/>
  <c r="M3887" i="1"/>
  <c r="M3880" i="1" s="1"/>
  <c r="M3879" i="1" s="1"/>
  <c r="P58" i="1"/>
  <c r="P54" i="1" s="1"/>
  <c r="P53" i="1" s="1"/>
  <c r="P194" i="1"/>
  <c r="P1545" i="1"/>
  <c r="P1544" i="1" s="1"/>
  <c r="P1543" i="1" s="1"/>
  <c r="P1532" i="1" s="1"/>
  <c r="P1683" i="1"/>
  <c r="P1677" i="1" s="1"/>
  <c r="P1670" i="1" s="1"/>
  <c r="P1846" i="1"/>
  <c r="P1845" i="1" s="1"/>
  <c r="P1844" i="1" s="1"/>
  <c r="P2207" i="1"/>
  <c r="P2206" i="1" s="1"/>
  <c r="P2205" i="1" s="1"/>
  <c r="P2204" i="1" s="1"/>
  <c r="P2283" i="1"/>
  <c r="P2301" i="1"/>
  <c r="P2295" i="1" s="1"/>
  <c r="P2288" i="1" s="1"/>
  <c r="Q125" i="1"/>
  <c r="Q120" i="1" s="1"/>
  <c r="Q596" i="1"/>
  <c r="Q595" i="1" s="1"/>
  <c r="Q594" i="1" s="1"/>
  <c r="Q593" i="1" s="1"/>
  <c r="Q947" i="1"/>
  <c r="Q964" i="1"/>
  <c r="Q963" i="1" s="1"/>
  <c r="Q1822" i="1"/>
  <c r="Q1821" i="1" s="1"/>
  <c r="Q1820" i="1" s="1"/>
  <c r="Q1814" i="1" s="1"/>
  <c r="Q1813" i="1" s="1"/>
  <c r="Q2706" i="1"/>
  <c r="Q2705" i="1" s="1"/>
  <c r="Q2704" i="1" s="1"/>
  <c r="Q2758" i="1"/>
  <c r="Q3170" i="1"/>
  <c r="Q3169" i="1" s="1"/>
  <c r="Q3168" i="1" s="1"/>
  <c r="Q3167" i="1" s="1"/>
  <c r="P1226" i="1"/>
  <c r="P1465" i="1"/>
  <c r="P1464" i="1" s="1"/>
  <c r="P1463" i="1" s="1"/>
  <c r="P1457" i="1" s="1"/>
  <c r="P1665" i="1"/>
  <c r="P1836" i="1"/>
  <c r="P1835" i="1" s="1"/>
  <c r="P1834" i="1" s="1"/>
  <c r="P1828" i="1" s="1"/>
  <c r="P1827" i="1" s="1"/>
  <c r="P2054" i="1"/>
  <c r="P2053" i="1" s="1"/>
  <c r="P2052" i="1" s="1"/>
  <c r="P2485" i="1"/>
  <c r="P2484" i="1" s="1"/>
  <c r="P2562" i="1"/>
  <c r="P2561" i="1" s="1"/>
  <c r="P2560" i="1" s="1"/>
  <c r="P2549" i="1" s="1"/>
  <c r="P3648" i="1"/>
  <c r="P3644" i="1" s="1"/>
  <c r="P3665" i="1"/>
  <c r="P3661" i="1" s="1"/>
  <c r="P3660" i="1" s="1"/>
  <c r="P3654" i="1" s="1"/>
  <c r="P3736" i="1"/>
  <c r="Q38" i="1"/>
  <c r="Q956" i="1"/>
  <c r="Q955" i="1" s="1"/>
  <c r="Q954" i="1" s="1"/>
  <c r="Q953" i="1" s="1"/>
  <c r="Q1545" i="1"/>
  <c r="Q1544" i="1" s="1"/>
  <c r="Q1543" i="1" s="1"/>
  <c r="Q1532" i="1" s="1"/>
  <c r="Q1566" i="1"/>
  <c r="Q1565" i="1" s="1"/>
  <c r="Q1564" i="1" s="1"/>
  <c r="Q1563" i="1" s="1"/>
  <c r="Q1660" i="1"/>
  <c r="Q1858" i="1"/>
  <c r="Q1852" i="1" s="1"/>
  <c r="Q1851" i="1" s="1"/>
  <c r="Q2415" i="1"/>
  <c r="Q2414" i="1" s="1"/>
  <c r="Q2413" i="1" s="1"/>
  <c r="Q2412" i="1" s="1"/>
  <c r="Q3191" i="1"/>
  <c r="Q3267" i="1"/>
  <c r="Q3266" i="1" s="1"/>
  <c r="Q3265" i="1" s="1"/>
  <c r="P2784" i="1"/>
  <c r="P2783" i="1" s="1"/>
  <c r="P3828" i="1"/>
  <c r="P3827" i="1" s="1"/>
  <c r="Q140" i="1"/>
  <c r="Q136" i="1" s="1"/>
  <c r="Q135" i="1" s="1"/>
  <c r="Q134" i="1" s="1"/>
  <c r="Q133" i="1" s="1"/>
  <c r="Q833" i="1"/>
  <c r="Q975" i="1"/>
  <c r="Q974" i="1" s="1"/>
  <c r="Q990" i="1"/>
  <c r="Q989" i="1" s="1"/>
  <c r="Q988" i="1" s="1"/>
  <c r="Q1967" i="1"/>
  <c r="Q1966" i="1" s="1"/>
  <c r="Q1965" i="1" s="1"/>
  <c r="Q1957" i="1" s="1"/>
  <c r="Q1980" i="1"/>
  <c r="Q1979" i="1" s="1"/>
  <c r="Q1978" i="1" s="1"/>
  <c r="Q1972" i="1" s="1"/>
  <c r="Q2253" i="1"/>
  <c r="Q2249" i="1" s="1"/>
  <c r="Q2248" i="1" s="1"/>
  <c r="Q2601" i="1"/>
  <c r="Q2600" i="1" s="1"/>
  <c r="Q2916" i="1"/>
  <c r="Q3186" i="1"/>
  <c r="Q3424" i="1"/>
  <c r="Q3423" i="1" s="1"/>
  <c r="Q3451" i="1"/>
  <c r="Q3450" i="1" s="1"/>
  <c r="Q3665" i="1"/>
  <c r="Q3661" i="1" s="1"/>
  <c r="Q3660" i="1" s="1"/>
  <c r="Q3654" i="1" s="1"/>
  <c r="J1080" i="1"/>
  <c r="I320" i="1"/>
  <c r="I319" i="1" s="1"/>
  <c r="I586" i="1"/>
  <c r="I582" i="1" s="1"/>
  <c r="I581" i="1" s="1"/>
  <c r="I580" i="1" s="1"/>
  <c r="I854" i="1"/>
  <c r="I853" i="1" s="1"/>
  <c r="I852" i="1" s="1"/>
  <c r="I1308" i="1"/>
  <c r="I1307" i="1" s="1"/>
  <c r="I1299" i="1" s="1"/>
  <c r="I3203" i="1"/>
  <c r="I244" i="1"/>
  <c r="I243" i="1" s="1"/>
  <c r="I242" i="1" s="1"/>
  <c r="I1155" i="1"/>
  <c r="I1154" i="1" s="1"/>
  <c r="I1153" i="1" s="1"/>
  <c r="I1152" i="1" s="1"/>
  <c r="I2026" i="1"/>
  <c r="I2025" i="1" s="1"/>
  <c r="I2435" i="1"/>
  <c r="I2434" i="1" s="1"/>
  <c r="I2593" i="1"/>
  <c r="I2592" i="1" s="1"/>
  <c r="I2591" i="1" s="1"/>
  <c r="I2590" i="1" s="1"/>
  <c r="I3325" i="1"/>
  <c r="I3321" i="1" s="1"/>
  <c r="I3320" i="1" s="1"/>
  <c r="I177" i="1"/>
  <c r="I213" i="1"/>
  <c r="I212" i="1" s="1"/>
  <c r="I211" i="1" s="1"/>
  <c r="I210" i="1" s="1"/>
  <c r="I209" i="1" s="1"/>
  <c r="I233" i="1"/>
  <c r="I229" i="1" s="1"/>
  <c r="I228" i="1" s="1"/>
  <c r="I471" i="1"/>
  <c r="I778" i="1"/>
  <c r="I777" i="1" s="1"/>
  <c r="I915" i="1"/>
  <c r="I905" i="1" s="1"/>
  <c r="I990" i="1"/>
  <c r="I989" i="1" s="1"/>
  <c r="I988" i="1" s="1"/>
  <c r="I1000" i="1"/>
  <c r="I1226" i="1"/>
  <c r="I1465" i="1"/>
  <c r="I1464" i="1" s="1"/>
  <c r="I1463" i="1" s="1"/>
  <c r="I1457" i="1" s="1"/>
  <c r="I1591" i="1"/>
  <c r="I1590" i="1" s="1"/>
  <c r="I1822" i="1"/>
  <c r="I1821" i="1" s="1"/>
  <c r="I1820" i="1" s="1"/>
  <c r="I1814" i="1" s="1"/>
  <c r="I1813" i="1" s="1"/>
  <c r="I2758" i="1"/>
  <c r="I3186" i="1"/>
  <c r="I3250" i="1"/>
  <c r="I3648" i="1"/>
  <c r="I3644" i="1" s="1"/>
  <c r="I3665" i="1"/>
  <c r="I3661" i="1" s="1"/>
  <c r="I3660" i="1" s="1"/>
  <c r="I3654" i="1" s="1"/>
  <c r="J244" i="1"/>
  <c r="J243" i="1" s="1"/>
  <c r="J242" i="1" s="1"/>
  <c r="J328" i="1"/>
  <c r="J947" i="1"/>
  <c r="J990" i="1"/>
  <c r="J989" i="1" s="1"/>
  <c r="J988" i="1" s="1"/>
  <c r="J1029" i="1"/>
  <c r="J1465" i="1"/>
  <c r="J1464" i="1" s="1"/>
  <c r="J1463" i="1" s="1"/>
  <c r="J1457" i="1" s="1"/>
  <c r="J1520" i="1"/>
  <c r="J1519" i="1" s="1"/>
  <c r="J1518" i="1" s="1"/>
  <c r="J1510" i="1" s="1"/>
  <c r="J1566" i="1"/>
  <c r="J1565" i="1" s="1"/>
  <c r="J1564" i="1" s="1"/>
  <c r="J1563" i="1" s="1"/>
  <c r="J1889" i="1"/>
  <c r="J2089" i="1"/>
  <c r="J2085" i="1" s="1"/>
  <c r="J2207" i="1"/>
  <c r="J2206" i="1" s="1"/>
  <c r="J2205" i="1" s="1"/>
  <c r="J2204" i="1" s="1"/>
  <c r="J2706" i="1"/>
  <c r="J2705" i="1" s="1"/>
  <c r="J2704" i="1" s="1"/>
  <c r="J2793" i="1"/>
  <c r="J3393" i="1"/>
  <c r="J3389" i="1" s="1"/>
  <c r="J3384" i="1" s="1"/>
  <c r="J3709" i="1"/>
  <c r="J3705" i="1" s="1"/>
  <c r="J3700" i="1" s="1"/>
  <c r="J3699" i="1" s="1"/>
  <c r="J3698" i="1" s="1"/>
  <c r="J3697" i="1" s="1"/>
  <c r="K125" i="1"/>
  <c r="K120" i="1" s="1"/>
  <c r="K177" i="1"/>
  <c r="K2018" i="1"/>
  <c r="K2017" i="1" s="1"/>
  <c r="K2016" i="1" s="1"/>
  <c r="K2015" i="1" s="1"/>
  <c r="K2120" i="1"/>
  <c r="K2119" i="1" s="1"/>
  <c r="K2118" i="1" s="1"/>
  <c r="I3451" i="1"/>
  <c r="I3450" i="1" s="1"/>
  <c r="J201" i="1"/>
  <c r="J880" i="1"/>
  <c r="J876" i="1" s="1"/>
  <c r="J875" i="1" s="1"/>
  <c r="J1186" i="1"/>
  <c r="J1185" i="1" s="1"/>
  <c r="J1184" i="1" s="1"/>
  <c r="J1221" i="1"/>
  <c r="J1395" i="1"/>
  <c r="J1394" i="1" s="1"/>
  <c r="J1393" i="1" s="1"/>
  <c r="J1583" i="1"/>
  <c r="J1582" i="1" s="1"/>
  <c r="J1581" i="1" s="1"/>
  <c r="J1580" i="1" s="1"/>
  <c r="J1884" i="1"/>
  <c r="J2583" i="1"/>
  <c r="J2582" i="1" s="1"/>
  <c r="J2581" i="1" s="1"/>
  <c r="J2580" i="1" s="1"/>
  <c r="J3808" i="1"/>
  <c r="K260" i="1"/>
  <c r="K256" i="1" s="1"/>
  <c r="K255" i="1" s="1"/>
  <c r="K254" i="1" s="1"/>
  <c r="K947" i="1"/>
  <c r="K1041" i="1"/>
  <c r="K1034" i="1" s="1"/>
  <c r="K1319" i="1"/>
  <c r="K1318" i="1" s="1"/>
  <c r="K1312" i="1" s="1"/>
  <c r="K1379" i="1"/>
  <c r="K1378" i="1" s="1"/>
  <c r="K1395" i="1"/>
  <c r="K1394" i="1" s="1"/>
  <c r="K1393" i="1" s="1"/>
  <c r="K1405" i="1"/>
  <c r="K1401" i="1" s="1"/>
  <c r="K1400" i="1" s="1"/>
  <c r="K1446" i="1"/>
  <c r="K1465" i="1"/>
  <c r="K1464" i="1" s="1"/>
  <c r="K1463" i="1" s="1"/>
  <c r="K1457" i="1" s="1"/>
  <c r="K2301" i="1"/>
  <c r="K2295" i="1" s="1"/>
  <c r="K2288" i="1" s="1"/>
  <c r="I328" i="1"/>
  <c r="I1029" i="1"/>
  <c r="I1196" i="1"/>
  <c r="I1192" i="1" s="1"/>
  <c r="I1191" i="1" s="1"/>
  <c r="I1446" i="1"/>
  <c r="I1858" i="1"/>
  <c r="I1852" i="1" s="1"/>
  <c r="I1851" i="1" s="1"/>
  <c r="I3074" i="1"/>
  <c r="I833" i="1"/>
  <c r="I1806" i="1"/>
  <c r="I1805" i="1" s="1"/>
  <c r="I1804" i="1" s="1"/>
  <c r="I1803" i="1" s="1"/>
  <c r="I2423" i="1"/>
  <c r="I2422" i="1" s="1"/>
  <c r="I2771" i="1"/>
  <c r="I2766" i="1" s="1"/>
  <c r="I2765" i="1" s="1"/>
  <c r="I3340" i="1"/>
  <c r="I3336" i="1" s="1"/>
  <c r="I3335" i="1" s="1"/>
  <c r="I3334" i="1" s="1"/>
  <c r="I3333" i="1" s="1"/>
  <c r="I3747" i="1"/>
  <c r="I3743" i="1" s="1"/>
  <c r="J97" i="1"/>
  <c r="J93" i="1" s="1"/>
  <c r="J92" i="1" s="1"/>
  <c r="J91" i="1" s="1"/>
  <c r="J194" i="1"/>
  <c r="J495" i="1"/>
  <c r="J586" i="1"/>
  <c r="J582" i="1" s="1"/>
  <c r="J581" i="1" s="1"/>
  <c r="J580" i="1" s="1"/>
  <c r="J1342" i="1"/>
  <c r="J1341" i="1" s="1"/>
  <c r="J1340" i="1" s="1"/>
  <c r="J1339" i="1" s="1"/>
  <c r="J1367" i="1"/>
  <c r="J1366" i="1" s="1"/>
  <c r="J2172" i="1"/>
  <c r="J2171" i="1" s="1"/>
  <c r="J2160" i="1" s="1"/>
  <c r="J3038" i="1"/>
  <c r="J3037" i="1" s="1"/>
  <c r="J3828" i="1"/>
  <c r="J3827" i="1" s="1"/>
  <c r="K194" i="1"/>
  <c r="K555" i="1"/>
  <c r="K956" i="1"/>
  <c r="K955" i="1" s="1"/>
  <c r="K954" i="1" s="1"/>
  <c r="K953" i="1" s="1"/>
  <c r="K1115" i="1"/>
  <c r="K1114" i="1" s="1"/>
  <c r="K1103" i="1" s="1"/>
  <c r="K1308" i="1"/>
  <c r="K1307" i="1" s="1"/>
  <c r="K1299" i="1" s="1"/>
  <c r="K1430" i="1"/>
  <c r="K1429" i="1" s="1"/>
  <c r="K1566" i="1"/>
  <c r="K1565" i="1" s="1"/>
  <c r="K1564" i="1" s="1"/>
  <c r="K1563" i="1" s="1"/>
  <c r="K1583" i="1"/>
  <c r="K1582" i="1" s="1"/>
  <c r="K1581" i="1" s="1"/>
  <c r="K1580" i="1" s="1"/>
  <c r="K1912" i="1"/>
  <c r="K1906" i="1" s="1"/>
  <c r="K1899" i="1" s="1"/>
  <c r="K2001" i="1"/>
  <c r="K2000" i="1" s="1"/>
  <c r="K1999" i="1" s="1"/>
  <c r="K1998" i="1" s="1"/>
  <c r="K2451" i="1"/>
  <c r="K2450" i="1" s="1"/>
  <c r="K2449" i="1" s="1"/>
  <c r="K3409" i="1"/>
  <c r="K3408" i="1" s="1"/>
  <c r="K3418" i="1"/>
  <c r="K3417" i="1" s="1"/>
  <c r="K3627" i="1"/>
  <c r="K3626" i="1" s="1"/>
  <c r="K3625" i="1" s="1"/>
  <c r="K3690" i="1"/>
  <c r="K3686" i="1" s="1"/>
  <c r="K3792" i="1"/>
  <c r="K3788" i="1" s="1"/>
  <c r="K3787" i="1" s="1"/>
  <c r="L213" i="1"/>
  <c r="L212" i="1" s="1"/>
  <c r="L211" i="1" s="1"/>
  <c r="L210" i="1" s="1"/>
  <c r="L209" i="1" s="1"/>
  <c r="L823" i="1"/>
  <c r="L975" i="1"/>
  <c r="L974" i="1" s="1"/>
  <c r="L1000" i="1"/>
  <c r="L996" i="1" s="1"/>
  <c r="L995" i="1" s="1"/>
  <c r="L1029" i="1"/>
  <c r="L1055" i="1"/>
  <c r="L1054" i="1" s="1"/>
  <c r="L1053" i="1" s="1"/>
  <c r="L1138" i="1"/>
  <c r="L1137" i="1" s="1"/>
  <c r="L1136" i="1" s="1"/>
  <c r="L1135" i="1" s="1"/>
  <c r="L1221" i="1"/>
  <c r="L1395" i="1"/>
  <c r="L1394" i="1" s="1"/>
  <c r="L1393" i="1" s="1"/>
  <c r="L1405" i="1"/>
  <c r="L1401" i="1" s="1"/>
  <c r="L1400" i="1" s="1"/>
  <c r="L2415" i="1"/>
  <c r="L2414" i="1" s="1"/>
  <c r="L2413" i="1" s="1"/>
  <c r="L2412" i="1" s="1"/>
  <c r="L3303" i="1"/>
  <c r="M915" i="1"/>
  <c r="M905" i="1" s="1"/>
  <c r="M941" i="1"/>
  <c r="M1041" i="1"/>
  <c r="M1034" i="1" s="1"/>
  <c r="M2334" i="1"/>
  <c r="L947" i="1"/>
  <c r="L1566" i="1"/>
  <c r="L1565" i="1" s="1"/>
  <c r="L1564" i="1" s="1"/>
  <c r="L1563" i="1" s="1"/>
  <c r="L1665" i="1"/>
  <c r="L1691" i="1"/>
  <c r="L1690" i="1" s="1"/>
  <c r="L1689" i="1" s="1"/>
  <c r="L3191" i="1"/>
  <c r="L3648" i="1"/>
  <c r="L3644" i="1" s="1"/>
  <c r="M260" i="1"/>
  <c r="M256" i="1" s="1"/>
  <c r="M255" i="1" s="1"/>
  <c r="M254" i="1" s="1"/>
  <c r="M555" i="1"/>
  <c r="M1024" i="1"/>
  <c r="M1836" i="1"/>
  <c r="M1835" i="1" s="1"/>
  <c r="M1834" i="1" s="1"/>
  <c r="M1828" i="1" s="1"/>
  <c r="M1827" i="1" s="1"/>
  <c r="M2382" i="1"/>
  <c r="M2381" i="1" s="1"/>
  <c r="M2706" i="1"/>
  <c r="M2705" i="1" s="1"/>
  <c r="M2704" i="1" s="1"/>
  <c r="K2706" i="1"/>
  <c r="K2705" i="1" s="1"/>
  <c r="K2704" i="1" s="1"/>
  <c r="K3494" i="1"/>
  <c r="L125" i="1"/>
  <c r="L120" i="1" s="1"/>
  <c r="J2054" i="1"/>
  <c r="J2053" i="1" s="1"/>
  <c r="J2052" i="1" s="1"/>
  <c r="J2485" i="1"/>
  <c r="J2484" i="1" s="1"/>
  <c r="J2503" i="1"/>
  <c r="J2502" i="1" s="1"/>
  <c r="J2501" i="1" s="1"/>
  <c r="J2500" i="1" s="1"/>
  <c r="J2493" i="1" s="1"/>
  <c r="J2735" i="1"/>
  <c r="J2728" i="1" s="1"/>
  <c r="J3074" i="1"/>
  <c r="J3130" i="1"/>
  <c r="J3126" i="1" s="1"/>
  <c r="J3154" i="1"/>
  <c r="J3170" i="1"/>
  <c r="J3169" i="1" s="1"/>
  <c r="J3168" i="1" s="1"/>
  <c r="J3167" i="1" s="1"/>
  <c r="J3418" i="1"/>
  <c r="J3417" i="1" s="1"/>
  <c r="J3813" i="1"/>
  <c r="J3843" i="1"/>
  <c r="J3842" i="1" s="1"/>
  <c r="J3841" i="1" s="1"/>
  <c r="J3840" i="1" s="1"/>
  <c r="K58" i="1"/>
  <c r="K54" i="1" s="1"/>
  <c r="K53" i="1" s="1"/>
  <c r="K160" i="1"/>
  <c r="K150" i="1" s="1"/>
  <c r="K213" i="1"/>
  <c r="K212" i="1" s="1"/>
  <c r="K211" i="1" s="1"/>
  <c r="K210" i="1" s="1"/>
  <c r="K209" i="1" s="1"/>
  <c r="K586" i="1"/>
  <c r="K582" i="1" s="1"/>
  <c r="K581" i="1" s="1"/>
  <c r="K580" i="1" s="1"/>
  <c r="K778" i="1"/>
  <c r="K777" i="1" s="1"/>
  <c r="K823" i="1"/>
  <c r="K1473" i="1"/>
  <c r="K1472" i="1" s="1"/>
  <c r="K1471" i="1" s="1"/>
  <c r="K1591" i="1"/>
  <c r="K1590" i="1" s="1"/>
  <c r="K1625" i="1"/>
  <c r="K1624" i="1" s="1"/>
  <c r="K1623" i="1" s="1"/>
  <c r="K2054" i="1"/>
  <c r="K2053" i="1" s="1"/>
  <c r="K2052" i="1" s="1"/>
  <c r="K2771" i="1"/>
  <c r="K2766" i="1" s="1"/>
  <c r="K2765" i="1" s="1"/>
  <c r="K2916" i="1"/>
  <c r="K3154" i="1"/>
  <c r="K3580" i="1"/>
  <c r="K3579" i="1" s="1"/>
  <c r="K3578" i="1" s="1"/>
  <c r="K3577" i="1" s="1"/>
  <c r="K3813" i="1"/>
  <c r="L2112" i="1"/>
  <c r="L2106" i="1" s="1"/>
  <c r="L2099" i="1" s="1"/>
  <c r="L3887" i="1"/>
  <c r="L3880" i="1" s="1"/>
  <c r="L3879" i="1" s="1"/>
  <c r="M177" i="1"/>
  <c r="M1359" i="1"/>
  <c r="M1358" i="1" s="1"/>
  <c r="M1357" i="1" s="1"/>
  <c r="M1356" i="1" s="1"/>
  <c r="M1980" i="1"/>
  <c r="M1979" i="1" s="1"/>
  <c r="M1978" i="1" s="1"/>
  <c r="M1972" i="1" s="1"/>
  <c r="M2423" i="1"/>
  <c r="M2422" i="1" s="1"/>
  <c r="L2243" i="1"/>
  <c r="L2242" i="1" s="1"/>
  <c r="L2241" i="1" s="1"/>
  <c r="L2593" i="1"/>
  <c r="L2592" i="1" s="1"/>
  <c r="L2591" i="1" s="1"/>
  <c r="L2590" i="1" s="1"/>
  <c r="L2613" i="1"/>
  <c r="L2612" i="1" s="1"/>
  <c r="L2706" i="1"/>
  <c r="L2705" i="1" s="1"/>
  <c r="L2704" i="1" s="1"/>
  <c r="L2923" i="1"/>
  <c r="L3079" i="1"/>
  <c r="L3114" i="1"/>
  <c r="L3110" i="1" s="1"/>
  <c r="L3109" i="1" s="1"/>
  <c r="L3103" i="1" s="1"/>
  <c r="L3102" i="1" s="1"/>
  <c r="L3170" i="1"/>
  <c r="L3169" i="1" s="1"/>
  <c r="L3168" i="1" s="1"/>
  <c r="L3167" i="1" s="1"/>
  <c r="L3186" i="1"/>
  <c r="L3274" i="1"/>
  <c r="L3376" i="1"/>
  <c r="M160" i="1"/>
  <c r="M150" i="1" s="1"/>
  <c r="M233" i="1"/>
  <c r="M229" i="1" s="1"/>
  <c r="M228" i="1" s="1"/>
  <c r="M487" i="1"/>
  <c r="M486" i="1" s="1"/>
  <c r="M485" i="1" s="1"/>
  <c r="M586" i="1"/>
  <c r="M582" i="1" s="1"/>
  <c r="M581" i="1" s="1"/>
  <c r="M580" i="1" s="1"/>
  <c r="M880" i="1"/>
  <c r="M876" i="1" s="1"/>
  <c r="M875" i="1" s="1"/>
  <c r="M1257" i="1"/>
  <c r="M1256" i="1" s="1"/>
  <c r="M1255" i="1" s="1"/>
  <c r="M1342" i="1"/>
  <c r="M1341" i="1" s="1"/>
  <c r="M1340" i="1" s="1"/>
  <c r="M1339" i="1" s="1"/>
  <c r="M1635" i="1"/>
  <c r="M1631" i="1" s="1"/>
  <c r="M1630" i="1" s="1"/>
  <c r="M1665" i="1"/>
  <c r="M1889" i="1"/>
  <c r="M2001" i="1"/>
  <c r="M2000" i="1" s="1"/>
  <c r="M1999" i="1" s="1"/>
  <c r="M1998" i="1" s="1"/>
  <c r="M2207" i="1"/>
  <c r="M2206" i="1" s="1"/>
  <c r="M2205" i="1" s="1"/>
  <c r="M2204" i="1" s="1"/>
  <c r="M2972" i="1"/>
  <c r="M2971" i="1" s="1"/>
  <c r="M2970" i="1" s="1"/>
  <c r="M3186" i="1"/>
  <c r="M3203" i="1"/>
  <c r="M3224" i="1"/>
  <c r="M3223" i="1" s="1"/>
  <c r="M3665" i="1"/>
  <c r="M3661" i="1" s="1"/>
  <c r="M3660" i="1" s="1"/>
  <c r="M3654" i="1" s="1"/>
  <c r="P260" i="1"/>
  <c r="P256" i="1" s="1"/>
  <c r="P255" i="1" s="1"/>
  <c r="P254" i="1" s="1"/>
  <c r="P866" i="1"/>
  <c r="P865" i="1" s="1"/>
  <c r="P1138" i="1"/>
  <c r="P1137" i="1" s="1"/>
  <c r="P1136" i="1" s="1"/>
  <c r="P1135" i="1" s="1"/>
  <c r="P2583" i="1"/>
  <c r="P2582" i="1" s="1"/>
  <c r="P2581" i="1" s="1"/>
  <c r="P2580" i="1" s="1"/>
  <c r="Q201" i="1"/>
  <c r="M2735" i="1"/>
  <c r="M2728" i="1" s="1"/>
  <c r="M3074" i="1"/>
  <c r="K2985" i="1"/>
  <c r="K2981" i="1" s="1"/>
  <c r="K2980" i="1" s="1"/>
  <c r="K3191" i="1"/>
  <c r="K3224" i="1"/>
  <c r="K3223" i="1" s="1"/>
  <c r="K3281" i="1"/>
  <c r="K3340" i="1"/>
  <c r="K3336" i="1" s="1"/>
  <c r="K3335" i="1" s="1"/>
  <c r="K3334" i="1" s="1"/>
  <c r="K3333" i="1" s="1"/>
  <c r="K3747" i="1"/>
  <c r="K3743" i="1" s="1"/>
  <c r="K3828" i="1"/>
  <c r="K3827" i="1" s="1"/>
  <c r="K3843" i="1"/>
  <c r="K3842" i="1" s="1"/>
  <c r="K3841" i="1" s="1"/>
  <c r="K3840" i="1" s="1"/>
  <c r="K3917" i="1"/>
  <c r="L27" i="1"/>
  <c r="L26" i="1" s="1"/>
  <c r="L160" i="1"/>
  <c r="L150" i="1" s="1"/>
  <c r="L348" i="1"/>
  <c r="L471" i="1"/>
  <c r="L555" i="1"/>
  <c r="L778" i="1"/>
  <c r="L777" i="1" s="1"/>
  <c r="L866" i="1"/>
  <c r="L865" i="1" s="1"/>
  <c r="L956" i="1"/>
  <c r="L955" i="1" s="1"/>
  <c r="L954" i="1" s="1"/>
  <c r="L953" i="1" s="1"/>
  <c r="L1196" i="1"/>
  <c r="L1192" i="1" s="1"/>
  <c r="L1191" i="1" s="1"/>
  <c r="L1319" i="1"/>
  <c r="L1318" i="1" s="1"/>
  <c r="L1312" i="1" s="1"/>
  <c r="L1342" i="1"/>
  <c r="L1341" i="1" s="1"/>
  <c r="L1340" i="1" s="1"/>
  <c r="L1339" i="1" s="1"/>
  <c r="L1430" i="1"/>
  <c r="L1429" i="1" s="1"/>
  <c r="L1545" i="1"/>
  <c r="L1544" i="1" s="1"/>
  <c r="L1543" i="1" s="1"/>
  <c r="L1532" i="1" s="1"/>
  <c r="L1583" i="1"/>
  <c r="L1582" i="1" s="1"/>
  <c r="L1581" i="1" s="1"/>
  <c r="L1580" i="1" s="1"/>
  <c r="L1625" i="1"/>
  <c r="L1624" i="1" s="1"/>
  <c r="L1623" i="1" s="1"/>
  <c r="L1635" i="1"/>
  <c r="L1631" i="1" s="1"/>
  <c r="L1630" i="1" s="1"/>
  <c r="L1683" i="1"/>
  <c r="L1677" i="1" s="1"/>
  <c r="L1670" i="1" s="1"/>
  <c r="L1789" i="1"/>
  <c r="L1788" i="1" s="1"/>
  <c r="L1787" i="1" s="1"/>
  <c r="L1786" i="1" s="1"/>
  <c r="L1806" i="1"/>
  <c r="L1805" i="1" s="1"/>
  <c r="L1804" i="1" s="1"/>
  <c r="L1803" i="1" s="1"/>
  <c r="L2120" i="1"/>
  <c r="L2119" i="1" s="1"/>
  <c r="L2118" i="1" s="1"/>
  <c r="L2503" i="1"/>
  <c r="L2502" i="1" s="1"/>
  <c r="L2501" i="1" s="1"/>
  <c r="L2500" i="1" s="1"/>
  <c r="L2493" i="1" s="1"/>
  <c r="L2601" i="1"/>
  <c r="L2600" i="1" s="1"/>
  <c r="L2664" i="1"/>
  <c r="L2663" i="1" s="1"/>
  <c r="L2695" i="1"/>
  <c r="L2694" i="1" s="1"/>
  <c r="L2693" i="1" s="1"/>
  <c r="L2735" i="1"/>
  <c r="L2728" i="1" s="1"/>
  <c r="L3233" i="1"/>
  <c r="L3229" i="1" s="1"/>
  <c r="L3228" i="1" s="1"/>
  <c r="L3709" i="1"/>
  <c r="L3705" i="1" s="1"/>
  <c r="L3700" i="1" s="1"/>
  <c r="L3699" i="1" s="1"/>
  <c r="L3698" i="1" s="1"/>
  <c r="L3697" i="1" s="1"/>
  <c r="L3747" i="1"/>
  <c r="L3743" i="1" s="1"/>
  <c r="M97" i="1"/>
  <c r="M93" i="1" s="1"/>
  <c r="M92" i="1" s="1"/>
  <c r="M91" i="1" s="1"/>
  <c r="M464" i="1"/>
  <c r="M1055" i="1"/>
  <c r="M1054" i="1" s="1"/>
  <c r="M1053" i="1" s="1"/>
  <c r="M1660" i="1"/>
  <c r="M1750" i="1"/>
  <c r="M1749" i="1" s="1"/>
  <c r="M1748" i="1" s="1"/>
  <c r="M1740" i="1" s="1"/>
  <c r="M2038" i="1"/>
  <c r="M2037" i="1" s="1"/>
  <c r="M2190" i="1"/>
  <c r="M2189" i="1" s="1"/>
  <c r="M2188" i="1" s="1"/>
  <c r="M2187" i="1" s="1"/>
  <c r="M2664" i="1"/>
  <c r="M2663" i="1" s="1"/>
  <c r="M3315" i="1"/>
  <c r="M3325" i="1"/>
  <c r="M3321" i="1" s="1"/>
  <c r="M3320" i="1" s="1"/>
  <c r="M3451" i="1"/>
  <c r="M3450" i="1" s="1"/>
  <c r="M3756" i="1"/>
  <c r="M3755" i="1" s="1"/>
  <c r="M3754" i="1" s="1"/>
  <c r="P320" i="1"/>
  <c r="P319" i="1" s="1"/>
  <c r="P328" i="1"/>
  <c r="P778" i="1"/>
  <c r="P777" i="1" s="1"/>
  <c r="P1566" i="1"/>
  <c r="P1565" i="1" s="1"/>
  <c r="P1564" i="1" s="1"/>
  <c r="P1563" i="1" s="1"/>
  <c r="P2474" i="1"/>
  <c r="M3050" i="1"/>
  <c r="M3046" i="1" s="1"/>
  <c r="M3045" i="1" s="1"/>
  <c r="M3191" i="1"/>
  <c r="M3424" i="1"/>
  <c r="M3423" i="1" s="1"/>
  <c r="P27" i="1"/>
  <c r="P471" i="1"/>
  <c r="P518" i="1"/>
  <c r="P517" i="1" s="1"/>
  <c r="P753" i="1"/>
  <c r="P752" i="1" s="1"/>
  <c r="P1000" i="1"/>
  <c r="P996" i="1" s="1"/>
  <c r="P995" i="1" s="1"/>
  <c r="P1405" i="1"/>
  <c r="P1401" i="1" s="1"/>
  <c r="P1400" i="1" s="1"/>
  <c r="P1520" i="1"/>
  <c r="P1519" i="1" s="1"/>
  <c r="P1518" i="1" s="1"/>
  <c r="P1510" i="1" s="1"/>
  <c r="P1765" i="1"/>
  <c r="P1764" i="1" s="1"/>
  <c r="P1763" i="1" s="1"/>
  <c r="P1757" i="1" s="1"/>
  <c r="P1822" i="1"/>
  <c r="P1821" i="1" s="1"/>
  <c r="P1820" i="1" s="1"/>
  <c r="P1814" i="1" s="1"/>
  <c r="P1813" i="1" s="1"/>
  <c r="P1889" i="1"/>
  <c r="P2253" i="1"/>
  <c r="P2249" i="1" s="1"/>
  <c r="P2248" i="1" s="1"/>
  <c r="P2813" i="1"/>
  <c r="P2812" i="1" s="1"/>
  <c r="P3747" i="1"/>
  <c r="P3743" i="1" s="1"/>
  <c r="P341" i="1"/>
  <c r="P487" i="1"/>
  <c r="P486" i="1" s="1"/>
  <c r="P485" i="1" s="1"/>
  <c r="P586" i="1"/>
  <c r="P582" i="1" s="1"/>
  <c r="P581" i="1" s="1"/>
  <c r="P580" i="1" s="1"/>
  <c r="P854" i="1"/>
  <c r="P853" i="1" s="1"/>
  <c r="P852" i="1" s="1"/>
  <c r="P947" i="1"/>
  <c r="P964" i="1"/>
  <c r="P963" i="1" s="1"/>
  <c r="P1041" i="1"/>
  <c r="P1034" i="1" s="1"/>
  <c r="P1750" i="1"/>
  <c r="P1749" i="1" s="1"/>
  <c r="P1748" i="1" s="1"/>
  <c r="P1740" i="1" s="1"/>
  <c r="P2089" i="1"/>
  <c r="P2085" i="1" s="1"/>
  <c r="P2451" i="1"/>
  <c r="P2450" i="1" s="1"/>
  <c r="P2449" i="1" s="1"/>
  <c r="P2601" i="1"/>
  <c r="P2600" i="1" s="1"/>
  <c r="P2804" i="1"/>
  <c r="P3303" i="1"/>
  <c r="Q495" i="1"/>
  <c r="P2706" i="1"/>
  <c r="P2705" i="1" s="1"/>
  <c r="P2704" i="1" s="1"/>
  <c r="P3038" i="1"/>
  <c r="P3037" i="1" s="1"/>
  <c r="P3224" i="1"/>
  <c r="P3223" i="1" s="1"/>
  <c r="P3325" i="1"/>
  <c r="P3321" i="1" s="1"/>
  <c r="P3320" i="1" s="1"/>
  <c r="P3843" i="1"/>
  <c r="P3842" i="1" s="1"/>
  <c r="P3841" i="1" s="1"/>
  <c r="P3840" i="1" s="1"/>
  <c r="Q2172" i="1"/>
  <c r="Q2171" i="1" s="1"/>
  <c r="Q2160" i="1" s="1"/>
  <c r="P3580" i="1"/>
  <c r="P3579" i="1" s="1"/>
  <c r="P3578" i="1" s="1"/>
  <c r="P3577" i="1" s="1"/>
  <c r="P3808" i="1"/>
  <c r="P3909" i="1"/>
  <c r="P3908" i="1" s="1"/>
  <c r="P3907" i="1" s="1"/>
  <c r="P3922" i="1"/>
  <c r="P3921" i="1" s="1"/>
  <c r="Q58" i="1"/>
  <c r="Q54" i="1" s="1"/>
  <c r="Q53" i="1" s="1"/>
  <c r="Q177" i="1"/>
  <c r="Q233" i="1"/>
  <c r="Q229" i="1" s="1"/>
  <c r="Q228" i="1" s="1"/>
  <c r="Q1029" i="1"/>
  <c r="Q1163" i="1"/>
  <c r="Q1162" i="1" s="1"/>
  <c r="Q1226" i="1"/>
  <c r="Q1249" i="1"/>
  <c r="Q1243" i="1" s="1"/>
  <c r="Q1236" i="1" s="1"/>
  <c r="Q1359" i="1"/>
  <c r="Q1358" i="1" s="1"/>
  <c r="Q1357" i="1" s="1"/>
  <c r="Q1356" i="1" s="1"/>
  <c r="Q1625" i="1"/>
  <c r="Q1624" i="1" s="1"/>
  <c r="Q1623" i="1" s="1"/>
  <c r="Q1765" i="1"/>
  <c r="Q1764" i="1" s="1"/>
  <c r="Q1763" i="1" s="1"/>
  <c r="Q1757" i="1" s="1"/>
  <c r="Q2207" i="1"/>
  <c r="Q2206" i="1" s="1"/>
  <c r="Q2205" i="1" s="1"/>
  <c r="Q2204" i="1" s="1"/>
  <c r="Q2511" i="1"/>
  <c r="Q2510" i="1" s="1"/>
  <c r="Q2509" i="1" s="1"/>
  <c r="Q2562" i="1"/>
  <c r="Q2561" i="1" s="1"/>
  <c r="Q2560" i="1" s="1"/>
  <c r="Q2549" i="1" s="1"/>
  <c r="Q2735" i="1"/>
  <c r="Q2728" i="1" s="1"/>
  <c r="Q3074" i="1"/>
  <c r="P2503" i="1"/>
  <c r="P2502" i="1" s="1"/>
  <c r="P2501" i="1" s="1"/>
  <c r="P2500" i="1" s="1"/>
  <c r="P2493" i="1" s="1"/>
  <c r="P2593" i="1"/>
  <c r="P2592" i="1" s="1"/>
  <c r="P2591" i="1" s="1"/>
  <c r="P2590" i="1" s="1"/>
  <c r="P2830" i="1"/>
  <c r="P2826" i="1" s="1"/>
  <c r="P2825" i="1" s="1"/>
  <c r="P3122" i="1"/>
  <c r="P3353" i="1"/>
  <c r="P3352" i="1" s="1"/>
  <c r="P3409" i="1"/>
  <c r="P3408" i="1" s="1"/>
  <c r="P3424" i="1"/>
  <c r="P3423" i="1" s="1"/>
  <c r="P3465" i="1"/>
  <c r="P3887" i="1"/>
  <c r="P3880" i="1" s="1"/>
  <c r="P3879" i="1" s="1"/>
  <c r="P3917" i="1"/>
  <c r="Q320" i="1"/>
  <c r="Q319" i="1" s="1"/>
  <c r="Q328" i="1"/>
  <c r="Q1041" i="1"/>
  <c r="Q1034" i="1" s="1"/>
  <c r="Q1196" i="1"/>
  <c r="Q1192" i="1" s="1"/>
  <c r="Q1191" i="1" s="1"/>
  <c r="Q1257" i="1"/>
  <c r="Q1256" i="1" s="1"/>
  <c r="Q1255" i="1" s="1"/>
  <c r="Q2423" i="1"/>
  <c r="Q2422" i="1" s="1"/>
  <c r="Q2474" i="1"/>
  <c r="Q2875" i="1"/>
  <c r="Q3494" i="1"/>
  <c r="Q2686" i="1"/>
  <c r="Q2681" i="1" s="1"/>
  <c r="Q2771" i="1"/>
  <c r="Q2766" i="1" s="1"/>
  <c r="Q2765" i="1" s="1"/>
  <c r="Q2784" i="1"/>
  <c r="Q2783" i="1" s="1"/>
  <c r="Q2793" i="1"/>
  <c r="Q3038" i="1"/>
  <c r="Q3037" i="1" s="1"/>
  <c r="Q3050" i="1"/>
  <c r="Q3046" i="1" s="1"/>
  <c r="Q3045" i="1" s="1"/>
  <c r="Q3418" i="1"/>
  <c r="Q3417" i="1" s="1"/>
  <c r="Q3828" i="1"/>
  <c r="Q3827" i="1" s="1"/>
  <c r="Q3122" i="1"/>
  <c r="Q3154" i="1"/>
  <c r="Q3203" i="1"/>
  <c r="Q3224" i="1"/>
  <c r="Q3223" i="1" s="1"/>
  <c r="Q3281" i="1"/>
  <c r="Q3340" i="1"/>
  <c r="Q3336" i="1" s="1"/>
  <c r="Q3335" i="1" s="1"/>
  <c r="Q3334" i="1" s="1"/>
  <c r="Q3333" i="1" s="1"/>
  <c r="Q3465" i="1"/>
  <c r="Q3580" i="1"/>
  <c r="Q3579" i="1" s="1"/>
  <c r="Q3578" i="1" s="1"/>
  <c r="Q3577" i="1" s="1"/>
  <c r="Q3917" i="1"/>
  <c r="Q1806" i="1"/>
  <c r="Q1805" i="1" s="1"/>
  <c r="Q1804" i="1" s="1"/>
  <c r="Q1803" i="1" s="1"/>
  <c r="Q1836" i="1"/>
  <c r="Q1835" i="1" s="1"/>
  <c r="Q1834" i="1" s="1"/>
  <c r="Q1828" i="1" s="1"/>
  <c r="Q1827" i="1" s="1"/>
  <c r="Q1884" i="1"/>
  <c r="Q1945" i="1"/>
  <c r="Q2283" i="1"/>
  <c r="Q2972" i="1"/>
  <c r="Q2971" i="1" s="1"/>
  <c r="Q2970" i="1" s="1"/>
  <c r="Q3079" i="1"/>
  <c r="Q3610" i="1"/>
  <c r="Q3609" i="1" s="1"/>
  <c r="Q3648" i="1"/>
  <c r="Q3644" i="1" s="1"/>
  <c r="Q3792" i="1"/>
  <c r="Q3788" i="1" s="1"/>
  <c r="Q3787" i="1" s="1"/>
  <c r="Q3843" i="1"/>
  <c r="Q3842" i="1" s="1"/>
  <c r="Q3841" i="1" s="1"/>
  <c r="Q3840" i="1" s="1"/>
  <c r="Q3909" i="1"/>
  <c r="Q3908" i="1" s="1"/>
  <c r="Q3907" i="1" s="1"/>
  <c r="I1319" i="1"/>
  <c r="I1318" i="1" s="1"/>
  <c r="I1312" i="1" s="1"/>
  <c r="I1379" i="1"/>
  <c r="I1378" i="1" s="1"/>
  <c r="I3465" i="1"/>
  <c r="J1163" i="1"/>
  <c r="J1162" i="1" s="1"/>
  <c r="J1379" i="1"/>
  <c r="J1378" i="1" s="1"/>
  <c r="J1609" i="1"/>
  <c r="J1602" i="1" s="1"/>
  <c r="J1691" i="1"/>
  <c r="J1690" i="1" s="1"/>
  <c r="J1689" i="1" s="1"/>
  <c r="I1115" i="1"/>
  <c r="I1114" i="1" s="1"/>
  <c r="I1103" i="1" s="1"/>
  <c r="I2531" i="1"/>
  <c r="J2601" i="1"/>
  <c r="J2600" i="1" s="1"/>
  <c r="J2309" i="1"/>
  <c r="J2308" i="1" s="1"/>
  <c r="J2307" i="1" s="1"/>
  <c r="I670" i="1"/>
  <c r="I1138" i="1"/>
  <c r="I1137" i="1" s="1"/>
  <c r="I1136" i="1" s="1"/>
  <c r="I1135" i="1" s="1"/>
  <c r="I1221" i="1"/>
  <c r="I97" i="1"/>
  <c r="I93" i="1" s="1"/>
  <c r="I92" i="1" s="1"/>
  <c r="I91" i="1" s="1"/>
  <c r="I125" i="1"/>
  <c r="I120" i="1" s="1"/>
  <c r="I356" i="1"/>
  <c r="I355" i="1" s="1"/>
  <c r="I1498" i="1"/>
  <c r="I1583" i="1"/>
  <c r="I1582" i="1" s="1"/>
  <c r="I1581" i="1" s="1"/>
  <c r="I1580" i="1" s="1"/>
  <c r="I2140" i="1"/>
  <c r="I2717" i="1"/>
  <c r="I2716" i="1" s="1"/>
  <c r="I2985" i="1"/>
  <c r="I2981" i="1" s="1"/>
  <c r="I2980" i="1" s="1"/>
  <c r="I3154" i="1"/>
  <c r="I3267" i="1"/>
  <c r="I3266" i="1" s="1"/>
  <c r="I3265" i="1" s="1"/>
  <c r="I3792" i="1"/>
  <c r="I3788" i="1" s="1"/>
  <c r="I3787" i="1" s="1"/>
  <c r="I160" i="1"/>
  <c r="I975" i="1"/>
  <c r="I974" i="1" s="1"/>
  <c r="I1080" i="1"/>
  <c r="I1342" i="1"/>
  <c r="I1341" i="1" s="1"/>
  <c r="I1340" i="1" s="1"/>
  <c r="I1339" i="1" s="1"/>
  <c r="I1405" i="1"/>
  <c r="I1401" i="1" s="1"/>
  <c r="I1400" i="1" s="1"/>
  <c r="I1665" i="1"/>
  <c r="I1912" i="1"/>
  <c r="I1906" i="1" s="1"/>
  <c r="I1899" i="1" s="1"/>
  <c r="I1967" i="1"/>
  <c r="I1966" i="1" s="1"/>
  <c r="I1965" i="1" s="1"/>
  <c r="I1957" i="1" s="1"/>
  <c r="I2064" i="1"/>
  <c r="I2060" i="1" s="1"/>
  <c r="I2059" i="1" s="1"/>
  <c r="I2227" i="1"/>
  <c r="I2226" i="1" s="1"/>
  <c r="I2243" i="1"/>
  <c r="I2242" i="1" s="1"/>
  <c r="I2241" i="1" s="1"/>
  <c r="I2382" i="1"/>
  <c r="I2381" i="1" s="1"/>
  <c r="I2923" i="1"/>
  <c r="I3114" i="1"/>
  <c r="I3110" i="1" s="1"/>
  <c r="I3109" i="1" s="1"/>
  <c r="I3103" i="1" s="1"/>
  <c r="I3102" i="1" s="1"/>
  <c r="I3170" i="1"/>
  <c r="I3169" i="1" s="1"/>
  <c r="I3168" i="1" s="1"/>
  <c r="I3167" i="1" s="1"/>
  <c r="I3403" i="1"/>
  <c r="I3402" i="1" s="1"/>
  <c r="I3418" i="1"/>
  <c r="I3417" i="1" s="1"/>
  <c r="I3485" i="1"/>
  <c r="I3580" i="1"/>
  <c r="I3579" i="1" s="1"/>
  <c r="I3578" i="1" s="1"/>
  <c r="I3577" i="1" s="1"/>
  <c r="I3610" i="1"/>
  <c r="I3609" i="1" s="1"/>
  <c r="I3709" i="1"/>
  <c r="I3705" i="1" s="1"/>
  <c r="I3700" i="1" s="1"/>
  <c r="I3699" i="1" s="1"/>
  <c r="I3698" i="1" s="1"/>
  <c r="I3697" i="1" s="1"/>
  <c r="I3756" i="1"/>
  <c r="I3755" i="1" s="1"/>
  <c r="I3754" i="1" s="1"/>
  <c r="I3843" i="1"/>
  <c r="I3842" i="1" s="1"/>
  <c r="I3841" i="1" s="1"/>
  <c r="I3840" i="1" s="1"/>
  <c r="I3917" i="1"/>
  <c r="J27" i="1"/>
  <c r="J26" i="1" s="1"/>
  <c r="J177" i="1"/>
  <c r="J213" i="1"/>
  <c r="J212" i="1" s="1"/>
  <c r="J211" i="1" s="1"/>
  <c r="J210" i="1" s="1"/>
  <c r="J209" i="1" s="1"/>
  <c r="J596" i="1"/>
  <c r="J595" i="1" s="1"/>
  <c r="J594" i="1" s="1"/>
  <c r="J593" i="1" s="1"/>
  <c r="J778" i="1"/>
  <c r="J777" i="1" s="1"/>
  <c r="J896" i="1"/>
  <c r="J895" i="1" s="1"/>
  <c r="J1024" i="1"/>
  <c r="J1055" i="1"/>
  <c r="J1054" i="1" s="1"/>
  <c r="J1053" i="1" s="1"/>
  <c r="J1155" i="1"/>
  <c r="J1154" i="1" s="1"/>
  <c r="J1153" i="1" s="1"/>
  <c r="J1152" i="1" s="1"/>
  <c r="J1249" i="1"/>
  <c r="J1243" i="1" s="1"/>
  <c r="J1236" i="1" s="1"/>
  <c r="J1257" i="1"/>
  <c r="J1256" i="1" s="1"/>
  <c r="J1255" i="1" s="1"/>
  <c r="J1625" i="1"/>
  <c r="J1624" i="1" s="1"/>
  <c r="J1623" i="1" s="1"/>
  <c r="J1836" i="1"/>
  <c r="J1835" i="1" s="1"/>
  <c r="J1834" i="1" s="1"/>
  <c r="J1828" i="1" s="1"/>
  <c r="J1827" i="1" s="1"/>
  <c r="J2026" i="1"/>
  <c r="J2025" i="1" s="1"/>
  <c r="J2644" i="1"/>
  <c r="J2643" i="1" s="1"/>
  <c r="J2642" i="1" s="1"/>
  <c r="J2641" i="1" s="1"/>
  <c r="J2717" i="1"/>
  <c r="J2716" i="1" s="1"/>
  <c r="J2784" i="1"/>
  <c r="J2783" i="1" s="1"/>
  <c r="J3050" i="1"/>
  <c r="J3046" i="1" s="1"/>
  <c r="J3045" i="1" s="1"/>
  <c r="J3186" i="1"/>
  <c r="J3376" i="1"/>
  <c r="J3627" i="1"/>
  <c r="J3626" i="1" s="1"/>
  <c r="J3625" i="1" s="1"/>
  <c r="J3648" i="1"/>
  <c r="J3644" i="1" s="1"/>
  <c r="J3887" i="1"/>
  <c r="J3880" i="1" s="1"/>
  <c r="J3879" i="1" s="1"/>
  <c r="K27" i="1"/>
  <c r="K26" i="1" s="1"/>
  <c r="K38" i="1"/>
  <c r="K201" i="1"/>
  <c r="K341" i="1"/>
  <c r="K596" i="1"/>
  <c r="K595" i="1" s="1"/>
  <c r="K594" i="1" s="1"/>
  <c r="K593" i="1" s="1"/>
  <c r="K866" i="1"/>
  <c r="K865" i="1" s="1"/>
  <c r="K880" i="1"/>
  <c r="K876" i="1" s="1"/>
  <c r="K875" i="1" s="1"/>
  <c r="K1221" i="1"/>
  <c r="K1683" i="1"/>
  <c r="K1677" i="1" s="1"/>
  <c r="K1670" i="1" s="1"/>
  <c r="K2038" i="1"/>
  <c r="K2037" i="1" s="1"/>
  <c r="K2089" i="1"/>
  <c r="K2085" i="1" s="1"/>
  <c r="K2172" i="1"/>
  <c r="K2171" i="1" s="1"/>
  <c r="K2160" i="1" s="1"/>
  <c r="K2531" i="1"/>
  <c r="K2923" i="1"/>
  <c r="I596" i="1"/>
  <c r="I595" i="1" s="1"/>
  <c r="I594" i="1" s="1"/>
  <c r="I593" i="1" s="1"/>
  <c r="I1257" i="1"/>
  <c r="I1256" i="1" s="1"/>
  <c r="I1255" i="1" s="1"/>
  <c r="I1520" i="1"/>
  <c r="I1519" i="1" s="1"/>
  <c r="I1518" i="1" s="1"/>
  <c r="I1510" i="1" s="1"/>
  <c r="I1945" i="1"/>
  <c r="I2112" i="1"/>
  <c r="I2106" i="1" s="1"/>
  <c r="I2099" i="1" s="1"/>
  <c r="I2120" i="1"/>
  <c r="I2119" i="1" s="1"/>
  <c r="I2118" i="1" s="1"/>
  <c r="I2172" i="1"/>
  <c r="I2171" i="1" s="1"/>
  <c r="I2160" i="1" s="1"/>
  <c r="I2301" i="1"/>
  <c r="I2295" i="1" s="1"/>
  <c r="I2288" i="1" s="1"/>
  <c r="I2309" i="1"/>
  <c r="I2308" i="1" s="1"/>
  <c r="I2307" i="1" s="1"/>
  <c r="I2397" i="1"/>
  <c r="I2396" i="1" s="1"/>
  <c r="I2395" i="1" s="1"/>
  <c r="I2394" i="1" s="1"/>
  <c r="I2415" i="1"/>
  <c r="I2414" i="1" s="1"/>
  <c r="I2413" i="1" s="1"/>
  <c r="I2412" i="1" s="1"/>
  <c r="I2451" i="1"/>
  <c r="I2450" i="1" s="1"/>
  <c r="I2449" i="1" s="1"/>
  <c r="I2511" i="1"/>
  <c r="I2510" i="1" s="1"/>
  <c r="I2509" i="1" s="1"/>
  <c r="I2695" i="1"/>
  <c r="I2694" i="1" s="1"/>
  <c r="I2693" i="1" s="1"/>
  <c r="I2916" i="1"/>
  <c r="I3191" i="1"/>
  <c r="I3690" i="1"/>
  <c r="I3686" i="1" s="1"/>
  <c r="I3900" i="1"/>
  <c r="I3896" i="1" s="1"/>
  <c r="I3895" i="1" s="1"/>
  <c r="I3922" i="1"/>
  <c r="I3921" i="1" s="1"/>
  <c r="J125" i="1"/>
  <c r="J120" i="1" s="1"/>
  <c r="J160" i="1"/>
  <c r="J150" i="1" s="1"/>
  <c r="J233" i="1"/>
  <c r="J229" i="1" s="1"/>
  <c r="J228" i="1" s="1"/>
  <c r="J260" i="1"/>
  <c r="J256" i="1" s="1"/>
  <c r="J255" i="1" s="1"/>
  <c r="J254" i="1" s="1"/>
  <c r="J348" i="1"/>
  <c r="J471" i="1"/>
  <c r="J555" i="1"/>
  <c r="J753" i="1"/>
  <c r="J752" i="1" s="1"/>
  <c r="J823" i="1"/>
  <c r="J854" i="1"/>
  <c r="J853" i="1" s="1"/>
  <c r="J852" i="1" s="1"/>
  <c r="J915" i="1"/>
  <c r="J905" i="1" s="1"/>
  <c r="J941" i="1"/>
  <c r="J956" i="1"/>
  <c r="J955" i="1" s="1"/>
  <c r="J954" i="1" s="1"/>
  <c r="J953" i="1" s="1"/>
  <c r="J1138" i="1"/>
  <c r="J1137" i="1" s="1"/>
  <c r="J1136" i="1" s="1"/>
  <c r="J1135" i="1" s="1"/>
  <c r="J1308" i="1"/>
  <c r="J1307" i="1" s="1"/>
  <c r="J1299" i="1" s="1"/>
  <c r="J1405" i="1"/>
  <c r="J1401" i="1" s="1"/>
  <c r="J1400" i="1" s="1"/>
  <c r="J1430" i="1"/>
  <c r="J1429" i="1" s="1"/>
  <c r="J1545" i="1"/>
  <c r="J1544" i="1" s="1"/>
  <c r="J1543" i="1" s="1"/>
  <c r="J1532" i="1" s="1"/>
  <c r="J1660" i="1"/>
  <c r="J1846" i="1"/>
  <c r="J1845" i="1" s="1"/>
  <c r="J1844" i="1" s="1"/>
  <c r="J1858" i="1"/>
  <c r="J1852" i="1" s="1"/>
  <c r="J1851" i="1" s="1"/>
  <c r="J2243" i="1"/>
  <c r="J2242" i="1" s="1"/>
  <c r="J2241" i="1" s="1"/>
  <c r="J2253" i="1"/>
  <c r="J2249" i="1" s="1"/>
  <c r="J2248" i="1" s="1"/>
  <c r="J2283" i="1"/>
  <c r="J2371" i="1"/>
  <c r="J2370" i="1" s="1"/>
  <c r="J2451" i="1"/>
  <c r="J2450" i="1" s="1"/>
  <c r="J2449" i="1" s="1"/>
  <c r="J2461" i="1"/>
  <c r="J2457" i="1" s="1"/>
  <c r="J2456" i="1" s="1"/>
  <c r="J2758" i="1"/>
  <c r="J2916" i="1"/>
  <c r="J3114" i="1"/>
  <c r="J3110" i="1" s="1"/>
  <c r="J3109" i="1" s="1"/>
  <c r="J3103" i="1" s="1"/>
  <c r="J3102" i="1" s="1"/>
  <c r="J3922" i="1"/>
  <c r="J3921" i="1" s="1"/>
  <c r="K18" i="1"/>
  <c r="K17" i="1" s="1"/>
  <c r="K518" i="1"/>
  <c r="K517" i="1" s="1"/>
  <c r="K670" i="1"/>
  <c r="K753" i="1"/>
  <c r="K752" i="1" s="1"/>
  <c r="K896" i="1"/>
  <c r="K895" i="1" s="1"/>
  <c r="K964" i="1"/>
  <c r="K963" i="1" s="1"/>
  <c r="K975" i="1"/>
  <c r="K974" i="1" s="1"/>
  <c r="K1055" i="1"/>
  <c r="K1054" i="1" s="1"/>
  <c r="K1053" i="1" s="1"/>
  <c r="K1196" i="1"/>
  <c r="K1192" i="1" s="1"/>
  <c r="K1191" i="1" s="1"/>
  <c r="K1520" i="1"/>
  <c r="K1519" i="1" s="1"/>
  <c r="K1518" i="1" s="1"/>
  <c r="K1510" i="1" s="1"/>
  <c r="K1822" i="1"/>
  <c r="K1821" i="1" s="1"/>
  <c r="K1820" i="1" s="1"/>
  <c r="K1814" i="1" s="1"/>
  <c r="K1813" i="1" s="1"/>
  <c r="K2112" i="1"/>
  <c r="K2106" i="1" s="1"/>
  <c r="K2099" i="1" s="1"/>
  <c r="K2664" i="1"/>
  <c r="K2663" i="1" s="1"/>
  <c r="K2875" i="1"/>
  <c r="J320" i="1"/>
  <c r="J319" i="1" s="1"/>
  <c r="J2875" i="1"/>
  <c r="J3203" i="1"/>
  <c r="I58" i="1"/>
  <c r="I54" i="1" s="1"/>
  <c r="I53" i="1" s="1"/>
  <c r="I555" i="1"/>
  <c r="I1249" i="1"/>
  <c r="I1243" i="1" s="1"/>
  <c r="I1236" i="1" s="1"/>
  <c r="I1473" i="1"/>
  <c r="I1472" i="1" s="1"/>
  <c r="I1471" i="1" s="1"/>
  <c r="I1884" i="1"/>
  <c r="I2038" i="1"/>
  <c r="I2037" i="1" s="1"/>
  <c r="I2207" i="1"/>
  <c r="I2206" i="1" s="1"/>
  <c r="I2205" i="1" s="1"/>
  <c r="I2204" i="1" s="1"/>
  <c r="I2972" i="1"/>
  <c r="I2971" i="1" s="1"/>
  <c r="I2970" i="1" s="1"/>
  <c r="J341" i="1"/>
  <c r="J356" i="1"/>
  <c r="J355" i="1" s="1"/>
  <c r="J518" i="1"/>
  <c r="J517" i="1" s="1"/>
  <c r="J1115" i="1"/>
  <c r="J1114" i="1" s="1"/>
  <c r="J1103" i="1" s="1"/>
  <c r="J1196" i="1"/>
  <c r="J1192" i="1" s="1"/>
  <c r="J1191" i="1" s="1"/>
  <c r="J1473" i="1"/>
  <c r="J1472" i="1" s="1"/>
  <c r="J1471" i="1" s="1"/>
  <c r="J1912" i="1"/>
  <c r="J1906" i="1" s="1"/>
  <c r="J1899" i="1" s="1"/>
  <c r="J2018" i="1"/>
  <c r="J2017" i="1" s="1"/>
  <c r="J2016" i="1" s="1"/>
  <c r="J2015" i="1" s="1"/>
  <c r="J2140" i="1"/>
  <c r="J2415" i="1"/>
  <c r="J2414" i="1" s="1"/>
  <c r="J2413" i="1" s="1"/>
  <c r="J2412" i="1" s="1"/>
  <c r="J2511" i="1"/>
  <c r="J2510" i="1" s="1"/>
  <c r="J2509" i="1" s="1"/>
  <c r="J2593" i="1"/>
  <c r="J2592" i="1" s="1"/>
  <c r="J2591" i="1" s="1"/>
  <c r="J2590" i="1" s="1"/>
  <c r="J2771" i="1"/>
  <c r="J2766" i="1" s="1"/>
  <c r="J2765" i="1" s="1"/>
  <c r="J3580" i="1"/>
  <c r="J3579" i="1" s="1"/>
  <c r="J3578" i="1" s="1"/>
  <c r="J3577" i="1" s="1"/>
  <c r="J3736" i="1"/>
  <c r="J3756" i="1"/>
  <c r="J3755" i="1" s="1"/>
  <c r="J3754" i="1" s="1"/>
  <c r="J3792" i="1"/>
  <c r="J3788" i="1" s="1"/>
  <c r="J3787" i="1" s="1"/>
  <c r="K244" i="1"/>
  <c r="K243" i="1" s="1"/>
  <c r="K242" i="1" s="1"/>
  <c r="K348" i="1"/>
  <c r="K1155" i="1"/>
  <c r="K1154" i="1" s="1"/>
  <c r="K1153" i="1" s="1"/>
  <c r="K1152" i="1" s="1"/>
  <c r="K1609" i="1"/>
  <c r="K1602" i="1" s="1"/>
  <c r="K1691" i="1"/>
  <c r="K1690" i="1" s="1"/>
  <c r="K1689" i="1" s="1"/>
  <c r="K1889" i="1"/>
  <c r="J2382" i="1"/>
  <c r="J2381" i="1" s="1"/>
  <c r="J2397" i="1"/>
  <c r="J2396" i="1" s="1"/>
  <c r="J2395" i="1" s="1"/>
  <c r="J2394" i="1" s="1"/>
  <c r="J2435" i="1"/>
  <c r="J2434" i="1" s="1"/>
  <c r="J2813" i="1"/>
  <c r="J2812" i="1" s="1"/>
  <c r="J3079" i="1"/>
  <c r="J3233" i="1"/>
  <c r="J3229" i="1" s="1"/>
  <c r="J3228" i="1" s="1"/>
  <c r="J3340" i="1"/>
  <c r="J3336" i="1" s="1"/>
  <c r="J3335" i="1" s="1"/>
  <c r="J3334" i="1" s="1"/>
  <c r="J3333" i="1" s="1"/>
  <c r="J3403" i="1"/>
  <c r="J3402" i="1" s="1"/>
  <c r="J3518" i="1"/>
  <c r="J3517" i="1" s="1"/>
  <c r="J3610" i="1"/>
  <c r="J3609" i="1" s="1"/>
  <c r="J3690" i="1"/>
  <c r="J3686" i="1" s="1"/>
  <c r="J3900" i="1"/>
  <c r="J3896" i="1" s="1"/>
  <c r="J3895" i="1" s="1"/>
  <c r="K97" i="1"/>
  <c r="K93" i="1" s="1"/>
  <c r="K92" i="1" s="1"/>
  <c r="K91" i="1" s="1"/>
  <c r="K140" i="1"/>
  <c r="K136" i="1" s="1"/>
  <c r="K135" i="1" s="1"/>
  <c r="K134" i="1" s="1"/>
  <c r="K133" i="1" s="1"/>
  <c r="K233" i="1"/>
  <c r="K229" i="1" s="1"/>
  <c r="K228" i="1" s="1"/>
  <c r="K328" i="1"/>
  <c r="K833" i="1"/>
  <c r="K1138" i="1"/>
  <c r="K1137" i="1" s="1"/>
  <c r="K1136" i="1" s="1"/>
  <c r="K1135" i="1" s="1"/>
  <c r="K1226" i="1"/>
  <c r="K1249" i="1"/>
  <c r="K1243" i="1" s="1"/>
  <c r="K1236" i="1" s="1"/>
  <c r="K2215" i="1"/>
  <c r="K2214" i="1" s="1"/>
  <c r="K2243" i="1"/>
  <c r="K2242" i="1" s="1"/>
  <c r="K2241" i="1" s="1"/>
  <c r="K2309" i="1"/>
  <c r="K2308" i="1" s="1"/>
  <c r="K2307" i="1" s="1"/>
  <c r="K2735" i="1"/>
  <c r="K2728" i="1" s="1"/>
  <c r="K2784" i="1"/>
  <c r="K2783" i="1" s="1"/>
  <c r="K2793" i="1"/>
  <c r="K2813" i="1"/>
  <c r="K2812" i="1" s="1"/>
  <c r="K2972" i="1"/>
  <c r="K2971" i="1" s="1"/>
  <c r="K2970" i="1" s="1"/>
  <c r="K3038" i="1"/>
  <c r="K3037" i="1" s="1"/>
  <c r="K3122" i="1"/>
  <c r="K3130" i="1"/>
  <c r="K3126" i="1" s="1"/>
  <c r="K3203" i="1"/>
  <c r="K3451" i="1"/>
  <c r="K3450" i="1" s="1"/>
  <c r="K3736" i="1"/>
  <c r="L244" i="1"/>
  <c r="L243" i="1" s="1"/>
  <c r="L242" i="1" s="1"/>
  <c r="L328" i="1"/>
  <c r="L356" i="1"/>
  <c r="L355" i="1" s="1"/>
  <c r="L464" i="1"/>
  <c r="L518" i="1"/>
  <c r="L517" i="1" s="1"/>
  <c r="L586" i="1"/>
  <c r="L582" i="1" s="1"/>
  <c r="L581" i="1" s="1"/>
  <c r="L580" i="1" s="1"/>
  <c r="L896" i="1"/>
  <c r="L895" i="1" s="1"/>
  <c r="L1080" i="1"/>
  <c r="L1609" i="1"/>
  <c r="L1602" i="1" s="1"/>
  <c r="L1750" i="1"/>
  <c r="L1749" i="1" s="1"/>
  <c r="L1748" i="1" s="1"/>
  <c r="L1740" i="1" s="1"/>
  <c r="L1858" i="1"/>
  <c r="L1852" i="1" s="1"/>
  <c r="L1851" i="1" s="1"/>
  <c r="L1889" i="1"/>
  <c r="L1912" i="1"/>
  <c r="L1906" i="1" s="1"/>
  <c r="L1899" i="1" s="1"/>
  <c r="L2371" i="1"/>
  <c r="L2370" i="1" s="1"/>
  <c r="K2435" i="1"/>
  <c r="K2434" i="1" s="1"/>
  <c r="K2474" i="1"/>
  <c r="K2503" i="1"/>
  <c r="K2502" i="1" s="1"/>
  <c r="K2501" i="1" s="1"/>
  <c r="K2500" i="1" s="1"/>
  <c r="K2493" i="1" s="1"/>
  <c r="K3325" i="1"/>
  <c r="K3321" i="1" s="1"/>
  <c r="K3320" i="1" s="1"/>
  <c r="K3403" i="1"/>
  <c r="K3402" i="1" s="1"/>
  <c r="L177" i="1"/>
  <c r="L670" i="1"/>
  <c r="L2717" i="1"/>
  <c r="L2716" i="1" s="1"/>
  <c r="K1635" i="1"/>
  <c r="K1631" i="1" s="1"/>
  <c r="K1630" i="1" s="1"/>
  <c r="K1750" i="1"/>
  <c r="K1749" i="1" s="1"/>
  <c r="K1748" i="1" s="1"/>
  <c r="K1740" i="1" s="1"/>
  <c r="K1765" i="1"/>
  <c r="K1764" i="1" s="1"/>
  <c r="K1763" i="1" s="1"/>
  <c r="K1757" i="1" s="1"/>
  <c r="K1806" i="1"/>
  <c r="K1805" i="1" s="1"/>
  <c r="K1804" i="1" s="1"/>
  <c r="K1803" i="1" s="1"/>
  <c r="K1836" i="1"/>
  <c r="K1835" i="1" s="1"/>
  <c r="K1834" i="1" s="1"/>
  <c r="K1828" i="1" s="1"/>
  <c r="K1827" i="1" s="1"/>
  <c r="K1846" i="1"/>
  <c r="K1845" i="1" s="1"/>
  <c r="K1844" i="1" s="1"/>
  <c r="K1858" i="1"/>
  <c r="K1852" i="1" s="1"/>
  <c r="K1851" i="1" s="1"/>
  <c r="K2190" i="1"/>
  <c r="K2189" i="1" s="1"/>
  <c r="K2188" i="1" s="1"/>
  <c r="K2187" i="1" s="1"/>
  <c r="K2207" i="1"/>
  <c r="K2206" i="1" s="1"/>
  <c r="K2205" i="1" s="1"/>
  <c r="K2204" i="1" s="1"/>
  <c r="K2415" i="1"/>
  <c r="K2414" i="1" s="1"/>
  <c r="K2413" i="1" s="1"/>
  <c r="K2412" i="1" s="1"/>
  <c r="K2511" i="1"/>
  <c r="K2510" i="1" s="1"/>
  <c r="K2509" i="1" s="1"/>
  <c r="K2758" i="1"/>
  <c r="K3050" i="1"/>
  <c r="K3046" i="1" s="1"/>
  <c r="K3045" i="1" s="1"/>
  <c r="K3186" i="1"/>
  <c r="K3303" i="1"/>
  <c r="K3353" i="1"/>
  <c r="K3352" i="1" s="1"/>
  <c r="K3424" i="1"/>
  <c r="K3423" i="1" s="1"/>
  <c r="K3465" i="1"/>
  <c r="K3518" i="1"/>
  <c r="K3517" i="1" s="1"/>
  <c r="K3756" i="1"/>
  <c r="K3755" i="1" s="1"/>
  <c r="K3754" i="1" s="1"/>
  <c r="K3900" i="1"/>
  <c r="K3896" i="1" s="1"/>
  <c r="K3895" i="1" s="1"/>
  <c r="L38" i="1"/>
  <c r="L97" i="1"/>
  <c r="L93" i="1" s="1"/>
  <c r="L92" i="1" s="1"/>
  <c r="L91" i="1" s="1"/>
  <c r="L233" i="1"/>
  <c r="L229" i="1" s="1"/>
  <c r="L228" i="1" s="1"/>
  <c r="L320" i="1"/>
  <c r="L319" i="1" s="1"/>
  <c r="L341" i="1"/>
  <c r="L596" i="1"/>
  <c r="L595" i="1" s="1"/>
  <c r="L594" i="1" s="1"/>
  <c r="L593" i="1" s="1"/>
  <c r="L753" i="1"/>
  <c r="L752" i="1" s="1"/>
  <c r="L880" i="1"/>
  <c r="L876" i="1" s="1"/>
  <c r="L875" i="1" s="1"/>
  <c r="L1041" i="1"/>
  <c r="L1034" i="1" s="1"/>
  <c r="L1945" i="1"/>
  <c r="L2026" i="1"/>
  <c r="L2025" i="1" s="1"/>
  <c r="L2038" i="1"/>
  <c r="L2037" i="1" s="1"/>
  <c r="L2227" i="1"/>
  <c r="L2226" i="1" s="1"/>
  <c r="L2686" i="1"/>
  <c r="L2681" i="1" s="1"/>
  <c r="M320" i="1"/>
  <c r="M319" i="1" s="1"/>
  <c r="M670" i="1"/>
  <c r="L495" i="1"/>
  <c r="L964" i="1"/>
  <c r="L963" i="1" s="1"/>
  <c r="L1024" i="1"/>
  <c r="L1186" i="1"/>
  <c r="L1185" i="1" s="1"/>
  <c r="L1184" i="1" s="1"/>
  <c r="L1257" i="1"/>
  <c r="L1256" i="1" s="1"/>
  <c r="L1255" i="1" s="1"/>
  <c r="L1465" i="1"/>
  <c r="L1464" i="1" s="1"/>
  <c r="L1463" i="1" s="1"/>
  <c r="L1457" i="1" s="1"/>
  <c r="L1846" i="1"/>
  <c r="L1845" i="1" s="1"/>
  <c r="L1844" i="1" s="1"/>
  <c r="L1920" i="1"/>
  <c r="L1919" i="1" s="1"/>
  <c r="L1918" i="1" s="1"/>
  <c r="L2001" i="1"/>
  <c r="L2000" i="1" s="1"/>
  <c r="L1999" i="1" s="1"/>
  <c r="L1998" i="1" s="1"/>
  <c r="L2089" i="1"/>
  <c r="L2085" i="1" s="1"/>
  <c r="L2253" i="1"/>
  <c r="L2249" i="1" s="1"/>
  <c r="L2248" i="1" s="1"/>
  <c r="L2283" i="1"/>
  <c r="L2301" i="1"/>
  <c r="L2295" i="1" s="1"/>
  <c r="L2288" i="1" s="1"/>
  <c r="L2583" i="1"/>
  <c r="L2582" i="1" s="1"/>
  <c r="L2581" i="1" s="1"/>
  <c r="L2580" i="1" s="1"/>
  <c r="L2644" i="1"/>
  <c r="L2643" i="1" s="1"/>
  <c r="L2642" i="1" s="1"/>
  <c r="L2641" i="1" s="1"/>
  <c r="L2758" i="1"/>
  <c r="L2830" i="1"/>
  <c r="L2826" i="1" s="1"/>
  <c r="L2825" i="1" s="1"/>
  <c r="L2985" i="1"/>
  <c r="L2981" i="1" s="1"/>
  <c r="L2980" i="1" s="1"/>
  <c r="L3038" i="1"/>
  <c r="L3037" i="1" s="1"/>
  <c r="L3050" i="1"/>
  <c r="L3046" i="1" s="1"/>
  <c r="L3045" i="1" s="1"/>
  <c r="L3281" i="1"/>
  <c r="L3325" i="1"/>
  <c r="L3321" i="1" s="1"/>
  <c r="L3320" i="1" s="1"/>
  <c r="L3393" i="1"/>
  <c r="L3389" i="1" s="1"/>
  <c r="L3384" i="1" s="1"/>
  <c r="L3518" i="1"/>
  <c r="L3517" i="1" s="1"/>
  <c r="L3690" i="1"/>
  <c r="L3686" i="1" s="1"/>
  <c r="L3681" i="1" s="1"/>
  <c r="L3756" i="1"/>
  <c r="L3755" i="1" s="1"/>
  <c r="L3754" i="1" s="1"/>
  <c r="M140" i="1"/>
  <c r="M136" i="1" s="1"/>
  <c r="M135" i="1" s="1"/>
  <c r="M134" i="1" s="1"/>
  <c r="M133" i="1" s="1"/>
  <c r="M201" i="1"/>
  <c r="M596" i="1"/>
  <c r="M595" i="1" s="1"/>
  <c r="M594" i="1" s="1"/>
  <c r="M593" i="1" s="1"/>
  <c r="M753" i="1"/>
  <c r="M752" i="1" s="1"/>
  <c r="M854" i="1"/>
  <c r="M853" i="1" s="1"/>
  <c r="M852" i="1" s="1"/>
  <c r="M1446" i="1"/>
  <c r="M1520" i="1"/>
  <c r="M1519" i="1" s="1"/>
  <c r="M1518" i="1" s="1"/>
  <c r="M1510" i="1" s="1"/>
  <c r="M1583" i="1"/>
  <c r="M1582" i="1" s="1"/>
  <c r="M1581" i="1" s="1"/>
  <c r="M1580" i="1" s="1"/>
  <c r="M2371" i="1"/>
  <c r="M2370" i="1" s="1"/>
  <c r="M2717" i="1"/>
  <c r="M2716" i="1" s="1"/>
  <c r="M2771" i="1"/>
  <c r="M2766" i="1" s="1"/>
  <c r="M2765" i="1" s="1"/>
  <c r="M2916" i="1"/>
  <c r="M2923" i="1"/>
  <c r="M3393" i="1"/>
  <c r="M3389" i="1" s="1"/>
  <c r="M3384" i="1" s="1"/>
  <c r="L1980" i="1"/>
  <c r="L1979" i="1" s="1"/>
  <c r="L1978" i="1" s="1"/>
  <c r="L1972" i="1" s="1"/>
  <c r="L2423" i="1"/>
  <c r="L2422" i="1" s="1"/>
  <c r="L2784" i="1"/>
  <c r="L2783" i="1" s="1"/>
  <c r="L2793" i="1"/>
  <c r="L3130" i="1"/>
  <c r="L3126" i="1" s="1"/>
  <c r="L3224" i="1"/>
  <c r="L3223" i="1" s="1"/>
  <c r="L3465" i="1"/>
  <c r="L3736" i="1"/>
  <c r="M778" i="1"/>
  <c r="M777" i="1" s="1"/>
  <c r="M1080" i="1"/>
  <c r="M1226" i="1"/>
  <c r="M1405" i="1"/>
  <c r="M1401" i="1" s="1"/>
  <c r="M1400" i="1" s="1"/>
  <c r="M1822" i="1"/>
  <c r="M1821" i="1" s="1"/>
  <c r="M1820" i="1" s="1"/>
  <c r="M1814" i="1" s="1"/>
  <c r="M1813" i="1" s="1"/>
  <c r="M1858" i="1"/>
  <c r="M1852" i="1" s="1"/>
  <c r="M1851" i="1" s="1"/>
  <c r="M2253" i="1"/>
  <c r="M2249" i="1" s="1"/>
  <c r="M2248" i="1" s="1"/>
  <c r="M2695" i="1"/>
  <c r="M2694" i="1" s="1"/>
  <c r="M2693" i="1" s="1"/>
  <c r="M3114" i="1"/>
  <c r="M3110" i="1" s="1"/>
  <c r="M3109" i="1" s="1"/>
  <c r="M3103" i="1" s="1"/>
  <c r="M3102" i="1" s="1"/>
  <c r="L2916" i="1"/>
  <c r="L2972" i="1"/>
  <c r="L2971" i="1" s="1"/>
  <c r="L2970" i="1" s="1"/>
  <c r="L3203" i="1"/>
  <c r="L3340" i="1"/>
  <c r="L3336" i="1" s="1"/>
  <c r="L3335" i="1" s="1"/>
  <c r="L3334" i="1" s="1"/>
  <c r="L3333" i="1" s="1"/>
  <c r="L3424" i="1"/>
  <c r="L3423" i="1" s="1"/>
  <c r="L3494" i="1"/>
  <c r="M58" i="1"/>
  <c r="M54" i="1" s="1"/>
  <c r="M53" i="1" s="1"/>
  <c r="M125" i="1"/>
  <c r="M120" i="1" s="1"/>
  <c r="M244" i="1"/>
  <c r="M243" i="1" s="1"/>
  <c r="M242" i="1" s="1"/>
  <c r="M1498" i="1"/>
  <c r="M1591" i="1"/>
  <c r="M1590" i="1" s="1"/>
  <c r="M3281" i="1"/>
  <c r="M3303" i="1"/>
  <c r="M3494" i="1"/>
  <c r="L3580" i="1"/>
  <c r="L3579" i="1" s="1"/>
  <c r="L3578" i="1" s="1"/>
  <c r="L3577" i="1" s="1"/>
  <c r="L3610" i="1"/>
  <c r="L3609" i="1" s="1"/>
  <c r="L3792" i="1"/>
  <c r="L3788" i="1" s="1"/>
  <c r="L3787" i="1" s="1"/>
  <c r="L3843" i="1"/>
  <c r="L3842" i="1" s="1"/>
  <c r="L3841" i="1" s="1"/>
  <c r="L3840" i="1" s="1"/>
  <c r="L3917" i="1"/>
  <c r="M27" i="1"/>
  <c r="M26" i="1" s="1"/>
  <c r="M194" i="1"/>
  <c r="M328" i="1"/>
  <c r="M471" i="1"/>
  <c r="M823" i="1"/>
  <c r="M866" i="1"/>
  <c r="M865" i="1" s="1"/>
  <c r="M964" i="1"/>
  <c r="M963" i="1" s="1"/>
  <c r="M1000" i="1"/>
  <c r="M996" i="1" s="1"/>
  <c r="M995" i="1" s="1"/>
  <c r="M1138" i="1"/>
  <c r="M1137" i="1" s="1"/>
  <c r="M1136" i="1" s="1"/>
  <c r="M1135" i="1" s="1"/>
  <c r="M1249" i="1"/>
  <c r="M1243" i="1" s="1"/>
  <c r="M1236" i="1" s="1"/>
  <c r="M1308" i="1"/>
  <c r="M1307" i="1" s="1"/>
  <c r="M1299" i="1" s="1"/>
  <c r="M1319" i="1"/>
  <c r="M1318" i="1" s="1"/>
  <c r="M1312" i="1" s="1"/>
  <c r="M1566" i="1"/>
  <c r="M1565" i="1" s="1"/>
  <c r="M1564" i="1" s="1"/>
  <c r="M1563" i="1" s="1"/>
  <c r="M1609" i="1"/>
  <c r="M1602" i="1" s="1"/>
  <c r="M1691" i="1"/>
  <c r="M1690" i="1" s="1"/>
  <c r="M1689" i="1" s="1"/>
  <c r="M1846" i="1"/>
  <c r="M1845" i="1" s="1"/>
  <c r="M1844" i="1" s="1"/>
  <c r="M1920" i="1"/>
  <c r="M1919" i="1" s="1"/>
  <c r="M1918" i="1" s="1"/>
  <c r="M2018" i="1"/>
  <c r="M2017" i="1" s="1"/>
  <c r="M2016" i="1" s="1"/>
  <c r="M2015" i="1" s="1"/>
  <c r="M2278" i="1"/>
  <c r="M2758" i="1"/>
  <c r="M2830" i="1"/>
  <c r="M2826" i="1" s="1"/>
  <c r="M2825" i="1" s="1"/>
  <c r="M2985" i="1"/>
  <c r="M2981" i="1" s="1"/>
  <c r="M2980" i="1" s="1"/>
  <c r="M3130" i="1"/>
  <c r="M3126" i="1" s="1"/>
  <c r="M3233" i="1"/>
  <c r="M3229" i="1" s="1"/>
  <c r="M3228" i="1" s="1"/>
  <c r="M3250" i="1"/>
  <c r="M3340" i="1"/>
  <c r="M3336" i="1" s="1"/>
  <c r="M3335" i="1" s="1"/>
  <c r="M3334" i="1" s="1"/>
  <c r="M3333" i="1" s="1"/>
  <c r="M3580" i="1"/>
  <c r="M3579" i="1" s="1"/>
  <c r="M3578" i="1" s="1"/>
  <c r="M3577" i="1" s="1"/>
  <c r="M3610" i="1"/>
  <c r="M3609" i="1" s="1"/>
  <c r="P97" i="1"/>
  <c r="P93" i="1" s="1"/>
  <c r="P92" i="1" s="1"/>
  <c r="P91" i="1" s="1"/>
  <c r="P201" i="1"/>
  <c r="P244" i="1"/>
  <c r="P243" i="1" s="1"/>
  <c r="P242" i="1" s="1"/>
  <c r="P464" i="1"/>
  <c r="P823" i="1"/>
  <c r="P915" i="1"/>
  <c r="P905" i="1" s="1"/>
  <c r="P1342" i="1"/>
  <c r="P1341" i="1" s="1"/>
  <c r="P1340" i="1" s="1"/>
  <c r="P1339" i="1" s="1"/>
  <c r="P1660" i="1"/>
  <c r="P1945" i="1"/>
  <c r="P2215" i="1"/>
  <c r="P2214" i="1" s="1"/>
  <c r="P3203" i="1"/>
  <c r="M3736" i="1"/>
  <c r="P125" i="1"/>
  <c r="P120" i="1" s="1"/>
  <c r="P160" i="1"/>
  <c r="P150" i="1" s="1"/>
  <c r="P233" i="1"/>
  <c r="P229" i="1" s="1"/>
  <c r="P228" i="1" s="1"/>
  <c r="P670" i="1"/>
  <c r="P880" i="1"/>
  <c r="P876" i="1" s="1"/>
  <c r="P875" i="1" s="1"/>
  <c r="P2382" i="1"/>
  <c r="P2381" i="1" s="1"/>
  <c r="M2120" i="1"/>
  <c r="M2119" i="1" s="1"/>
  <c r="M2118" i="1" s="1"/>
  <c r="M2172" i="1"/>
  <c r="M2171" i="1" s="1"/>
  <c r="M2160" i="1" s="1"/>
  <c r="M2461" i="1"/>
  <c r="M2457" i="1" s="1"/>
  <c r="M2456" i="1" s="1"/>
  <c r="M2813" i="1"/>
  <c r="M2812" i="1" s="1"/>
  <c r="M3465" i="1"/>
  <c r="M3518" i="1"/>
  <c r="M3517" i="1" s="1"/>
  <c r="M3709" i="1"/>
  <c r="M3705" i="1" s="1"/>
  <c r="M3700" i="1" s="1"/>
  <c r="M3699" i="1" s="1"/>
  <c r="M3698" i="1" s="1"/>
  <c r="M3697" i="1" s="1"/>
  <c r="M3792" i="1"/>
  <c r="M3788" i="1" s="1"/>
  <c r="M3787" i="1" s="1"/>
  <c r="M3843" i="1"/>
  <c r="M3842" i="1" s="1"/>
  <c r="M3841" i="1" s="1"/>
  <c r="M3840" i="1" s="1"/>
  <c r="P38" i="1"/>
  <c r="P140" i="1"/>
  <c r="P136" i="1" s="1"/>
  <c r="P135" i="1" s="1"/>
  <c r="P134" i="1" s="1"/>
  <c r="P133" i="1" s="1"/>
  <c r="P177" i="1"/>
  <c r="P356" i="1"/>
  <c r="P355" i="1" s="1"/>
  <c r="P495" i="1"/>
  <c r="P975" i="1"/>
  <c r="P974" i="1" s="1"/>
  <c r="P1080" i="1"/>
  <c r="P1446" i="1"/>
  <c r="P1583" i="1"/>
  <c r="P1582" i="1" s="1"/>
  <c r="P1581" i="1" s="1"/>
  <c r="P1580" i="1" s="1"/>
  <c r="P1591" i="1"/>
  <c r="P1590" i="1" s="1"/>
  <c r="P2001" i="1"/>
  <c r="P2000" i="1" s="1"/>
  <c r="P1999" i="1" s="1"/>
  <c r="P1998" i="1" s="1"/>
  <c r="P2172" i="1"/>
  <c r="P2171" i="1" s="1"/>
  <c r="P2160" i="1" s="1"/>
  <c r="P2371" i="1"/>
  <c r="P2370" i="1" s="1"/>
  <c r="P2435" i="1"/>
  <c r="P2434" i="1" s="1"/>
  <c r="P2511" i="1"/>
  <c r="P2510" i="1" s="1"/>
  <c r="P2509" i="1" s="1"/>
  <c r="P2695" i="1"/>
  <c r="P2694" i="1" s="1"/>
  <c r="P2693" i="1" s="1"/>
  <c r="P956" i="1"/>
  <c r="P955" i="1" s="1"/>
  <c r="P954" i="1" s="1"/>
  <c r="P953" i="1" s="1"/>
  <c r="P1024" i="1"/>
  <c r="P1055" i="1"/>
  <c r="P1054" i="1" s="1"/>
  <c r="P1053" i="1" s="1"/>
  <c r="P1196" i="1"/>
  <c r="P1192" i="1" s="1"/>
  <c r="P1191" i="1" s="1"/>
  <c r="P1308" i="1"/>
  <c r="P1307" i="1" s="1"/>
  <c r="P1299" i="1" s="1"/>
  <c r="P1395" i="1"/>
  <c r="P1394" i="1" s="1"/>
  <c r="P1393" i="1" s="1"/>
  <c r="P1635" i="1"/>
  <c r="P1631" i="1" s="1"/>
  <c r="P1630" i="1" s="1"/>
  <c r="P1691" i="1"/>
  <c r="P1690" i="1" s="1"/>
  <c r="P1689" i="1" s="1"/>
  <c r="P1789" i="1"/>
  <c r="P1788" i="1" s="1"/>
  <c r="P1787" i="1" s="1"/>
  <c r="P1786" i="1" s="1"/>
  <c r="P1806" i="1"/>
  <c r="P1805" i="1" s="1"/>
  <c r="P1804" i="1" s="1"/>
  <c r="P1803" i="1" s="1"/>
  <c r="P1858" i="1"/>
  <c r="P1852" i="1" s="1"/>
  <c r="P1851" i="1" s="1"/>
  <c r="P1967" i="1"/>
  <c r="P1966" i="1" s="1"/>
  <c r="P1965" i="1" s="1"/>
  <c r="P1957" i="1" s="1"/>
  <c r="P1980" i="1"/>
  <c r="P1979" i="1" s="1"/>
  <c r="P1978" i="1" s="1"/>
  <c r="P1972" i="1" s="1"/>
  <c r="P2190" i="1"/>
  <c r="P2189" i="1" s="1"/>
  <c r="P2188" i="1" s="1"/>
  <c r="P2187" i="1" s="1"/>
  <c r="P2309" i="1"/>
  <c r="P2308" i="1" s="1"/>
  <c r="P2307" i="1" s="1"/>
  <c r="P2531" i="1"/>
  <c r="P2735" i="1"/>
  <c r="P2728" i="1" s="1"/>
  <c r="P3050" i="1"/>
  <c r="P3046" i="1" s="1"/>
  <c r="P3045" i="1" s="1"/>
  <c r="P3170" i="1"/>
  <c r="P3169" i="1" s="1"/>
  <c r="P3168" i="1" s="1"/>
  <c r="P3167" i="1" s="1"/>
  <c r="P3233" i="1"/>
  <c r="P3229" i="1" s="1"/>
  <c r="P3228" i="1" s="1"/>
  <c r="P3250" i="1"/>
  <c r="P3267" i="1"/>
  <c r="P3266" i="1" s="1"/>
  <c r="P3265" i="1" s="1"/>
  <c r="P3281" i="1"/>
  <c r="P3340" i="1"/>
  <c r="P3336" i="1" s="1"/>
  <c r="P3335" i="1" s="1"/>
  <c r="P3334" i="1" s="1"/>
  <c r="P3333" i="1" s="1"/>
  <c r="P3393" i="1"/>
  <c r="P3389" i="1" s="1"/>
  <c r="P3384" i="1" s="1"/>
  <c r="P3451" i="1"/>
  <c r="P3450" i="1" s="1"/>
  <c r="P3709" i="1"/>
  <c r="P3705" i="1" s="1"/>
  <c r="P3700" i="1" s="1"/>
  <c r="P3699" i="1" s="1"/>
  <c r="P3698" i="1" s="1"/>
  <c r="P3697" i="1" s="1"/>
  <c r="P3900" i="1"/>
  <c r="P3896" i="1" s="1"/>
  <c r="P3895" i="1" s="1"/>
  <c r="P2026" i="1"/>
  <c r="P2025" i="1" s="1"/>
  <c r="P2140" i="1"/>
  <c r="P2278" i="1"/>
  <c r="P2423" i="1"/>
  <c r="P2422" i="1" s="1"/>
  <c r="P2664" i="1"/>
  <c r="P2663" i="1" s="1"/>
  <c r="P2793" i="1"/>
  <c r="P2923" i="1"/>
  <c r="P3079" i="1"/>
  <c r="P3130" i="1"/>
  <c r="P3126" i="1" s="1"/>
  <c r="P3191" i="1"/>
  <c r="P3485" i="1"/>
  <c r="P3610" i="1"/>
  <c r="P3609" i="1" s="1"/>
  <c r="Q1379" i="1"/>
  <c r="Q1378" i="1" s="1"/>
  <c r="P2397" i="1"/>
  <c r="P2396" i="1" s="1"/>
  <c r="P2395" i="1" s="1"/>
  <c r="P2394" i="1" s="1"/>
  <c r="P2415" i="1"/>
  <c r="P2414" i="1" s="1"/>
  <c r="P2413" i="1" s="1"/>
  <c r="P2412" i="1" s="1"/>
  <c r="P2717" i="1"/>
  <c r="P2716" i="1" s="1"/>
  <c r="P2771" i="1"/>
  <c r="P2766" i="1" s="1"/>
  <c r="P2765" i="1" s="1"/>
  <c r="P2875" i="1"/>
  <c r="P3315" i="1"/>
  <c r="P3792" i="1"/>
  <c r="P3788" i="1" s="1"/>
  <c r="P3787" i="1" s="1"/>
  <c r="Q97" i="1"/>
  <c r="Q93" i="1" s="1"/>
  <c r="Q92" i="1" s="1"/>
  <c r="Q91" i="1" s="1"/>
  <c r="P3074" i="1"/>
  <c r="P3114" i="1"/>
  <c r="P3110" i="1" s="1"/>
  <c r="P3109" i="1" s="1"/>
  <c r="P3103" i="1" s="1"/>
  <c r="P3102" i="1" s="1"/>
  <c r="P3154" i="1"/>
  <c r="P3186" i="1"/>
  <c r="P3690" i="1"/>
  <c r="P3686" i="1" s="1"/>
  <c r="P3756" i="1"/>
  <c r="P3755" i="1" s="1"/>
  <c r="P3754" i="1" s="1"/>
  <c r="Q27" i="1"/>
  <c r="Q26" i="1" s="1"/>
  <c r="Q160" i="1"/>
  <c r="Q150" i="1" s="1"/>
  <c r="Q213" i="1"/>
  <c r="Q212" i="1" s="1"/>
  <c r="Q211" i="1" s="1"/>
  <c r="Q210" i="1" s="1"/>
  <c r="Q209" i="1" s="1"/>
  <c r="Q518" i="1"/>
  <c r="Q517" i="1" s="1"/>
  <c r="Q915" i="1"/>
  <c r="Q905" i="1" s="1"/>
  <c r="Q1000" i="1"/>
  <c r="Q996" i="1" s="1"/>
  <c r="Q995" i="1" s="1"/>
  <c r="Q1221" i="1"/>
  <c r="Q1367" i="1"/>
  <c r="Q1366" i="1" s="1"/>
  <c r="Q1395" i="1"/>
  <c r="Q1394" i="1" s="1"/>
  <c r="Q1393" i="1" s="1"/>
  <c r="Q1405" i="1"/>
  <c r="Q1401" i="1" s="1"/>
  <c r="Q1400" i="1" s="1"/>
  <c r="Q1430" i="1"/>
  <c r="Q1429" i="1" s="1"/>
  <c r="Q1583" i="1"/>
  <c r="Q1582" i="1" s="1"/>
  <c r="Q1581" i="1" s="1"/>
  <c r="Q1580" i="1" s="1"/>
  <c r="Q2018" i="1"/>
  <c r="Q2017" i="1" s="1"/>
  <c r="Q2016" i="1" s="1"/>
  <c r="Q2015" i="1" s="1"/>
  <c r="Q2089" i="1"/>
  <c r="Q2085" i="1" s="1"/>
  <c r="Q2301" i="1"/>
  <c r="Q2295" i="1" s="1"/>
  <c r="Q2288" i="1" s="1"/>
  <c r="Q2309" i="1"/>
  <c r="Q2308" i="1" s="1"/>
  <c r="Q2307" i="1" s="1"/>
  <c r="Q260" i="1"/>
  <c r="Q256" i="1" s="1"/>
  <c r="Q255" i="1" s="1"/>
  <c r="Q254" i="1" s="1"/>
  <c r="Q348" i="1"/>
  <c r="Q471" i="1"/>
  <c r="Q586" i="1"/>
  <c r="Q582" i="1" s="1"/>
  <c r="Q581" i="1" s="1"/>
  <c r="Q580" i="1" s="1"/>
  <c r="Q670" i="1"/>
  <c r="Q866" i="1"/>
  <c r="Q865" i="1" s="1"/>
  <c r="Q896" i="1"/>
  <c r="Q895" i="1" s="1"/>
  <c r="Q1319" i="1"/>
  <c r="Q1318" i="1" s="1"/>
  <c r="Q1312" i="1" s="1"/>
  <c r="Q1446" i="1"/>
  <c r="Q1635" i="1"/>
  <c r="Q1631" i="1" s="1"/>
  <c r="Q1630" i="1" s="1"/>
  <c r="Q1889" i="1"/>
  <c r="Q2038" i="1"/>
  <c r="Q2037" i="1" s="1"/>
  <c r="Q2215" i="1"/>
  <c r="Q2214" i="1" s="1"/>
  <c r="Q2371" i="1"/>
  <c r="Q2370" i="1" s="1"/>
  <c r="Q341" i="1"/>
  <c r="Q356" i="1"/>
  <c r="Q355" i="1" s="1"/>
  <c r="Q555" i="1"/>
  <c r="Q753" i="1"/>
  <c r="Q752" i="1" s="1"/>
  <c r="Q823" i="1"/>
  <c r="Q854" i="1"/>
  <c r="Q853" i="1" s="1"/>
  <c r="Q852" i="1" s="1"/>
  <c r="Q880" i="1"/>
  <c r="Q876" i="1" s="1"/>
  <c r="Q875" i="1" s="1"/>
  <c r="Q1155" i="1"/>
  <c r="Q1154" i="1" s="1"/>
  <c r="Q1153" i="1" s="1"/>
  <c r="Q1152" i="1" s="1"/>
  <c r="Q1683" i="1"/>
  <c r="Q1677" i="1" s="1"/>
  <c r="Q1670" i="1" s="1"/>
  <c r="Q1691" i="1"/>
  <c r="Q1690" i="1" s="1"/>
  <c r="Q1689" i="1" s="1"/>
  <c r="Q1846" i="1"/>
  <c r="Q1845" i="1" s="1"/>
  <c r="Q1844" i="1" s="1"/>
  <c r="Q1912" i="1"/>
  <c r="Q1906" i="1" s="1"/>
  <c r="Q1899" i="1" s="1"/>
  <c r="Q1920" i="1"/>
  <c r="Q1919" i="1" s="1"/>
  <c r="Q1918" i="1" s="1"/>
  <c r="Q2001" i="1"/>
  <c r="Q2000" i="1" s="1"/>
  <c r="Q1999" i="1" s="1"/>
  <c r="Q1998" i="1" s="1"/>
  <c r="Q2190" i="1"/>
  <c r="Q2189" i="1" s="1"/>
  <c r="Q2188" i="1" s="1"/>
  <c r="Q2187" i="1" s="1"/>
  <c r="Q2397" i="1"/>
  <c r="Q2396" i="1" s="1"/>
  <c r="Q2395" i="1" s="1"/>
  <c r="Q2394" i="1" s="1"/>
  <c r="Q2461" i="1"/>
  <c r="Q2457" i="1" s="1"/>
  <c r="Q2456" i="1" s="1"/>
  <c r="Q2064" i="1"/>
  <c r="Q2060" i="1" s="1"/>
  <c r="Q2059" i="1" s="1"/>
  <c r="Q2112" i="1"/>
  <c r="Q2106" i="1" s="1"/>
  <c r="Q2099" i="1" s="1"/>
  <c r="Q2227" i="1"/>
  <c r="Q2226" i="1" s="1"/>
  <c r="Q2243" i="1"/>
  <c r="Q2242" i="1" s="1"/>
  <c r="Q2241" i="1" s="1"/>
  <c r="Q2278" i="1"/>
  <c r="Q2583" i="1"/>
  <c r="Q2582" i="1" s="1"/>
  <c r="Q2581" i="1" s="1"/>
  <c r="Q2580" i="1" s="1"/>
  <c r="Q2985" i="1"/>
  <c r="Q2981" i="1" s="1"/>
  <c r="Q2980" i="1" s="1"/>
  <c r="Q3233" i="1"/>
  <c r="Q3229" i="1" s="1"/>
  <c r="Q3228" i="1" s="1"/>
  <c r="Q3518" i="1"/>
  <c r="Q3517" i="1" s="1"/>
  <c r="Q3709" i="1"/>
  <c r="Q3705" i="1" s="1"/>
  <c r="Q3700" i="1" s="1"/>
  <c r="Q3699" i="1" s="1"/>
  <c r="Q3698" i="1" s="1"/>
  <c r="Q3697" i="1" s="1"/>
  <c r="Q2717" i="1"/>
  <c r="Q2716" i="1" s="1"/>
  <c r="Q2813" i="1"/>
  <c r="Q2812" i="1" s="1"/>
  <c r="Q3315" i="1"/>
  <c r="Q3325" i="1"/>
  <c r="Q3321" i="1" s="1"/>
  <c r="Q3320" i="1" s="1"/>
  <c r="Q3403" i="1"/>
  <c r="Q3402" i="1" s="1"/>
  <c r="Q3690" i="1"/>
  <c r="Q3686" i="1" s="1"/>
  <c r="Q3681" i="1" s="1"/>
  <c r="Q3756" i="1"/>
  <c r="Q3755" i="1" s="1"/>
  <c r="Q3754" i="1" s="1"/>
  <c r="Q2830" i="1"/>
  <c r="Q2826" i="1" s="1"/>
  <c r="Q2825" i="1" s="1"/>
  <c r="Q3130" i="1"/>
  <c r="Q3126" i="1" s="1"/>
  <c r="Q3274" i="1"/>
  <c r="Q3303" i="1"/>
  <c r="Q3736" i="1"/>
  <c r="Q3808" i="1"/>
  <c r="Q3922" i="1"/>
  <c r="Q3921" i="1" s="1"/>
  <c r="Q244" i="1"/>
  <c r="Q243" i="1" s="1"/>
  <c r="Q242" i="1" s="1"/>
  <c r="Q1055" i="1"/>
  <c r="Q1054" i="1" s="1"/>
  <c r="Q1053" i="1" s="1"/>
  <c r="Q1591" i="1"/>
  <c r="Q1590" i="1" s="1"/>
  <c r="Q1609" i="1"/>
  <c r="Q1602" i="1" s="1"/>
  <c r="Q1789" i="1"/>
  <c r="Q1788" i="1" s="1"/>
  <c r="Q1787" i="1" s="1"/>
  <c r="Q1786" i="1" s="1"/>
  <c r="Q1080" i="1"/>
  <c r="Q1498" i="1"/>
  <c r="Q1186" i="1"/>
  <c r="Q1185" i="1" s="1"/>
  <c r="Q1184" i="1" s="1"/>
  <c r="Q1342" i="1"/>
  <c r="Q1341" i="1" s="1"/>
  <c r="Q1340" i="1" s="1"/>
  <c r="Q1339" i="1" s="1"/>
  <c r="Q1750" i="1"/>
  <c r="Q1749" i="1" s="1"/>
  <c r="Q1748" i="1" s="1"/>
  <c r="Q1740" i="1" s="1"/>
  <c r="Q2140" i="1"/>
  <c r="Q2120" i="1"/>
  <c r="Q2119" i="1" s="1"/>
  <c r="Q2118" i="1" s="1"/>
  <c r="Q2334" i="1"/>
  <c r="Q2435" i="1"/>
  <c r="Q2434" i="1" s="1"/>
  <c r="Q2531" i="1"/>
  <c r="Q2613" i="1"/>
  <c r="Q2612" i="1" s="1"/>
  <c r="Q2593" i="1"/>
  <c r="Q2592" i="1" s="1"/>
  <c r="Q2591" i="1" s="1"/>
  <c r="Q2590" i="1" s="1"/>
  <c r="Q2644" i="1"/>
  <c r="Q2643" i="1" s="1"/>
  <c r="Q2642" i="1" s="1"/>
  <c r="Q2641" i="1" s="1"/>
  <c r="Q2451" i="1"/>
  <c r="Q2450" i="1" s="1"/>
  <c r="Q2449" i="1" s="1"/>
  <c r="Q2485" i="1"/>
  <c r="Q2484" i="1" s="1"/>
  <c r="Q2382" i="1"/>
  <c r="Q2381" i="1" s="1"/>
  <c r="Q3250" i="1"/>
  <c r="Q3485" i="1"/>
  <c r="Q3813" i="1"/>
  <c r="Q3900" i="1"/>
  <c r="Q3896" i="1" s="1"/>
  <c r="Q3895" i="1" s="1"/>
  <c r="Q3393" i="1"/>
  <c r="Q3389" i="1" s="1"/>
  <c r="Q3384" i="1" s="1"/>
  <c r="P1163" i="1"/>
  <c r="P1162" i="1" s="1"/>
  <c r="P1249" i="1"/>
  <c r="P1243" i="1" s="1"/>
  <c r="P1236" i="1" s="1"/>
  <c r="P1319" i="1"/>
  <c r="P1318" i="1" s="1"/>
  <c r="P1312" i="1" s="1"/>
  <c r="P1379" i="1"/>
  <c r="P1378" i="1" s="1"/>
  <c r="P1920" i="1"/>
  <c r="P1919" i="1" s="1"/>
  <c r="P1918" i="1" s="1"/>
  <c r="P1257" i="1"/>
  <c r="P1256" i="1" s="1"/>
  <c r="P1255" i="1" s="1"/>
  <c r="P1367" i="1"/>
  <c r="P1366" i="1" s="1"/>
  <c r="P1498" i="1"/>
  <c r="P2227" i="1"/>
  <c r="P2226" i="1" s="1"/>
  <c r="P1115" i="1"/>
  <c r="P1114" i="1" s="1"/>
  <c r="P1103" i="1" s="1"/>
  <c r="P1609" i="1"/>
  <c r="P1602" i="1" s="1"/>
  <c r="P2018" i="1"/>
  <c r="P2017" i="1" s="1"/>
  <c r="P2016" i="1" s="1"/>
  <c r="P2015" i="1" s="1"/>
  <c r="P1884" i="1"/>
  <c r="P2112" i="1"/>
  <c r="P2106" i="1" s="1"/>
  <c r="P2099" i="1" s="1"/>
  <c r="P2064" i="1"/>
  <c r="P2060" i="1" s="1"/>
  <c r="P2059" i="1" s="1"/>
  <c r="P2120" i="1"/>
  <c r="P2119" i="1" s="1"/>
  <c r="P2118" i="1" s="1"/>
  <c r="P2334" i="1"/>
  <c r="P2686" i="1"/>
  <c r="P2681" i="1" s="1"/>
  <c r="P2972" i="1"/>
  <c r="P2971" i="1" s="1"/>
  <c r="P2970" i="1" s="1"/>
  <c r="P2985" i="1"/>
  <c r="P2981" i="1" s="1"/>
  <c r="P2980" i="1" s="1"/>
  <c r="P3494" i="1"/>
  <c r="P3274" i="1"/>
  <c r="P3403" i="1"/>
  <c r="P3402" i="1" s="1"/>
  <c r="P3813" i="1"/>
  <c r="M495" i="1"/>
  <c r="M1115" i="1"/>
  <c r="M1114" i="1" s="1"/>
  <c r="M1103" i="1" s="1"/>
  <c r="M1163" i="1"/>
  <c r="M1162" i="1" s="1"/>
  <c r="M1379" i="1"/>
  <c r="M1378" i="1" s="1"/>
  <c r="M1789" i="1"/>
  <c r="M1788" i="1" s="1"/>
  <c r="M1787" i="1" s="1"/>
  <c r="M1786" i="1" s="1"/>
  <c r="M1945" i="1"/>
  <c r="M2140" i="1"/>
  <c r="M2215" i="1"/>
  <c r="M2214" i="1" s="1"/>
  <c r="M1196" i="1"/>
  <c r="M1192" i="1" s="1"/>
  <c r="M1191" i="1" s="1"/>
  <c r="M1395" i="1"/>
  <c r="M1394" i="1" s="1"/>
  <c r="M1393" i="1" s="1"/>
  <c r="M1683" i="1"/>
  <c r="M1677" i="1" s="1"/>
  <c r="M1670" i="1" s="1"/>
  <c r="M1806" i="1"/>
  <c r="M1805" i="1" s="1"/>
  <c r="M1804" i="1" s="1"/>
  <c r="M1803" i="1" s="1"/>
  <c r="M1473" i="1"/>
  <c r="M1472" i="1" s="1"/>
  <c r="M1471" i="1" s="1"/>
  <c r="M2227" i="1"/>
  <c r="M2226" i="1" s="1"/>
  <c r="M2601" i="1"/>
  <c r="M2600" i="1" s="1"/>
  <c r="M2064" i="1"/>
  <c r="M2060" i="1" s="1"/>
  <c r="M2059" i="1" s="1"/>
  <c r="M2112" i="1"/>
  <c r="M2106" i="1" s="1"/>
  <c r="M2099" i="1" s="1"/>
  <c r="M2531" i="1"/>
  <c r="M2613" i="1"/>
  <c r="M2612" i="1" s="1"/>
  <c r="M2309" i="1"/>
  <c r="M2308" i="1" s="1"/>
  <c r="M2307" i="1" s="1"/>
  <c r="M2435" i="1"/>
  <c r="M2434" i="1" s="1"/>
  <c r="M2511" i="1"/>
  <c r="M2510" i="1" s="1"/>
  <c r="M2509" i="1" s="1"/>
  <c r="M2283" i="1"/>
  <c r="M2583" i="1"/>
  <c r="M2582" i="1" s="1"/>
  <c r="M2581" i="1" s="1"/>
  <c r="M2580" i="1" s="1"/>
  <c r="M2593" i="1"/>
  <c r="M2592" i="1" s="1"/>
  <c r="M2591" i="1" s="1"/>
  <c r="M2590" i="1" s="1"/>
  <c r="M2644" i="1"/>
  <c r="M2643" i="1" s="1"/>
  <c r="M2642" i="1" s="1"/>
  <c r="M2641" i="1" s="1"/>
  <c r="M2397" i="1"/>
  <c r="M2396" i="1" s="1"/>
  <c r="M2395" i="1" s="1"/>
  <c r="M2394" i="1" s="1"/>
  <c r="M2451" i="1"/>
  <c r="M2450" i="1" s="1"/>
  <c r="M2449" i="1" s="1"/>
  <c r="M2485" i="1"/>
  <c r="M2484" i="1" s="1"/>
  <c r="M2875" i="1"/>
  <c r="M3485" i="1"/>
  <c r="M3813" i="1"/>
  <c r="M3900" i="1"/>
  <c r="M3896" i="1" s="1"/>
  <c r="M3895" i="1" s="1"/>
  <c r="L1163" i="1"/>
  <c r="L1162" i="1" s="1"/>
  <c r="L1446" i="1"/>
  <c r="L1498" i="1"/>
  <c r="L1473" i="1"/>
  <c r="L1472" i="1" s="1"/>
  <c r="L1471" i="1" s="1"/>
  <c r="L1520" i="1"/>
  <c r="L1519" i="1" s="1"/>
  <c r="L1518" i="1" s="1"/>
  <c r="L1510" i="1" s="1"/>
  <c r="L1765" i="1"/>
  <c r="L1764" i="1" s="1"/>
  <c r="L1763" i="1" s="1"/>
  <c r="L1757" i="1" s="1"/>
  <c r="L1822" i="1"/>
  <c r="L1821" i="1" s="1"/>
  <c r="L1820" i="1" s="1"/>
  <c r="L1814" i="1" s="1"/>
  <c r="L1813" i="1" s="1"/>
  <c r="L1836" i="1"/>
  <c r="L1835" i="1" s="1"/>
  <c r="L1834" i="1" s="1"/>
  <c r="L1828" i="1" s="1"/>
  <c r="L1827" i="1" s="1"/>
  <c r="L2140" i="1"/>
  <c r="L2309" i="1"/>
  <c r="L2308" i="1" s="1"/>
  <c r="L2307" i="1" s="1"/>
  <c r="L2334" i="1"/>
  <c r="L2215" i="1"/>
  <c r="L2214" i="1" s="1"/>
  <c r="L2397" i="1"/>
  <c r="L2396" i="1" s="1"/>
  <c r="L2395" i="1" s="1"/>
  <c r="L2394" i="1" s="1"/>
  <c r="L2451" i="1"/>
  <c r="L2450" i="1" s="1"/>
  <c r="L2449" i="1" s="1"/>
  <c r="L2485" i="1"/>
  <c r="L2484" i="1" s="1"/>
  <c r="L2562" i="1"/>
  <c r="L2561" i="1" s="1"/>
  <c r="L2560" i="1" s="1"/>
  <c r="L2549" i="1" s="1"/>
  <c r="L3315" i="1"/>
  <c r="L2474" i="1"/>
  <c r="L2875" i="1"/>
  <c r="L3485" i="1"/>
  <c r="L3813" i="1"/>
  <c r="L3900" i="1"/>
  <c r="L3896" i="1" s="1"/>
  <c r="L3895" i="1" s="1"/>
  <c r="K495" i="1"/>
  <c r="K1080" i="1"/>
  <c r="K1163" i="1"/>
  <c r="K1162" i="1" s="1"/>
  <c r="K1498" i="1"/>
  <c r="K1342" i="1"/>
  <c r="K1341" i="1" s="1"/>
  <c r="K1340" i="1" s="1"/>
  <c r="K1339" i="1" s="1"/>
  <c r="K1884" i="1"/>
  <c r="K1920" i="1"/>
  <c r="K1919" i="1" s="1"/>
  <c r="K1918" i="1" s="1"/>
  <c r="K1967" i="1"/>
  <c r="K1966" i="1" s="1"/>
  <c r="K1965" i="1" s="1"/>
  <c r="K1957" i="1" s="1"/>
  <c r="K2227" i="1"/>
  <c r="K2226" i="1" s="1"/>
  <c r="K2371" i="1"/>
  <c r="K2370" i="1" s="1"/>
  <c r="K2382" i="1"/>
  <c r="K2381" i="1" s="1"/>
  <c r="K2397" i="1"/>
  <c r="K2396" i="1" s="1"/>
  <c r="K2395" i="1" s="1"/>
  <c r="K2394" i="1" s="1"/>
  <c r="K2644" i="1"/>
  <c r="K2643" i="1" s="1"/>
  <c r="K2642" i="1" s="1"/>
  <c r="K2641" i="1" s="1"/>
  <c r="K1945" i="1"/>
  <c r="K2140" i="1"/>
  <c r="K2334" i="1"/>
  <c r="K2423" i="1"/>
  <c r="K2422" i="1" s="1"/>
  <c r="K2253" i="1"/>
  <c r="K2249" i="1" s="1"/>
  <c r="K2248" i="1" s="1"/>
  <c r="K2686" i="1"/>
  <c r="K2681" i="1" s="1"/>
  <c r="K2717" i="1"/>
  <c r="K2716" i="1" s="1"/>
  <c r="K2830" i="1"/>
  <c r="K2826" i="1" s="1"/>
  <c r="K2825" i="1" s="1"/>
  <c r="K3250" i="1"/>
  <c r="K2461" i="1"/>
  <c r="K2457" i="1" s="1"/>
  <c r="K2456" i="1" s="1"/>
  <c r="K3315" i="1"/>
  <c r="K3393" i="1"/>
  <c r="K3389" i="1" s="1"/>
  <c r="K3384" i="1" s="1"/>
  <c r="K3274" i="1"/>
  <c r="K3485" i="1"/>
  <c r="J1446" i="1"/>
  <c r="J670" i="1"/>
  <c r="J1041" i="1"/>
  <c r="J1034" i="1" s="1"/>
  <c r="J1319" i="1"/>
  <c r="J1318" i="1" s="1"/>
  <c r="J1312" i="1" s="1"/>
  <c r="J1591" i="1"/>
  <c r="J1590" i="1" s="1"/>
  <c r="J1683" i="1"/>
  <c r="J1677" i="1" s="1"/>
  <c r="J1670" i="1" s="1"/>
  <c r="J1806" i="1"/>
  <c r="J1805" i="1" s="1"/>
  <c r="J1804" i="1" s="1"/>
  <c r="J1803" i="1" s="1"/>
  <c r="J2038" i="1"/>
  <c r="J2037" i="1" s="1"/>
  <c r="J2215" i="1"/>
  <c r="J2214" i="1" s="1"/>
  <c r="J1750" i="1"/>
  <c r="J1749" i="1" s="1"/>
  <c r="J1748" i="1" s="1"/>
  <c r="J1740" i="1" s="1"/>
  <c r="J2120" i="1"/>
  <c r="J2119" i="1" s="1"/>
  <c r="J2118" i="1" s="1"/>
  <c r="J1822" i="1"/>
  <c r="J1821" i="1" s="1"/>
  <c r="J1820" i="1" s="1"/>
  <c r="J1814" i="1" s="1"/>
  <c r="J1813" i="1" s="1"/>
  <c r="J2474" i="1"/>
  <c r="J2613" i="1"/>
  <c r="J2612" i="1" s="1"/>
  <c r="J2695" i="1"/>
  <c r="J2694" i="1" s="1"/>
  <c r="J2693" i="1" s="1"/>
  <c r="J2190" i="1"/>
  <c r="J2189" i="1" s="1"/>
  <c r="J2188" i="1" s="1"/>
  <c r="J2187" i="1" s="1"/>
  <c r="J2664" i="1"/>
  <c r="J2663" i="1" s="1"/>
  <c r="J2923" i="1"/>
  <c r="J2112" i="1"/>
  <c r="J2106" i="1" s="1"/>
  <c r="J2099" i="1" s="1"/>
  <c r="J2334" i="1"/>
  <c r="J2423" i="1"/>
  <c r="J2422" i="1" s="1"/>
  <c r="J2531" i="1"/>
  <c r="J3250" i="1"/>
  <c r="J3353" i="1"/>
  <c r="J3352" i="1" s="1"/>
  <c r="J2985" i="1"/>
  <c r="J2981" i="1" s="1"/>
  <c r="J2980" i="1" s="1"/>
  <c r="J3267" i="1"/>
  <c r="J3266" i="1" s="1"/>
  <c r="J3265" i="1" s="1"/>
  <c r="J3451" i="1"/>
  <c r="J3450" i="1" s="1"/>
  <c r="J3494" i="1"/>
  <c r="J3747" i="1"/>
  <c r="J3743" i="1" s="1"/>
  <c r="I194" i="1"/>
  <c r="I495" i="1"/>
  <c r="I18" i="1"/>
  <c r="I17" i="1" s="1"/>
  <c r="I140" i="1"/>
  <c r="I136" i="1" s="1"/>
  <c r="I135" i="1" s="1"/>
  <c r="I134" i="1" s="1"/>
  <c r="I133" i="1" s="1"/>
  <c r="I1367" i="1"/>
  <c r="I1366" i="1" s="1"/>
  <c r="I1163" i="1"/>
  <c r="I1162" i="1" s="1"/>
  <c r="I1750" i="1"/>
  <c r="I1749" i="1" s="1"/>
  <c r="I1748" i="1" s="1"/>
  <c r="I1740" i="1" s="1"/>
  <c r="I2601" i="1"/>
  <c r="I2600" i="1" s="1"/>
  <c r="I1920" i="1"/>
  <c r="I1919" i="1" s="1"/>
  <c r="I1918" i="1" s="1"/>
  <c r="I2334" i="1"/>
  <c r="I1359" i="1"/>
  <c r="I1358" i="1" s="1"/>
  <c r="I1357" i="1" s="1"/>
  <c r="I1356" i="1" s="1"/>
  <c r="I2371" i="1"/>
  <c r="I2370" i="1" s="1"/>
  <c r="I2474" i="1"/>
  <c r="I2613" i="1"/>
  <c r="I2612" i="1" s="1"/>
  <c r="I2644" i="1"/>
  <c r="I2643" i="1" s="1"/>
  <c r="I2642" i="1" s="1"/>
  <c r="I2641" i="1" s="1"/>
  <c r="I2875" i="1"/>
  <c r="I3315" i="1"/>
  <c r="I2461" i="1"/>
  <c r="I2457" i="1" s="1"/>
  <c r="I2456" i="1" s="1"/>
  <c r="I2253" i="1"/>
  <c r="I2249" i="1" s="1"/>
  <c r="I2248" i="1" s="1"/>
  <c r="I2735" i="1"/>
  <c r="I2728" i="1" s="1"/>
  <c r="I3353" i="1"/>
  <c r="I3352" i="1" s="1"/>
  <c r="I3494" i="1"/>
  <c r="I3274" i="1"/>
  <c r="I3389" i="1"/>
  <c r="I3384" i="1" s="1"/>
  <c r="L385" i="1" l="1"/>
  <c r="L384" i="1" s="1"/>
  <c r="L399" i="1"/>
  <c r="M385" i="1"/>
  <c r="M384" i="1" s="1"/>
  <c r="M399" i="1"/>
  <c r="Q385" i="1"/>
  <c r="Q384" i="1" s="1"/>
  <c r="Q399" i="1"/>
  <c r="J385" i="1"/>
  <c r="J384" i="1" s="1"/>
  <c r="J399" i="1"/>
  <c r="P385" i="1"/>
  <c r="P384" i="1" s="1"/>
  <c r="P399" i="1"/>
  <c r="K385" i="1"/>
  <c r="K384" i="1" s="1"/>
  <c r="K399" i="1"/>
  <c r="I385" i="1"/>
  <c r="I384" i="1" s="1"/>
  <c r="I399" i="1"/>
  <c r="P283" i="1"/>
  <c r="P282" i="1" s="1"/>
  <c r="Q288" i="1"/>
  <c r="Q283" i="1" s="1"/>
  <c r="Q282" i="1" s="1"/>
  <c r="M3332" i="1"/>
  <c r="J3375" i="1"/>
  <c r="J3374" i="1" s="1"/>
  <c r="J3373" i="1" s="1"/>
  <c r="K3375" i="1"/>
  <c r="K3374" i="1" s="1"/>
  <c r="K3373" i="1" s="1"/>
  <c r="M3375" i="1"/>
  <c r="M3374" i="1" s="1"/>
  <c r="M3373" i="1" s="1"/>
  <c r="L3375" i="1"/>
  <c r="L3374" i="1" s="1"/>
  <c r="L3373" i="1" s="1"/>
  <c r="I3375" i="1"/>
  <c r="I3374" i="1" s="1"/>
  <c r="I3373" i="1" s="1"/>
  <c r="P3375" i="1"/>
  <c r="P3374" i="1" s="1"/>
  <c r="P3373" i="1" s="1"/>
  <c r="Q3375" i="1"/>
  <c r="Q3374" i="1" s="1"/>
  <c r="Q3373" i="1" s="1"/>
  <c r="P2277" i="1"/>
  <c r="P2262" i="1" s="1"/>
  <c r="P2261" i="1" s="1"/>
  <c r="Q2277" i="1"/>
  <c r="Q2262" i="1" s="1"/>
  <c r="Q2261" i="1" s="1"/>
  <c r="P3332" i="1"/>
  <c r="M1659" i="1"/>
  <c r="M1644" i="1" s="1"/>
  <c r="M1643" i="1" s="1"/>
  <c r="L3332" i="1"/>
  <c r="P1659" i="1"/>
  <c r="P1644" i="1" s="1"/>
  <c r="P1643" i="1" s="1"/>
  <c r="L3672" i="1"/>
  <c r="L3671" i="1" s="1"/>
  <c r="L3670" i="1" s="1"/>
  <c r="I3681" i="1"/>
  <c r="I3672" i="1" s="1"/>
  <c r="I3671" i="1" s="1"/>
  <c r="I3670" i="1" s="1"/>
  <c r="J3681" i="1"/>
  <c r="J3672" i="1" s="1"/>
  <c r="J3671" i="1" s="1"/>
  <c r="J3670" i="1" s="1"/>
  <c r="Q3672" i="1"/>
  <c r="Q3671" i="1" s="1"/>
  <c r="Q3670" i="1" s="1"/>
  <c r="M3672" i="1"/>
  <c r="M3671" i="1" s="1"/>
  <c r="M3670" i="1" s="1"/>
  <c r="P3681" i="1"/>
  <c r="P3672" i="1" s="1"/>
  <c r="P3671" i="1" s="1"/>
  <c r="P3670" i="1" s="1"/>
  <c r="K3681" i="1"/>
  <c r="K3672" i="1" s="1"/>
  <c r="K3671" i="1" s="1"/>
  <c r="K3670" i="1" s="1"/>
  <c r="Q3332" i="1"/>
  <c r="I2277" i="1"/>
  <c r="I2262" i="1" s="1"/>
  <c r="I2261" i="1" s="1"/>
  <c r="J3332" i="1"/>
  <c r="K3332" i="1"/>
  <c r="I3332" i="1"/>
  <c r="Q3147" i="1"/>
  <c r="Q3146" i="1" s="1"/>
  <c r="Q3145" i="1" s="1"/>
  <c r="Q3144" i="1" s="1"/>
  <c r="M3147" i="1"/>
  <c r="M3146" i="1" s="1"/>
  <c r="M3145" i="1" s="1"/>
  <c r="M3144" i="1" s="1"/>
  <c r="I3147" i="1"/>
  <c r="I3146" i="1" s="1"/>
  <c r="I3145" i="1" s="1"/>
  <c r="I3144" i="1" s="1"/>
  <c r="K3147" i="1"/>
  <c r="K3146" i="1" s="1"/>
  <c r="K3145" i="1" s="1"/>
  <c r="K3144" i="1" s="1"/>
  <c r="J3147" i="1"/>
  <c r="J3146" i="1" s="1"/>
  <c r="J3145" i="1" s="1"/>
  <c r="J3144" i="1" s="1"/>
  <c r="P3147" i="1"/>
  <c r="P3146" i="1" s="1"/>
  <c r="P3145" i="1" s="1"/>
  <c r="P3144" i="1" s="1"/>
  <c r="L3147" i="1"/>
  <c r="L3146" i="1" s="1"/>
  <c r="L3145" i="1" s="1"/>
  <c r="L3144" i="1" s="1"/>
  <c r="J1659" i="1"/>
  <c r="J1644" i="1" s="1"/>
  <c r="J1643" i="1" s="1"/>
  <c r="L2626" i="1"/>
  <c r="L2625" i="1" s="1"/>
  <c r="P2626" i="1"/>
  <c r="P2625" i="1" s="1"/>
  <c r="K2626" i="1"/>
  <c r="K2625" i="1" s="1"/>
  <c r="M2626" i="1"/>
  <c r="M2625" i="1" s="1"/>
  <c r="Q2626" i="1"/>
  <c r="Q2625" i="1" s="1"/>
  <c r="J2626" i="1"/>
  <c r="J2625" i="1" s="1"/>
  <c r="I2626" i="1"/>
  <c r="I2625" i="1" s="1"/>
  <c r="K2656" i="1"/>
  <c r="K2655" i="1" s="1"/>
  <c r="M2656" i="1"/>
  <c r="M2655" i="1" s="1"/>
  <c r="J2656" i="1"/>
  <c r="J2655" i="1" s="1"/>
  <c r="L2656" i="1"/>
  <c r="L2655" i="1" s="1"/>
  <c r="Q2656" i="1"/>
  <c r="Q2655" i="1" s="1"/>
  <c r="P2656" i="1"/>
  <c r="P2655" i="1" s="1"/>
  <c r="L1023" i="1"/>
  <c r="L1008" i="1" s="1"/>
  <c r="L1007" i="1" s="1"/>
  <c r="K1883" i="1"/>
  <c r="K1866" i="1" s="1"/>
  <c r="K1865" i="1" s="1"/>
  <c r="P1883" i="1"/>
  <c r="P1866" i="1" s="1"/>
  <c r="P1865" i="1" s="1"/>
  <c r="I1883" i="1"/>
  <c r="I1866" i="1" s="1"/>
  <c r="I1865" i="1" s="1"/>
  <c r="M2277" i="1"/>
  <c r="M2262" i="1" s="1"/>
  <c r="M2261" i="1" s="1"/>
  <c r="L2277" i="1"/>
  <c r="L2262" i="1" s="1"/>
  <c r="L2261" i="1" s="1"/>
  <c r="J2277" i="1"/>
  <c r="J2262" i="1" s="1"/>
  <c r="J2261" i="1" s="1"/>
  <c r="K2277" i="1"/>
  <c r="K2262" i="1" s="1"/>
  <c r="K2261" i="1" s="1"/>
  <c r="Q1659" i="1"/>
  <c r="Q1644" i="1" s="1"/>
  <c r="Q1643" i="1" s="1"/>
  <c r="J1883" i="1"/>
  <c r="J1866" i="1" s="1"/>
  <c r="J1865" i="1" s="1"/>
  <c r="M1883" i="1"/>
  <c r="M1866" i="1" s="1"/>
  <c r="M1865" i="1" s="1"/>
  <c r="Q1883" i="1"/>
  <c r="Q1866" i="1" s="1"/>
  <c r="Q1865" i="1" s="1"/>
  <c r="L1883" i="1"/>
  <c r="L1866" i="1" s="1"/>
  <c r="L1865" i="1" s="1"/>
  <c r="K1659" i="1"/>
  <c r="K1644" i="1" s="1"/>
  <c r="K1643" i="1" s="1"/>
  <c r="L1220" i="1"/>
  <c r="L1205" i="1" s="1"/>
  <c r="L1204" i="1" s="1"/>
  <c r="I1659" i="1"/>
  <c r="I1644" i="1" s="1"/>
  <c r="I1643" i="1" s="1"/>
  <c r="L1659" i="1"/>
  <c r="L1644" i="1" s="1"/>
  <c r="L1643" i="1" s="1"/>
  <c r="P1023" i="1"/>
  <c r="P1008" i="1" s="1"/>
  <c r="P1007" i="1" s="1"/>
  <c r="J1023" i="1"/>
  <c r="J1008" i="1" s="1"/>
  <c r="J1007" i="1" s="1"/>
  <c r="J1220" i="1"/>
  <c r="J1205" i="1" s="1"/>
  <c r="J1204" i="1" s="1"/>
  <c r="Q1220" i="1"/>
  <c r="Q1205" i="1" s="1"/>
  <c r="Q1204" i="1" s="1"/>
  <c r="I1220" i="1"/>
  <c r="I1205" i="1" s="1"/>
  <c r="I1204" i="1" s="1"/>
  <c r="M1220" i="1"/>
  <c r="M1205" i="1" s="1"/>
  <c r="M1204" i="1" s="1"/>
  <c r="P1220" i="1"/>
  <c r="P1205" i="1" s="1"/>
  <c r="P1204" i="1" s="1"/>
  <c r="K1220" i="1"/>
  <c r="K1205" i="1" s="1"/>
  <c r="K1204" i="1" s="1"/>
  <c r="M1023" i="1"/>
  <c r="M1008" i="1" s="1"/>
  <c r="M1007" i="1" s="1"/>
  <c r="K1023" i="1"/>
  <c r="K1008" i="1" s="1"/>
  <c r="K1007" i="1" s="1"/>
  <c r="Q1023" i="1"/>
  <c r="Q1008" i="1" s="1"/>
  <c r="Q1007" i="1" s="1"/>
  <c r="I1023" i="1"/>
  <c r="I1008" i="1" s="1"/>
  <c r="I1007" i="1" s="1"/>
  <c r="P270" i="1"/>
  <c r="P269" i="1" s="1"/>
  <c r="M270" i="1"/>
  <c r="M269" i="1" s="1"/>
  <c r="J270" i="1"/>
  <c r="J269" i="1" s="1"/>
  <c r="I270" i="1"/>
  <c r="I269" i="1" s="1"/>
  <c r="Q270" i="1"/>
  <c r="Q269" i="1" s="1"/>
  <c r="K270" i="1"/>
  <c r="K269" i="1" s="1"/>
  <c r="L270" i="1"/>
  <c r="L269" i="1" s="1"/>
  <c r="I2792" i="1"/>
  <c r="I3302" i="1"/>
  <c r="I2656" i="1"/>
  <c r="I2655" i="1" s="1"/>
  <c r="I2151" i="1"/>
  <c r="I2542" i="1"/>
  <c r="I2448" i="1"/>
  <c r="M3599" i="1"/>
  <c r="M3598" i="1" s="1"/>
  <c r="M3597" i="1" s="1"/>
  <c r="I1622" i="1"/>
  <c r="I1843" i="1"/>
  <c r="I3807" i="1"/>
  <c r="I3806" i="1" s="1"/>
  <c r="I3805" i="1" s="1"/>
  <c r="I3804" i="1" s="1"/>
  <c r="I1739" i="1"/>
  <c r="J3273" i="1"/>
  <c r="J3272" i="1" s="1"/>
  <c r="J3264" i="1" s="1"/>
  <c r="I1677" i="1"/>
  <c r="I1670" i="1" s="1"/>
  <c r="I1298" i="1"/>
  <c r="K3599" i="1"/>
  <c r="K3598" i="1" s="1"/>
  <c r="K3597" i="1" s="1"/>
  <c r="M3533" i="1"/>
  <c r="I1096" i="1"/>
  <c r="I1052" i="1"/>
  <c r="I996" i="1"/>
  <c r="I995" i="1" s="1"/>
  <c r="I987" i="1" s="1"/>
  <c r="I150" i="1"/>
  <c r="I149" i="1" s="1"/>
  <c r="I148" i="1" s="1"/>
  <c r="I3064" i="1"/>
  <c r="I3063" i="1" s="1"/>
  <c r="I3062" i="1" s="1"/>
  <c r="I227" i="1"/>
  <c r="I226" i="1" s="1"/>
  <c r="I208" i="1" s="1"/>
  <c r="M1445" i="1"/>
  <c r="L2359" i="1"/>
  <c r="L2350" i="1" s="1"/>
  <c r="P2727" i="1"/>
  <c r="P2715" i="1" s="1"/>
  <c r="M1183" i="1"/>
  <c r="I614" i="1"/>
  <c r="I613" i="1" s="1"/>
  <c r="P1414" i="1"/>
  <c r="P1413" i="1" s="1"/>
  <c r="J3121" i="1"/>
  <c r="J3120" i="1" s="1"/>
  <c r="J3119" i="1" s="1"/>
  <c r="J3101" i="1" s="1"/>
  <c r="M3121" i="1"/>
  <c r="M3120" i="1" s="1"/>
  <c r="M3119" i="1" s="1"/>
  <c r="M3101" i="1" s="1"/>
  <c r="I3273" i="1"/>
  <c r="I3272" i="1" s="1"/>
  <c r="I3264" i="1" s="1"/>
  <c r="P3516" i="1"/>
  <c r="P3515" i="1" s="1"/>
  <c r="P3514" i="1" s="1"/>
  <c r="L3599" i="1"/>
  <c r="L3598" i="1" s="1"/>
  <c r="L3597" i="1" s="1"/>
  <c r="M3894" i="1"/>
  <c r="M3893" i="1" s="1"/>
  <c r="P3599" i="1"/>
  <c r="P3598" i="1" s="1"/>
  <c r="P3597" i="1" s="1"/>
  <c r="P1843" i="1"/>
  <c r="L2792" i="1"/>
  <c r="J3894" i="1"/>
  <c r="J3893" i="1" s="1"/>
  <c r="I962" i="1"/>
  <c r="I961" i="1" s="1"/>
  <c r="K2542" i="1"/>
  <c r="I370" i="1"/>
  <c r="I369" i="1" s="1"/>
  <c r="I368" i="1" s="1"/>
  <c r="I367" i="1" s="1"/>
  <c r="J822" i="1"/>
  <c r="J817" i="1" s="1"/>
  <c r="J816" i="1" s="1"/>
  <c r="J1917" i="1"/>
  <c r="I2727" i="1"/>
  <c r="I2715" i="1" s="1"/>
  <c r="J3185" i="1"/>
  <c r="J3184" i="1" s="1"/>
  <c r="J3175" i="1" s="1"/>
  <c r="I894" i="1"/>
  <c r="I193" i="1"/>
  <c r="I192" i="1" s="1"/>
  <c r="I191" i="1" s="1"/>
  <c r="I190" i="1" s="1"/>
  <c r="I189" i="1" s="1"/>
  <c r="L193" i="1"/>
  <c r="L192" i="1" s="1"/>
  <c r="L191" i="1" s="1"/>
  <c r="L190" i="1" s="1"/>
  <c r="L189" i="1" s="1"/>
  <c r="M2469" i="1"/>
  <c r="M2468" i="1" s="1"/>
  <c r="P2051" i="1"/>
  <c r="K2448" i="1"/>
  <c r="L3894" i="1"/>
  <c r="L3893" i="1" s="1"/>
  <c r="I3894" i="1"/>
  <c r="I3893" i="1" s="1"/>
  <c r="I2874" i="1"/>
  <c r="I2873" i="1" s="1"/>
  <c r="I2872" i="1" s="1"/>
  <c r="K484" i="1"/>
  <c r="M2051" i="1"/>
  <c r="M370" i="1"/>
  <c r="M369" i="1" s="1"/>
  <c r="M368" i="1" s="1"/>
  <c r="M367" i="1" s="1"/>
  <c r="K3807" i="1"/>
  <c r="K3806" i="1" s="1"/>
  <c r="K3805" i="1" s="1"/>
  <c r="K3804" i="1" s="1"/>
  <c r="Q3185" i="1"/>
  <c r="Q3184" i="1" s="1"/>
  <c r="Q3175" i="1" s="1"/>
  <c r="K1254" i="1"/>
  <c r="J2469" i="1"/>
  <c r="J2468" i="1" s="1"/>
  <c r="M2240" i="1"/>
  <c r="J3441" i="1"/>
  <c r="M2306" i="1"/>
  <c r="P516" i="1"/>
  <c r="P510" i="1" s="1"/>
  <c r="Q110" i="1"/>
  <c r="Q90" i="1" s="1"/>
  <c r="Q89" i="1" s="1"/>
  <c r="Q987" i="1"/>
  <c r="M327" i="1"/>
  <c r="M326" i="1" s="1"/>
  <c r="M325" i="1" s="1"/>
  <c r="L3441" i="1"/>
  <c r="J3807" i="1"/>
  <c r="J3806" i="1" s="1"/>
  <c r="J3805" i="1" s="1"/>
  <c r="J3804" i="1" s="1"/>
  <c r="J3599" i="1"/>
  <c r="J3598" i="1" s="1"/>
  <c r="J3597" i="1" s="1"/>
  <c r="L2151" i="1"/>
  <c r="P3441" i="1"/>
  <c r="J1470" i="1"/>
  <c r="K460" i="1"/>
  <c r="K459" i="1" s="1"/>
  <c r="K453" i="1" s="1"/>
  <c r="J370" i="1"/>
  <c r="J369" i="1" s="1"/>
  <c r="J368" i="1" s="1"/>
  <c r="J367" i="1" s="1"/>
  <c r="Q2051" i="1"/>
  <c r="Q822" i="1"/>
  <c r="Q817" i="1" s="1"/>
  <c r="Q816" i="1" s="1"/>
  <c r="M987" i="1"/>
  <c r="I3121" i="1"/>
  <c r="I3120" i="1" s="1"/>
  <c r="I3119" i="1" s="1"/>
  <c r="I3101" i="1" s="1"/>
  <c r="I2051" i="1"/>
  <c r="P2240" i="1"/>
  <c r="L2508" i="1"/>
  <c r="J2969" i="1"/>
  <c r="J1956" i="1"/>
  <c r="M3273" i="1"/>
  <c r="M3272" i="1" s="1"/>
  <c r="M3264" i="1" s="1"/>
  <c r="K3894" i="1"/>
  <c r="K3893" i="1" s="1"/>
  <c r="K2792" i="1"/>
  <c r="J940" i="1"/>
  <c r="J939" i="1" s="1"/>
  <c r="I3516" i="1"/>
  <c r="I3515" i="1" s="1"/>
  <c r="I3514" i="1" s="1"/>
  <c r="K822" i="1"/>
  <c r="K817" i="1" s="1"/>
  <c r="K816" i="1" s="1"/>
  <c r="Q962" i="1"/>
  <c r="Q961" i="1" s="1"/>
  <c r="I2240" i="1"/>
  <c r="P3533" i="1"/>
  <c r="Q1622" i="1"/>
  <c r="P822" i="1"/>
  <c r="P817" i="1" s="1"/>
  <c r="P816" i="1" s="1"/>
  <c r="P940" i="1"/>
  <c r="P939" i="1" s="1"/>
  <c r="L3807" i="1"/>
  <c r="L3806" i="1" s="1"/>
  <c r="L3805" i="1" s="1"/>
  <c r="L3804" i="1" s="1"/>
  <c r="M1622" i="1"/>
  <c r="L3202" i="1"/>
  <c r="L3196" i="1" s="1"/>
  <c r="I3202" i="1"/>
  <c r="I3196" i="1" s="1"/>
  <c r="I484" i="1"/>
  <c r="M3807" i="1"/>
  <c r="M3806" i="1" s="1"/>
  <c r="M3805" i="1" s="1"/>
  <c r="M3804" i="1" s="1"/>
  <c r="Q370" i="1"/>
  <c r="Q369" i="1" s="1"/>
  <c r="Q368" i="1" s="1"/>
  <c r="Q367" i="1" s="1"/>
  <c r="K1183" i="1"/>
  <c r="Q2792" i="1"/>
  <c r="Q2782" i="1" s="1"/>
  <c r="P1254" i="1"/>
  <c r="L3121" i="1"/>
  <c r="L3120" i="1" s="1"/>
  <c r="L3119" i="1" s="1"/>
  <c r="L3101" i="1" s="1"/>
  <c r="J1414" i="1"/>
  <c r="J1413" i="1" s="1"/>
  <c r="J460" i="1"/>
  <c r="J459" i="1" s="1"/>
  <c r="J453" i="1" s="1"/>
  <c r="M940" i="1"/>
  <c r="M939" i="1" s="1"/>
  <c r="I2070" i="1"/>
  <c r="I2069" i="1" s="1"/>
  <c r="J2915" i="1"/>
  <c r="P2915" i="1"/>
  <c r="M822" i="1"/>
  <c r="M817" i="1" s="1"/>
  <c r="M816" i="1" s="1"/>
  <c r="I516" i="1"/>
  <c r="I510" i="1" s="1"/>
  <c r="J3533" i="1"/>
  <c r="Q460" i="1"/>
  <c r="Q459" i="1" s="1"/>
  <c r="Q453" i="1" s="1"/>
  <c r="J3916" i="1"/>
  <c r="J3915" i="1" s="1"/>
  <c r="J3914" i="1" s="1"/>
  <c r="I3533" i="1"/>
  <c r="I3735" i="1"/>
  <c r="K940" i="1"/>
  <c r="K939" i="1" s="1"/>
  <c r="L16" i="1"/>
  <c r="L15" i="1" s="1"/>
  <c r="L14" i="1" s="1"/>
  <c r="L13" i="1" s="1"/>
  <c r="K3202" i="1"/>
  <c r="K3196" i="1" s="1"/>
  <c r="K3772" i="1"/>
  <c r="K3771" i="1" s="1"/>
  <c r="I940" i="1"/>
  <c r="I939" i="1" s="1"/>
  <c r="I1414" i="1"/>
  <c r="I1413" i="1" s="1"/>
  <c r="M1414" i="1"/>
  <c r="M1413" i="1" s="1"/>
  <c r="L1414" i="1"/>
  <c r="L1413" i="1" s="1"/>
  <c r="I1392" i="1"/>
  <c r="P370" i="1"/>
  <c r="P369" i="1" s="1"/>
  <c r="P368" i="1" s="1"/>
  <c r="P367" i="1" s="1"/>
  <c r="I1183" i="1"/>
  <c r="K110" i="1"/>
  <c r="K90" i="1" s="1"/>
  <c r="K89" i="1" s="1"/>
  <c r="J614" i="1"/>
  <c r="J613" i="1" s="1"/>
  <c r="P3772" i="1"/>
  <c r="P3771" i="1" s="1"/>
  <c r="P3735" i="1"/>
  <c r="P2469" i="1"/>
  <c r="P2468" i="1" s="1"/>
  <c r="K370" i="1"/>
  <c r="K369" i="1" s="1"/>
  <c r="K368" i="1" s="1"/>
  <c r="K367" i="1" s="1"/>
  <c r="L1622" i="1"/>
  <c r="I1956" i="1"/>
  <c r="L370" i="1"/>
  <c r="L369" i="1" s="1"/>
  <c r="L368" i="1" s="1"/>
  <c r="L367" i="1" s="1"/>
  <c r="M2792" i="1"/>
  <c r="K3273" i="1"/>
  <c r="K3272" i="1" s="1"/>
  <c r="K3264" i="1" s="1"/>
  <c r="M1956" i="1"/>
  <c r="P1096" i="1"/>
  <c r="L962" i="1"/>
  <c r="L961" i="1" s="1"/>
  <c r="M3202" i="1"/>
  <c r="M3196" i="1" s="1"/>
  <c r="M3064" i="1"/>
  <c r="M3063" i="1" s="1"/>
  <c r="M3062" i="1" s="1"/>
  <c r="L3064" i="1"/>
  <c r="L3063" i="1" s="1"/>
  <c r="L3062" i="1" s="1"/>
  <c r="J3302" i="1"/>
  <c r="Q3064" i="1"/>
  <c r="Q3063" i="1" s="1"/>
  <c r="Q3062" i="1" s="1"/>
  <c r="L460" i="1"/>
  <c r="L459" i="1" s="1"/>
  <c r="L453" i="1" s="1"/>
  <c r="J3064" i="1"/>
  <c r="J3063" i="1" s="1"/>
  <c r="J3062" i="1" s="1"/>
  <c r="Q3202" i="1"/>
  <c r="Q3196" i="1" s="1"/>
  <c r="P3064" i="1"/>
  <c r="P3063" i="1" s="1"/>
  <c r="P3062" i="1" s="1"/>
  <c r="K3064" i="1"/>
  <c r="K3063" i="1" s="1"/>
  <c r="K3062" i="1" s="1"/>
  <c r="Q193" i="1"/>
  <c r="Q192" i="1" s="1"/>
  <c r="Q191" i="1" s="1"/>
  <c r="Q190" i="1" s="1"/>
  <c r="Q189" i="1" s="1"/>
  <c r="K2915" i="1"/>
  <c r="Q3441" i="1"/>
  <c r="P3807" i="1"/>
  <c r="P3806" i="1" s="1"/>
  <c r="P3805" i="1" s="1"/>
  <c r="P3804" i="1" s="1"/>
  <c r="P962" i="1"/>
  <c r="P961" i="1" s="1"/>
  <c r="M3441" i="1"/>
  <c r="I3916" i="1"/>
  <c r="I3915" i="1" s="1"/>
  <c r="I3914" i="1" s="1"/>
  <c r="M3633" i="1"/>
  <c r="M3632" i="1" s="1"/>
  <c r="M1298" i="1"/>
  <c r="L3735" i="1"/>
  <c r="M2927" i="1"/>
  <c r="K3916" i="1"/>
  <c r="K3915" i="1" s="1"/>
  <c r="K3914" i="1" s="1"/>
  <c r="K3735" i="1"/>
  <c r="K1622" i="1"/>
  <c r="P2448" i="1"/>
  <c r="L2240" i="1"/>
  <c r="J1843" i="1"/>
  <c r="Q3633" i="1"/>
  <c r="Q3632" i="1" s="1"/>
  <c r="J2306" i="1"/>
  <c r="M2874" i="1"/>
  <c r="M2873" i="1" s="1"/>
  <c r="M2872" i="1" s="1"/>
  <c r="L3273" i="1"/>
  <c r="L3272" i="1" s="1"/>
  <c r="L3264" i="1" s="1"/>
  <c r="J3516" i="1"/>
  <c r="J3515" i="1" s="1"/>
  <c r="J3514" i="1" s="1"/>
  <c r="J484" i="1"/>
  <c r="Q940" i="1"/>
  <c r="Q939" i="1" s="1"/>
  <c r="J2117" i="1"/>
  <c r="J16" i="1"/>
  <c r="J15" i="1" s="1"/>
  <c r="J14" i="1" s="1"/>
  <c r="J13" i="1" s="1"/>
  <c r="P3916" i="1"/>
  <c r="P3915" i="1" s="1"/>
  <c r="P3914" i="1" s="1"/>
  <c r="L3533" i="1"/>
  <c r="L822" i="1"/>
  <c r="L817" i="1" s="1"/>
  <c r="L816" i="1" s="1"/>
  <c r="P460" i="1"/>
  <c r="P459" i="1" s="1"/>
  <c r="P453" i="1" s="1"/>
  <c r="J1392" i="1"/>
  <c r="Q2969" i="1"/>
  <c r="P2542" i="1"/>
  <c r="L2915" i="1"/>
  <c r="P2151" i="1"/>
  <c r="P3302" i="1"/>
  <c r="J1052" i="1"/>
  <c r="I1917" i="1"/>
  <c r="J2874" i="1"/>
  <c r="J2873" i="1" s="1"/>
  <c r="J2872" i="1" s="1"/>
  <c r="J110" i="1"/>
  <c r="J90" i="1" s="1"/>
  <c r="J89" i="1" s="1"/>
  <c r="I2359" i="1"/>
  <c r="I2350" i="1" s="1"/>
  <c r="J1622" i="1"/>
  <c r="Q3121" i="1"/>
  <c r="Q3120" i="1" s="1"/>
  <c r="Q3119" i="1" s="1"/>
  <c r="Q3101" i="1" s="1"/>
  <c r="M3772" i="1"/>
  <c r="M3771" i="1" s="1"/>
  <c r="L3516" i="1"/>
  <c r="L3515" i="1" s="1"/>
  <c r="L3514" i="1" s="1"/>
  <c r="J3851" i="1"/>
  <c r="J3850" i="1" s="1"/>
  <c r="Q1917" i="1"/>
  <c r="M2151" i="1"/>
  <c r="I3441" i="1"/>
  <c r="J1688" i="1"/>
  <c r="Q3916" i="1"/>
  <c r="Q3915" i="1" s="1"/>
  <c r="Q3914" i="1" s="1"/>
  <c r="Q3516" i="1"/>
  <c r="Q3515" i="1" s="1"/>
  <c r="Q3514" i="1" s="1"/>
  <c r="I822" i="1"/>
  <c r="I817" i="1" s="1"/>
  <c r="I816" i="1" s="1"/>
  <c r="J1254" i="1"/>
  <c r="K2469" i="1"/>
  <c r="K2468" i="1" s="1"/>
  <c r="K614" i="1"/>
  <c r="K613" i="1" s="1"/>
  <c r="L1688" i="1"/>
  <c r="I2117" i="1"/>
  <c r="Q3894" i="1"/>
  <c r="Q3893" i="1" s="1"/>
  <c r="L3772" i="1"/>
  <c r="L3771" i="1" s="1"/>
  <c r="L1298" i="1"/>
  <c r="Q2927" i="1"/>
  <c r="K2874" i="1"/>
  <c r="K2873" i="1" s="1"/>
  <c r="K2872" i="1" s="1"/>
  <c r="I3599" i="1"/>
  <c r="I3598" i="1" s="1"/>
  <c r="I3597" i="1" s="1"/>
  <c r="L3185" i="1"/>
  <c r="L3184" i="1" s="1"/>
  <c r="L3175" i="1" s="1"/>
  <c r="L987" i="1"/>
  <c r="I1445" i="1"/>
  <c r="P2792" i="1"/>
  <c r="K2969" i="1"/>
  <c r="K193" i="1"/>
  <c r="K192" i="1" s="1"/>
  <c r="K191" i="1" s="1"/>
  <c r="K190" i="1" s="1"/>
  <c r="K189" i="1" s="1"/>
  <c r="M3916" i="1"/>
  <c r="M3915" i="1" s="1"/>
  <c r="M3914" i="1" s="1"/>
  <c r="Q2874" i="1"/>
  <c r="Q2873" i="1" s="1"/>
  <c r="Q2872" i="1" s="1"/>
  <c r="L669" i="1"/>
  <c r="L668" i="1" s="1"/>
  <c r="K2051" i="1"/>
  <c r="I2469" i="1"/>
  <c r="I2468" i="1" s="1"/>
  <c r="J2070" i="1"/>
  <c r="J2069" i="1" s="1"/>
  <c r="K1096" i="1"/>
  <c r="M2070" i="1"/>
  <c r="M2069" i="1" s="1"/>
  <c r="Q3533" i="1"/>
  <c r="Q327" i="1"/>
  <c r="Q326" i="1" s="1"/>
  <c r="Q325" i="1" s="1"/>
  <c r="Q149" i="1"/>
  <c r="P3121" i="1"/>
  <c r="P3120" i="1" s="1"/>
  <c r="P3119" i="1" s="1"/>
  <c r="P3101" i="1" s="1"/>
  <c r="M669" i="1"/>
  <c r="M668" i="1" s="1"/>
  <c r="K1843" i="1"/>
  <c r="K1739" i="1"/>
  <c r="J3772" i="1"/>
  <c r="J3771" i="1" s="1"/>
  <c r="K16" i="1"/>
  <c r="K15" i="1" s="1"/>
  <c r="K14" i="1" s="1"/>
  <c r="K13" i="1" s="1"/>
  <c r="I669" i="1"/>
  <c r="I668" i="1" s="1"/>
  <c r="J894" i="1"/>
  <c r="M894" i="1"/>
  <c r="L1392" i="1"/>
  <c r="J193" i="1"/>
  <c r="J192" i="1" s="1"/>
  <c r="J191" i="1" s="1"/>
  <c r="J190" i="1" s="1"/>
  <c r="J189" i="1" s="1"/>
  <c r="K3441" i="1"/>
  <c r="P1917" i="1"/>
  <c r="M2915" i="1"/>
  <c r="I2508" i="1"/>
  <c r="M460" i="1"/>
  <c r="M459" i="1" s="1"/>
  <c r="M453" i="1" s="1"/>
  <c r="L1183" i="1"/>
  <c r="K1445" i="1"/>
  <c r="M1688" i="1"/>
  <c r="M3516" i="1"/>
  <c r="M3515" i="1" s="1"/>
  <c r="M3514" i="1" s="1"/>
  <c r="L2969" i="1"/>
  <c r="Q3599" i="1"/>
  <c r="Q3598" i="1" s="1"/>
  <c r="Q3597" i="1" s="1"/>
  <c r="P614" i="1"/>
  <c r="P613" i="1" s="1"/>
  <c r="L3633" i="1"/>
  <c r="L3632" i="1" s="1"/>
  <c r="M193" i="1"/>
  <c r="M192" i="1" s="1"/>
  <c r="M191" i="1" s="1"/>
  <c r="M190" i="1" s="1"/>
  <c r="M189" i="1" s="1"/>
  <c r="I3772" i="1"/>
  <c r="I3771" i="1" s="1"/>
  <c r="J2051" i="1"/>
  <c r="K1392" i="1"/>
  <c r="J987" i="1"/>
  <c r="K987" i="1"/>
  <c r="J962" i="1"/>
  <c r="J961" i="1" s="1"/>
  <c r="P16" i="1"/>
  <c r="P15" i="1" s="1"/>
  <c r="P14" i="1" s="1"/>
  <c r="P13" i="1" s="1"/>
  <c r="M1254" i="1"/>
  <c r="K2306" i="1"/>
  <c r="K1052" i="1"/>
  <c r="M614" i="1"/>
  <c r="M613" i="1" s="1"/>
  <c r="Q2508" i="1"/>
  <c r="M1843" i="1"/>
  <c r="J1298" i="1"/>
  <c r="K2240" i="1"/>
  <c r="L2542" i="1"/>
  <c r="L1445" i="1"/>
  <c r="M1096" i="1"/>
  <c r="Q2240" i="1"/>
  <c r="Q2994" i="1"/>
  <c r="Q3772" i="1"/>
  <c r="Q3771" i="1" s="1"/>
  <c r="Q2727" i="1"/>
  <c r="Q2715" i="1" s="1"/>
  <c r="Q2915" i="1"/>
  <c r="J3735" i="1"/>
  <c r="K3533" i="1"/>
  <c r="L1843" i="1"/>
  <c r="L149" i="1"/>
  <c r="P1298" i="1"/>
  <c r="P2508" i="1"/>
  <c r="M2359" i="1"/>
  <c r="M2350" i="1" s="1"/>
  <c r="L1096" i="1"/>
  <c r="K1688" i="1"/>
  <c r="I3633" i="1"/>
  <c r="I3632" i="1" s="1"/>
  <c r="J516" i="1"/>
  <c r="J510" i="1" s="1"/>
  <c r="M516" i="1"/>
  <c r="M510" i="1" s="1"/>
  <c r="I327" i="1"/>
  <c r="I326" i="1" s="1"/>
  <c r="L3916" i="1"/>
  <c r="L3915" i="1" s="1"/>
  <c r="L3914" i="1" s="1"/>
  <c r="I3185" i="1"/>
  <c r="I3184" i="1" s="1"/>
  <c r="I3175" i="1" s="1"/>
  <c r="Q1509" i="1"/>
  <c r="L614" i="1"/>
  <c r="L613" i="1" s="1"/>
  <c r="L1739" i="1"/>
  <c r="P3273" i="1"/>
  <c r="P3272" i="1" s="1"/>
  <c r="P3264" i="1" s="1"/>
  <c r="I2994" i="1"/>
  <c r="J2792" i="1"/>
  <c r="J2782" i="1" s="1"/>
  <c r="J2542" i="1"/>
  <c r="L2994" i="1"/>
  <c r="K669" i="1"/>
  <c r="K668" i="1" s="1"/>
  <c r="L2070" i="1"/>
  <c r="L2069" i="1" s="1"/>
  <c r="L1509" i="1"/>
  <c r="M227" i="1"/>
  <c r="M226" i="1" s="1"/>
  <c r="M208" i="1" s="1"/>
  <c r="P1052" i="1"/>
  <c r="L1254" i="1"/>
  <c r="K2508" i="1"/>
  <c r="L110" i="1"/>
  <c r="L90" i="1" s="1"/>
  <c r="L89" i="1" s="1"/>
  <c r="J1096" i="1"/>
  <c r="I1470" i="1"/>
  <c r="L484" i="1"/>
  <c r="L940" i="1"/>
  <c r="L939" i="1" s="1"/>
  <c r="L2051" i="1"/>
  <c r="Q1096" i="1"/>
  <c r="P1622" i="1"/>
  <c r="J327" i="1"/>
  <c r="J326" i="1" s="1"/>
  <c r="J325" i="1" s="1"/>
  <c r="Q227" i="1"/>
  <c r="Q226" i="1" s="1"/>
  <c r="Q208" i="1" s="1"/>
  <c r="J1445" i="1"/>
  <c r="K3121" i="1"/>
  <c r="K3120" i="1" s="1"/>
  <c r="K3119" i="1" s="1"/>
  <c r="K3101" i="1" s="1"/>
  <c r="I1509" i="1"/>
  <c r="J149" i="1"/>
  <c r="K3302" i="1"/>
  <c r="K894" i="1"/>
  <c r="M1470" i="1"/>
  <c r="P3894" i="1"/>
  <c r="P3893" i="1" s="1"/>
  <c r="P2359" i="1"/>
  <c r="P2350" i="1" s="1"/>
  <c r="M962" i="1"/>
  <c r="M961" i="1" s="1"/>
  <c r="J1183" i="1"/>
  <c r="I460" i="1"/>
  <c r="I459" i="1" s="1"/>
  <c r="I453" i="1" s="1"/>
  <c r="J2448" i="1"/>
  <c r="M3302" i="1"/>
  <c r="Q2469" i="1"/>
  <c r="Q2468" i="1" s="1"/>
  <c r="Q3273" i="1"/>
  <c r="Q3272" i="1" s="1"/>
  <c r="Q3264" i="1" s="1"/>
  <c r="Q3302" i="1"/>
  <c r="Q1414" i="1"/>
  <c r="Q1413" i="1" s="1"/>
  <c r="Q16" i="1"/>
  <c r="Q15" i="1" s="1"/>
  <c r="Q14" i="1" s="1"/>
  <c r="Q13" i="1" s="1"/>
  <c r="P1509" i="1"/>
  <c r="P193" i="1"/>
  <c r="P192" i="1" s="1"/>
  <c r="P191" i="1" s="1"/>
  <c r="P190" i="1" s="1"/>
  <c r="P189" i="1" s="1"/>
  <c r="K3185" i="1"/>
  <c r="K3184" i="1" s="1"/>
  <c r="K3175" i="1" s="1"/>
  <c r="K149" i="1"/>
  <c r="J2927" i="1"/>
  <c r="K2117" i="1"/>
  <c r="P3202" i="1"/>
  <c r="P3196" i="1" s="1"/>
  <c r="P2070" i="1"/>
  <c r="P2069" i="1" s="1"/>
  <c r="I2306" i="1"/>
  <c r="I1688" i="1"/>
  <c r="I16" i="1"/>
  <c r="I15" i="1" s="1"/>
  <c r="I14" i="1" s="1"/>
  <c r="I13" i="1" s="1"/>
  <c r="J2508" i="1"/>
  <c r="J2240" i="1"/>
  <c r="L2874" i="1"/>
  <c r="L2873" i="1" s="1"/>
  <c r="L2872" i="1" s="1"/>
  <c r="M2508" i="1"/>
  <c r="M2117" i="1"/>
  <c r="M1739" i="1"/>
  <c r="M484" i="1"/>
  <c r="Q2306" i="1"/>
  <c r="Q3735" i="1"/>
  <c r="M3735" i="1"/>
  <c r="M2969" i="1"/>
  <c r="K1956" i="1"/>
  <c r="P2117" i="1"/>
  <c r="P227" i="1"/>
  <c r="P226" i="1" s="1"/>
  <c r="P208" i="1" s="1"/>
  <c r="Q1254" i="1"/>
  <c r="Q1392" i="1"/>
  <c r="P2874" i="1"/>
  <c r="P2873" i="1" s="1"/>
  <c r="P2872" i="1" s="1"/>
  <c r="P1445" i="1"/>
  <c r="P149" i="1"/>
  <c r="I2969" i="1"/>
  <c r="J2359" i="1"/>
  <c r="J2350" i="1" s="1"/>
  <c r="I2915" i="1"/>
  <c r="M2727" i="1"/>
  <c r="M2715" i="1" s="1"/>
  <c r="M149" i="1"/>
  <c r="K1414" i="1"/>
  <c r="K1413" i="1" s="1"/>
  <c r="L3302" i="1"/>
  <c r="Q2117" i="1"/>
  <c r="P3185" i="1"/>
  <c r="P3184" i="1" s="1"/>
  <c r="P3175" i="1" s="1"/>
  <c r="M110" i="1"/>
  <c r="M90" i="1" s="1"/>
  <c r="M89" i="1" s="1"/>
  <c r="M16" i="1"/>
  <c r="M15" i="1" s="1"/>
  <c r="M14" i="1" s="1"/>
  <c r="M13" i="1" s="1"/>
  <c r="K227" i="1"/>
  <c r="K226" i="1" s="1"/>
  <c r="K208" i="1" s="1"/>
  <c r="M2994" i="1"/>
  <c r="K3633" i="1"/>
  <c r="K3632" i="1" s="1"/>
  <c r="K1509" i="1"/>
  <c r="P3633" i="1"/>
  <c r="P3632" i="1" s="1"/>
  <c r="P1956" i="1"/>
  <c r="P669" i="1"/>
  <c r="P668" i="1" s="1"/>
  <c r="Q2359" i="1"/>
  <c r="Q2350" i="1" s="1"/>
  <c r="Q2151" i="1"/>
  <c r="L2927" i="1"/>
  <c r="L1956" i="1"/>
  <c r="L227" i="1"/>
  <c r="L226" i="1" s="1"/>
  <c r="L208" i="1" s="1"/>
  <c r="K327" i="1"/>
  <c r="K326" i="1" s="1"/>
  <c r="K325" i="1" s="1"/>
  <c r="J3202" i="1"/>
  <c r="J3196" i="1" s="1"/>
  <c r="L1052" i="1"/>
  <c r="J2994" i="1"/>
  <c r="Q484" i="1"/>
  <c r="L1470" i="1"/>
  <c r="P3851" i="1"/>
  <c r="P3850" i="1" s="1"/>
  <c r="P2994" i="1"/>
  <c r="M1052" i="1"/>
  <c r="J1739" i="1"/>
  <c r="Q2542" i="1"/>
  <c r="Q1688" i="1"/>
  <c r="P1392" i="1"/>
  <c r="P484" i="1"/>
  <c r="P327" i="1"/>
  <c r="P326" i="1" s="1"/>
  <c r="P325" i="1" s="1"/>
  <c r="M3185" i="1"/>
  <c r="M3184" i="1" s="1"/>
  <c r="M3175" i="1" s="1"/>
  <c r="Q2070" i="1"/>
  <c r="Q2069" i="1" s="1"/>
  <c r="I110" i="1"/>
  <c r="I90" i="1" s="1"/>
  <c r="I89" i="1" s="1"/>
  <c r="K1298" i="1"/>
  <c r="K2359" i="1"/>
  <c r="K2350" i="1" s="1"/>
  <c r="M1509" i="1"/>
  <c r="P1739" i="1"/>
  <c r="L1917" i="1"/>
  <c r="L2727" i="1"/>
  <c r="L2715" i="1" s="1"/>
  <c r="L516" i="1"/>
  <c r="L510" i="1" s="1"/>
  <c r="K2151" i="1"/>
  <c r="K962" i="1"/>
  <c r="K961" i="1" s="1"/>
  <c r="J227" i="1"/>
  <c r="J226" i="1" s="1"/>
  <c r="J208" i="1" s="1"/>
  <c r="Q894" i="1"/>
  <c r="I1254" i="1"/>
  <c r="K2994" i="1"/>
  <c r="J2727" i="1"/>
  <c r="J2715" i="1" s="1"/>
  <c r="P1470" i="1"/>
  <c r="Q3807" i="1"/>
  <c r="Q3806" i="1" s="1"/>
  <c r="Q3805" i="1" s="1"/>
  <c r="Q3804" i="1" s="1"/>
  <c r="Q2448" i="1"/>
  <c r="Q669" i="1"/>
  <c r="Q668" i="1" s="1"/>
  <c r="Q1445" i="1"/>
  <c r="L894" i="1"/>
  <c r="K3516" i="1"/>
  <c r="K3515" i="1" s="1"/>
  <c r="K3514" i="1" s="1"/>
  <c r="K516" i="1"/>
  <c r="K510" i="1" s="1"/>
  <c r="I2927" i="1"/>
  <c r="K2070" i="1"/>
  <c r="K2069" i="1" s="1"/>
  <c r="L2469" i="1"/>
  <c r="L2468" i="1" s="1"/>
  <c r="L2306" i="1"/>
  <c r="M2448" i="1"/>
  <c r="P2927" i="1"/>
  <c r="P1688" i="1"/>
  <c r="Q1843" i="1"/>
  <c r="Q1183" i="1"/>
  <c r="Q1739" i="1"/>
  <c r="Q516" i="1"/>
  <c r="Q510" i="1" s="1"/>
  <c r="Q1956" i="1"/>
  <c r="K2727" i="1"/>
  <c r="K2715" i="1" s="1"/>
  <c r="L327" i="1"/>
  <c r="L326" i="1" s="1"/>
  <c r="L325" i="1" s="1"/>
  <c r="Q614" i="1"/>
  <c r="Q613" i="1" s="1"/>
  <c r="Q3851" i="1"/>
  <c r="Q3850" i="1" s="1"/>
  <c r="Q1298" i="1"/>
  <c r="Q1470" i="1"/>
  <c r="Q1052" i="1"/>
  <c r="P2969" i="1"/>
  <c r="P110" i="1"/>
  <c r="P90" i="1" s="1"/>
  <c r="P89" i="1" s="1"/>
  <c r="P2306" i="1"/>
  <c r="M2542" i="1"/>
  <c r="M3851" i="1"/>
  <c r="M3850" i="1" s="1"/>
  <c r="M1392" i="1"/>
  <c r="M1917" i="1"/>
  <c r="L3851" i="1"/>
  <c r="L3850" i="1" s="1"/>
  <c r="L2448" i="1"/>
  <c r="L2117" i="1"/>
  <c r="K2927" i="1"/>
  <c r="K3851" i="1"/>
  <c r="K3850" i="1" s="1"/>
  <c r="K1917" i="1"/>
  <c r="K1470" i="1"/>
  <c r="J3633" i="1"/>
  <c r="J3632" i="1" s="1"/>
  <c r="J1509" i="1"/>
  <c r="J669" i="1"/>
  <c r="J668" i="1" s="1"/>
  <c r="J2151" i="1"/>
  <c r="I3851" i="1"/>
  <c r="I3850" i="1" s="1"/>
  <c r="I3770" i="1" l="1"/>
  <c r="P2782" i="1"/>
  <c r="P2781" i="1" s="1"/>
  <c r="P2654" i="1" s="1"/>
  <c r="P2624" i="1" s="1"/>
  <c r="Q2781" i="1"/>
  <c r="Q2654" i="1" s="1"/>
  <c r="Q2624" i="1" s="1"/>
  <c r="K2782" i="1"/>
  <c r="K2781" i="1" s="1"/>
  <c r="K2654" i="1" s="1"/>
  <c r="K2624" i="1" s="1"/>
  <c r="I2782" i="1"/>
  <c r="I2781" i="1" s="1"/>
  <c r="I2654" i="1" s="1"/>
  <c r="I2624" i="1" s="1"/>
  <c r="J2781" i="1"/>
  <c r="J2654" i="1" s="1"/>
  <c r="J2624" i="1" s="1"/>
  <c r="L2782" i="1"/>
  <c r="L2781" i="1" s="1"/>
  <c r="L2654" i="1" s="1"/>
  <c r="L2624" i="1" s="1"/>
  <c r="M2782" i="1"/>
  <c r="M2781" i="1" s="1"/>
  <c r="M2654" i="1" s="1"/>
  <c r="M2624" i="1" s="1"/>
  <c r="M3729" i="1"/>
  <c r="M3717" i="1" s="1"/>
  <c r="M3716" i="1" s="1"/>
  <c r="J3729" i="1"/>
  <c r="J3717" i="1" s="1"/>
  <c r="J3716" i="1" s="1"/>
  <c r="L3729" i="1"/>
  <c r="L3717" i="1" s="1"/>
  <c r="L3716" i="1" s="1"/>
  <c r="Q3729" i="1"/>
  <c r="Q3717" i="1" s="1"/>
  <c r="Q3716" i="1" s="1"/>
  <c r="K3729" i="1"/>
  <c r="K3717" i="1" s="1"/>
  <c r="K3716" i="1" s="1"/>
  <c r="I3729" i="1"/>
  <c r="I3717" i="1" s="1"/>
  <c r="I3716" i="1" s="1"/>
  <c r="P3729" i="1"/>
  <c r="P3717" i="1" s="1"/>
  <c r="P3716" i="1" s="1"/>
  <c r="K3892" i="1"/>
  <c r="J3892" i="1"/>
  <c r="K3532" i="1"/>
  <c r="K3531" i="1" s="1"/>
  <c r="Q3532" i="1"/>
  <c r="Q3531" i="1" s="1"/>
  <c r="L3532" i="1"/>
  <c r="L3531" i="1" s="1"/>
  <c r="J3532" i="1"/>
  <c r="J3531" i="1" s="1"/>
  <c r="P3532" i="1"/>
  <c r="P3531" i="1" s="1"/>
  <c r="I3532" i="1"/>
  <c r="I3531" i="1" s="1"/>
  <c r="M3532" i="1"/>
  <c r="M3531" i="1" s="1"/>
  <c r="J509" i="1"/>
  <c r="Q509" i="1"/>
  <c r="K509" i="1"/>
  <c r="L509" i="1"/>
  <c r="P509" i="1"/>
  <c r="M509" i="1"/>
  <c r="I509" i="1"/>
  <c r="J268" i="1"/>
  <c r="J267" i="1" s="1"/>
  <c r="K268" i="1"/>
  <c r="K267" i="1" s="1"/>
  <c r="M268" i="1"/>
  <c r="M267" i="1" s="1"/>
  <c r="Q268" i="1"/>
  <c r="Q267" i="1" s="1"/>
  <c r="L268" i="1"/>
  <c r="L267" i="1" s="1"/>
  <c r="P268" i="1"/>
  <c r="P267" i="1" s="1"/>
  <c r="P148" i="1"/>
  <c r="P147" i="1" s="1"/>
  <c r="P132" i="1" s="1"/>
  <c r="J148" i="1"/>
  <c r="J147" i="1" s="1"/>
  <c r="J132" i="1" s="1"/>
  <c r="L148" i="1"/>
  <c r="L147" i="1" s="1"/>
  <c r="L132" i="1" s="1"/>
  <c r="M148" i="1"/>
  <c r="M147" i="1" s="1"/>
  <c r="M132" i="1" s="1"/>
  <c r="K148" i="1"/>
  <c r="K147" i="1" s="1"/>
  <c r="K132" i="1" s="1"/>
  <c r="Q148" i="1"/>
  <c r="Q147" i="1" s="1"/>
  <c r="Q132" i="1" s="1"/>
  <c r="L1621" i="1"/>
  <c r="L1620" i="1" s="1"/>
  <c r="I1842" i="1"/>
  <c r="I1841" i="1" s="1"/>
  <c r="I2447" i="1"/>
  <c r="I2446" i="1" s="1"/>
  <c r="M3892" i="1"/>
  <c r="I986" i="1"/>
  <c r="I985" i="1" s="1"/>
  <c r="K433" i="1"/>
  <c r="I612" i="1"/>
  <c r="I325" i="1"/>
  <c r="I268" i="1" s="1"/>
  <c r="I267" i="1" s="1"/>
  <c r="I147" i="1"/>
  <c r="I132" i="1" s="1"/>
  <c r="I1621" i="1"/>
  <c r="I1620" i="1" s="1"/>
  <c r="M1182" i="1"/>
  <c r="M1181" i="1" s="1"/>
  <c r="P1842" i="1"/>
  <c r="P1841" i="1" s="1"/>
  <c r="J3166" i="1"/>
  <c r="J3143" i="1" s="1"/>
  <c r="M893" i="1"/>
  <c r="K3401" i="1"/>
  <c r="K3400" i="1" s="1"/>
  <c r="I893" i="1"/>
  <c r="P2050" i="1"/>
  <c r="P2049" i="1" s="1"/>
  <c r="L3892" i="1"/>
  <c r="M2447" i="1"/>
  <c r="M2446" i="1" s="1"/>
  <c r="K2447" i="1"/>
  <c r="K2446" i="1" s="1"/>
  <c r="Q2050" i="1"/>
  <c r="Q2049" i="1" s="1"/>
  <c r="K1621" i="1"/>
  <c r="K1620" i="1" s="1"/>
  <c r="I3892" i="1"/>
  <c r="K3263" i="1"/>
  <c r="K3249" i="1" s="1"/>
  <c r="Q3166" i="1"/>
  <c r="Q3143" i="1" s="1"/>
  <c r="J433" i="1"/>
  <c r="M2050" i="1"/>
  <c r="M2049" i="1" s="1"/>
  <c r="M1621" i="1"/>
  <c r="M1620" i="1" s="1"/>
  <c r="L3401" i="1"/>
  <c r="L3400" i="1" s="1"/>
  <c r="M2239" i="1"/>
  <c r="M2238" i="1" s="1"/>
  <c r="I2239" i="1"/>
  <c r="I2238" i="1" s="1"/>
  <c r="L2239" i="1"/>
  <c r="L2238" i="1" s="1"/>
  <c r="J2447" i="1"/>
  <c r="J2446" i="1" s="1"/>
  <c r="L433" i="1"/>
  <c r="Q986" i="1"/>
  <c r="Q985" i="1" s="1"/>
  <c r="M3596" i="1"/>
  <c r="M3401" i="1"/>
  <c r="M3400" i="1" s="1"/>
  <c r="J1391" i="1"/>
  <c r="J1390" i="1" s="1"/>
  <c r="L986" i="1"/>
  <c r="L985" i="1" s="1"/>
  <c r="L2914" i="1"/>
  <c r="L2913" i="1" s="1"/>
  <c r="L2871" i="1" s="1"/>
  <c r="J3263" i="1"/>
  <c r="J3249" i="1" s="1"/>
  <c r="P2239" i="1"/>
  <c r="P2238" i="1" s="1"/>
  <c r="J2914" i="1"/>
  <c r="J2913" i="1" s="1"/>
  <c r="J2871" i="1" s="1"/>
  <c r="I433" i="1"/>
  <c r="Q2914" i="1"/>
  <c r="Q2913" i="1" s="1"/>
  <c r="Q2871" i="1" s="1"/>
  <c r="M986" i="1"/>
  <c r="M985" i="1" s="1"/>
  <c r="M3263" i="1"/>
  <c r="M3249" i="1" s="1"/>
  <c r="J893" i="1"/>
  <c r="I2050" i="1"/>
  <c r="I2049" i="1" s="1"/>
  <c r="K1182" i="1"/>
  <c r="K1181" i="1" s="1"/>
  <c r="K2914" i="1"/>
  <c r="K2913" i="1" s="1"/>
  <c r="K2871" i="1" s="1"/>
  <c r="Q433" i="1"/>
  <c r="Q1621" i="1"/>
  <c r="Q1620" i="1" s="1"/>
  <c r="P2914" i="1"/>
  <c r="P2913" i="1" s="1"/>
  <c r="P2871" i="1" s="1"/>
  <c r="I1182" i="1"/>
  <c r="I1181" i="1" s="1"/>
  <c r="K893" i="1"/>
  <c r="I3263" i="1"/>
  <c r="I3249" i="1" s="1"/>
  <c r="P2447" i="1"/>
  <c r="P2446" i="1" s="1"/>
  <c r="I1391" i="1"/>
  <c r="I1390" i="1" s="1"/>
  <c r="I3401" i="1"/>
  <c r="I3400" i="1" s="1"/>
  <c r="Q893" i="1"/>
  <c r="Q892" i="1" s="1"/>
  <c r="J1842" i="1"/>
  <c r="J1841" i="1" s="1"/>
  <c r="Q3401" i="1"/>
  <c r="Q3400" i="1" s="1"/>
  <c r="M1842" i="1"/>
  <c r="M1841" i="1" s="1"/>
  <c r="Q2239" i="1"/>
  <c r="Q2238" i="1" s="1"/>
  <c r="L3596" i="1"/>
  <c r="I3596" i="1"/>
  <c r="K1842" i="1"/>
  <c r="K1841" i="1" s="1"/>
  <c r="M2914" i="1"/>
  <c r="M2913" i="1" s="1"/>
  <c r="M2871" i="1" s="1"/>
  <c r="J1182" i="1"/>
  <c r="J1181" i="1" s="1"/>
  <c r="P3892" i="1"/>
  <c r="J3770" i="1"/>
  <c r="P433" i="1"/>
  <c r="Q2993" i="1"/>
  <c r="Q2992" i="1" s="1"/>
  <c r="Q3596" i="1"/>
  <c r="J2050" i="1"/>
  <c r="J2049" i="1" s="1"/>
  <c r="L3263" i="1"/>
  <c r="L3249" i="1" s="1"/>
  <c r="L1391" i="1"/>
  <c r="L1390" i="1" s="1"/>
  <c r="Q3892" i="1"/>
  <c r="J1621" i="1"/>
  <c r="J1620" i="1" s="1"/>
  <c r="J3596" i="1"/>
  <c r="L3770" i="1"/>
  <c r="L3166" i="1"/>
  <c r="L3143" i="1" s="1"/>
  <c r="K2239" i="1"/>
  <c r="K2238" i="1" s="1"/>
  <c r="K3596" i="1"/>
  <c r="P3263" i="1"/>
  <c r="P3249" i="1" s="1"/>
  <c r="J2993" i="1"/>
  <c r="J2992" i="1" s="1"/>
  <c r="L893" i="1"/>
  <c r="L2993" i="1"/>
  <c r="L2992" i="1" s="1"/>
  <c r="M1391" i="1"/>
  <c r="M1390" i="1" s="1"/>
  <c r="M3770" i="1"/>
  <c r="K2050" i="1"/>
  <c r="K2049" i="1" s="1"/>
  <c r="M433" i="1"/>
  <c r="J2239" i="1"/>
  <c r="J2238" i="1" s="1"/>
  <c r="P3166" i="1"/>
  <c r="P3143" i="1" s="1"/>
  <c r="K1391" i="1"/>
  <c r="K1390" i="1" s="1"/>
  <c r="P3770" i="1"/>
  <c r="Q3263" i="1"/>
  <c r="Q3249" i="1" s="1"/>
  <c r="Q1182" i="1"/>
  <c r="Q1181" i="1" s="1"/>
  <c r="P3401" i="1"/>
  <c r="P3400" i="1" s="1"/>
  <c r="I2993" i="1"/>
  <c r="I2992" i="1" s="1"/>
  <c r="L612" i="1"/>
  <c r="I3166" i="1"/>
  <c r="I3143" i="1" s="1"/>
  <c r="J612" i="1"/>
  <c r="K986" i="1"/>
  <c r="K985" i="1" s="1"/>
  <c r="K3166" i="1"/>
  <c r="K3143" i="1" s="1"/>
  <c r="L1182" i="1"/>
  <c r="L1181" i="1" s="1"/>
  <c r="J986" i="1"/>
  <c r="J985" i="1" s="1"/>
  <c r="Q1391" i="1"/>
  <c r="Q1390" i="1" s="1"/>
  <c r="P2993" i="1"/>
  <c r="P2992" i="1" s="1"/>
  <c r="L2050" i="1"/>
  <c r="L2049" i="1" s="1"/>
  <c r="P612" i="1"/>
  <c r="K612" i="1"/>
  <c r="L2447" i="1"/>
  <c r="L2446" i="1" s="1"/>
  <c r="M612" i="1"/>
  <c r="Q612" i="1"/>
  <c r="Q1842" i="1"/>
  <c r="Q1841" i="1" s="1"/>
  <c r="Q3770" i="1"/>
  <c r="M3166" i="1"/>
  <c r="M3143" i="1" s="1"/>
  <c r="L1842" i="1"/>
  <c r="L1841" i="1" s="1"/>
  <c r="Q2447" i="1"/>
  <c r="Q2446" i="1" s="1"/>
  <c r="P1621" i="1"/>
  <c r="P1620" i="1" s="1"/>
  <c r="M2993" i="1"/>
  <c r="M2992" i="1" s="1"/>
  <c r="P3596" i="1"/>
  <c r="I2914" i="1"/>
  <c r="I2913" i="1" s="1"/>
  <c r="I2871" i="1" s="1"/>
  <c r="J3401" i="1"/>
  <c r="J3400" i="1" s="1"/>
  <c r="P1391" i="1"/>
  <c r="P1390" i="1" s="1"/>
  <c r="K3770" i="1"/>
  <c r="K2993" i="1"/>
  <c r="K2992" i="1" s="1"/>
  <c r="L892" i="1" l="1"/>
  <c r="J892" i="1"/>
  <c r="J611" i="1" s="1"/>
  <c r="K892" i="1"/>
  <c r="I892" i="1"/>
  <c r="I611" i="1" s="1"/>
  <c r="M892" i="1"/>
  <c r="M611" i="1" s="1"/>
  <c r="M3530" i="1"/>
  <c r="K3530" i="1"/>
  <c r="J3530" i="1"/>
  <c r="L3530" i="1"/>
  <c r="P3530" i="1"/>
  <c r="Q3530" i="1"/>
  <c r="I3530" i="1"/>
  <c r="K3372" i="1"/>
  <c r="K3371" i="1" s="1"/>
  <c r="Q3372" i="1"/>
  <c r="Q3371" i="1" s="1"/>
  <c r="J3372" i="1"/>
  <c r="J3371" i="1" s="1"/>
  <c r="M3372" i="1"/>
  <c r="M3371" i="1" s="1"/>
  <c r="L3372" i="1"/>
  <c r="L3371" i="1" s="1"/>
  <c r="P3372" i="1"/>
  <c r="P3371" i="1" s="1"/>
  <c r="I432" i="1"/>
  <c r="P432" i="1"/>
  <c r="Q432" i="1"/>
  <c r="L432" i="1"/>
  <c r="J432" i="1"/>
  <c r="K432" i="1"/>
  <c r="M432" i="1"/>
  <c r="I3372" i="1"/>
  <c r="I3371" i="1" s="1"/>
  <c r="K611" i="1"/>
  <c r="Q611" i="1"/>
  <c r="L611" i="1"/>
  <c r="H3182" i="1"/>
  <c r="O3182" i="1" s="1"/>
  <c r="L3931" i="1" l="1"/>
  <c r="M3931" i="1"/>
  <c r="Q3931" i="1"/>
  <c r="K3931" i="1"/>
  <c r="J3931" i="1"/>
  <c r="I3931" i="1"/>
  <c r="H661" i="1" l="1"/>
  <c r="O661" i="1" s="1"/>
  <c r="G1297" i="1" l="1"/>
  <c r="N3097" i="1" l="1"/>
  <c r="H1297" i="1" l="1"/>
  <c r="O1297" i="1" s="1"/>
  <c r="H514" i="1"/>
  <c r="H513" i="1" s="1"/>
  <c r="H512" i="1" s="1"/>
  <c r="H511" i="1" s="1"/>
  <c r="H519" i="1"/>
  <c r="H521" i="1"/>
  <c r="H525" i="1"/>
  <c r="H529" i="1"/>
  <c r="H528" i="1" s="1"/>
  <c r="H539" i="1"/>
  <c r="H538" i="1" s="1"/>
  <c r="H547" i="1"/>
  <c r="H546" i="1" s="1"/>
  <c r="H545" i="1" s="1"/>
  <c r="H552" i="1"/>
  <c r="H551" i="1" s="1"/>
  <c r="H550" i="1" s="1"/>
  <c r="H557" i="1"/>
  <c r="H556" i="1" s="1"/>
  <c r="H560" i="1"/>
  <c r="H559" i="1" s="1"/>
  <c r="H564" i="1"/>
  <c r="H563" i="1" s="1"/>
  <c r="H562" i="1" s="1"/>
  <c r="H527" i="1" l="1"/>
  <c r="H518" i="1"/>
  <c r="H517" i="1" s="1"/>
  <c r="H555" i="1"/>
  <c r="H516" i="1" l="1"/>
  <c r="N3085" i="1" l="1"/>
  <c r="R3085" i="1"/>
  <c r="R3084" i="1" s="1"/>
  <c r="H3085" i="1"/>
  <c r="H3084" i="1" s="1"/>
  <c r="N3084" i="1" l="1"/>
  <c r="O3084" i="1" s="1"/>
  <c r="O3085" i="1"/>
  <c r="N784" i="1"/>
  <c r="R784" i="1"/>
  <c r="R783" i="1" s="1"/>
  <c r="H784" i="1"/>
  <c r="H783" i="1" s="1"/>
  <c r="N675" i="1"/>
  <c r="R675" i="1"/>
  <c r="R674" i="1" s="1"/>
  <c r="H675" i="1"/>
  <c r="H674" i="1" s="1"/>
  <c r="N783" i="1" l="1"/>
  <c r="O783" i="1" s="1"/>
  <c r="O784" i="1"/>
  <c r="N674" i="1"/>
  <c r="O674" i="1" s="1"/>
  <c r="O675" i="1"/>
  <c r="N629" i="1"/>
  <c r="R629" i="1"/>
  <c r="R628" i="1" s="1"/>
  <c r="H629" i="1"/>
  <c r="H628" i="1" s="1"/>
  <c r="N628" i="1" l="1"/>
  <c r="O628" i="1" s="1"/>
  <c r="O629" i="1"/>
  <c r="N3676" i="1"/>
  <c r="R3676" i="1"/>
  <c r="R3675" i="1" s="1"/>
  <c r="H3676" i="1"/>
  <c r="H3675" i="1" s="1"/>
  <c r="H3560" i="1"/>
  <c r="H3668" i="1"/>
  <c r="H3350" i="1"/>
  <c r="H3349" i="1" s="1"/>
  <c r="H3348" i="1" s="1"/>
  <c r="H3347" i="1" s="1"/>
  <c r="N3350" i="1"/>
  <c r="R3350" i="1"/>
  <c r="R3349" i="1" s="1"/>
  <c r="R3348" i="1" s="1"/>
  <c r="R3347" i="1" s="1"/>
  <c r="G3350" i="1"/>
  <c r="G3349" i="1" s="1"/>
  <c r="G3348" i="1" s="1"/>
  <c r="G3347" i="1" s="1"/>
  <c r="N3077" i="1"/>
  <c r="R3077" i="1"/>
  <c r="H3077" i="1"/>
  <c r="H3060" i="1"/>
  <c r="H3059" i="1" s="1"/>
  <c r="H3058" i="1" s="1"/>
  <c r="H3057" i="1" s="1"/>
  <c r="G2877" i="1"/>
  <c r="G2876" i="1" s="1"/>
  <c r="N2877" i="1"/>
  <c r="R2877" i="1"/>
  <c r="R2876" i="1" s="1"/>
  <c r="H2877" i="1"/>
  <c r="H2876" i="1" s="1"/>
  <c r="N3675" i="1" l="1"/>
  <c r="O3675" i="1" s="1"/>
  <c r="O3676" i="1"/>
  <c r="N2876" i="1"/>
  <c r="O2876" i="1" s="1"/>
  <c r="O2877" i="1"/>
  <c r="N3349" i="1"/>
  <c r="O3350" i="1"/>
  <c r="H3674" i="1"/>
  <c r="H3673" i="1" s="1"/>
  <c r="R3674" i="1"/>
  <c r="R3673" i="1" s="1"/>
  <c r="N3674" i="1"/>
  <c r="N2696" i="1"/>
  <c r="R2696" i="1"/>
  <c r="H2696" i="1"/>
  <c r="N2665" i="1"/>
  <c r="R2665" i="1"/>
  <c r="H2665" i="1"/>
  <c r="N2488" i="1"/>
  <c r="R2488" i="1"/>
  <c r="H2488" i="1"/>
  <c r="N2355" i="1"/>
  <c r="R2355" i="1"/>
  <c r="R2354" i="1" s="1"/>
  <c r="R2353" i="1" s="1"/>
  <c r="H2355" i="1"/>
  <c r="O2355" i="1" l="1"/>
  <c r="O2488" i="1"/>
  <c r="O2696" i="1"/>
  <c r="O2665" i="1"/>
  <c r="N3673" i="1"/>
  <c r="O3673" i="1" s="1"/>
  <c r="O3674" i="1"/>
  <c r="N3348" i="1"/>
  <c r="O3349" i="1"/>
  <c r="R2351" i="1"/>
  <c r="R2352" i="1"/>
  <c r="N2156" i="1"/>
  <c r="R2156" i="1"/>
  <c r="R2155" i="1" s="1"/>
  <c r="H2156" i="1"/>
  <c r="O2156" i="1" l="1"/>
  <c r="N3347" i="1"/>
  <c r="O3347" i="1" s="1"/>
  <c r="O3348" i="1"/>
  <c r="N1753" i="1"/>
  <c r="O1753" i="1" s="1"/>
  <c r="R1753" i="1"/>
  <c r="H1753" i="1"/>
  <c r="N1744" i="1"/>
  <c r="R1744" i="1"/>
  <c r="R1743" i="1" s="1"/>
  <c r="H1744" i="1"/>
  <c r="O1744" i="1" l="1"/>
  <c r="N1530" i="1"/>
  <c r="R1530" i="1"/>
  <c r="R1529" i="1" s="1"/>
  <c r="R1528" i="1" s="1"/>
  <c r="R1527" i="1" s="1"/>
  <c r="H1530" i="1"/>
  <c r="H1529" i="1" s="1"/>
  <c r="H1528" i="1" s="1"/>
  <c r="H1527" i="1" s="1"/>
  <c r="N1514" i="1"/>
  <c r="R1514" i="1"/>
  <c r="R1513" i="1" s="1"/>
  <c r="R1512" i="1" s="1"/>
  <c r="R1511" i="1" s="1"/>
  <c r="H1514" i="1"/>
  <c r="H1455" i="1"/>
  <c r="H1454" i="1" s="1"/>
  <c r="H1453" i="1" s="1"/>
  <c r="H1452" i="1" s="1"/>
  <c r="N1455" i="1"/>
  <c r="R1455" i="1"/>
  <c r="R1454" i="1" s="1"/>
  <c r="R1453" i="1" s="1"/>
  <c r="R1452" i="1" s="1"/>
  <c r="G1455" i="1"/>
  <c r="G1454" i="1" s="1"/>
  <c r="G1453" i="1" s="1"/>
  <c r="G1452" i="1" s="1"/>
  <c r="O1514" i="1" l="1"/>
  <c r="N1454" i="1"/>
  <c r="O1455" i="1"/>
  <c r="N1529" i="1"/>
  <c r="O1530" i="1"/>
  <c r="H916" i="1"/>
  <c r="G916" i="1"/>
  <c r="N916" i="1"/>
  <c r="O916" i="1" s="1"/>
  <c r="R916" i="1"/>
  <c r="N709" i="1"/>
  <c r="R709" i="1"/>
  <c r="H709" i="1"/>
  <c r="G709" i="1"/>
  <c r="N1528" i="1" l="1"/>
  <c r="O1529" i="1"/>
  <c r="O709" i="1"/>
  <c r="N1453" i="1"/>
  <c r="O1454" i="1"/>
  <c r="H3861" i="1"/>
  <c r="H3860" i="1" s="1"/>
  <c r="H3853" i="1" s="1"/>
  <c r="N3861" i="1"/>
  <c r="R3861" i="1"/>
  <c r="R3860" i="1" s="1"/>
  <c r="R3853" i="1" s="1"/>
  <c r="G3861" i="1"/>
  <c r="G3860" i="1" s="1"/>
  <c r="G3853" i="1" s="1"/>
  <c r="H632" i="1"/>
  <c r="H631" i="1" s="1"/>
  <c r="N632" i="1"/>
  <c r="R632" i="1"/>
  <c r="R631" i="1" s="1"/>
  <c r="G632" i="1"/>
  <c r="G631" i="1" s="1"/>
  <c r="N1452" i="1" l="1"/>
  <c r="O1452" i="1" s="1"/>
  <c r="O1453" i="1"/>
  <c r="N3860" i="1"/>
  <c r="O3861" i="1"/>
  <c r="N631" i="1"/>
  <c r="O631" i="1" s="1"/>
  <c r="O632" i="1"/>
  <c r="N1527" i="1"/>
  <c r="O1527" i="1" s="1"/>
  <c r="O1528" i="1"/>
  <c r="H363" i="1"/>
  <c r="H360" i="1" s="1"/>
  <c r="N363" i="1"/>
  <c r="R363" i="1"/>
  <c r="R360" i="1" s="1"/>
  <c r="H358" i="1"/>
  <c r="H357" i="1" s="1"/>
  <c r="N358" i="1"/>
  <c r="R358" i="1"/>
  <c r="R357" i="1" s="1"/>
  <c r="G363" i="1"/>
  <c r="G360" i="1" s="1"/>
  <c r="G358" i="1"/>
  <c r="G357" i="1" s="1"/>
  <c r="H84" i="1"/>
  <c r="H83" i="1" s="1"/>
  <c r="N84" i="1"/>
  <c r="R84" i="1"/>
  <c r="R83" i="1" s="1"/>
  <c r="G84" i="1"/>
  <c r="G83" i="1" s="1"/>
  <c r="H81" i="1"/>
  <c r="H80" i="1" s="1"/>
  <c r="N81" i="1"/>
  <c r="R81" i="1"/>
  <c r="R80" i="1" s="1"/>
  <c r="G81" i="1"/>
  <c r="G80" i="1" s="1"/>
  <c r="H78" i="1"/>
  <c r="H77" i="1" s="1"/>
  <c r="N78" i="1"/>
  <c r="R78" i="1"/>
  <c r="R77" i="1" s="1"/>
  <c r="G78" i="1"/>
  <c r="G77" i="1" s="1"/>
  <c r="H75" i="1"/>
  <c r="H74" i="1" s="1"/>
  <c r="N75" i="1"/>
  <c r="R75" i="1"/>
  <c r="R74" i="1" s="1"/>
  <c r="G75" i="1"/>
  <c r="G74" i="1" s="1"/>
  <c r="N3853" i="1" l="1"/>
  <c r="O3853" i="1" s="1"/>
  <c r="O3860" i="1"/>
  <c r="N74" i="1"/>
  <c r="O74" i="1" s="1"/>
  <c r="O75" i="1"/>
  <c r="N77" i="1"/>
  <c r="O77" i="1" s="1"/>
  <c r="O78" i="1"/>
  <c r="N80" i="1"/>
  <c r="O80" i="1" s="1"/>
  <c r="O81" i="1"/>
  <c r="N83" i="1"/>
  <c r="O83" i="1" s="1"/>
  <c r="O84" i="1"/>
  <c r="N360" i="1"/>
  <c r="O360" i="1" s="1"/>
  <c r="O363" i="1"/>
  <c r="N357" i="1"/>
  <c r="O357" i="1" s="1"/>
  <c r="O358" i="1"/>
  <c r="H356" i="1"/>
  <c r="H355" i="1" s="1"/>
  <c r="R356" i="1"/>
  <c r="R355" i="1" s="1"/>
  <c r="G356" i="1"/>
  <c r="G355" i="1" s="1"/>
  <c r="N356" i="1" l="1"/>
  <c r="N355" i="1" s="1"/>
  <c r="O355" i="1" s="1"/>
  <c r="G3309" i="1"/>
  <c r="G3308" i="1" s="1"/>
  <c r="G3070" i="1"/>
  <c r="G3032" i="1"/>
  <c r="G3029" i="1" s="1"/>
  <c r="G1856" i="1"/>
  <c r="R3929" i="1"/>
  <c r="R3928" i="1" s="1"/>
  <c r="R3923" i="1"/>
  <c r="R3919" i="1"/>
  <c r="R3918" i="1" s="1"/>
  <c r="R3912" i="1"/>
  <c r="R3910" i="1"/>
  <c r="R3905" i="1"/>
  <c r="R3903" i="1"/>
  <c r="R3901" i="1"/>
  <c r="R3898" i="1"/>
  <c r="R3897" i="1" s="1"/>
  <c r="R3890" i="1"/>
  <c r="R3888" i="1"/>
  <c r="R3885" i="1"/>
  <c r="R3884" i="1" s="1"/>
  <c r="R3882" i="1"/>
  <c r="R3881" i="1" s="1"/>
  <c r="R3877" i="1"/>
  <c r="R3876" i="1" s="1"/>
  <c r="R3874" i="1"/>
  <c r="R3873" i="1" s="1"/>
  <c r="R3871" i="1"/>
  <c r="R3870" i="1" s="1"/>
  <c r="R3865" i="1"/>
  <c r="R3864" i="1" s="1"/>
  <c r="R3848" i="1"/>
  <c r="R3846" i="1"/>
  <c r="R3844" i="1"/>
  <c r="R3838" i="1"/>
  <c r="R3837" i="1" s="1"/>
  <c r="R3835" i="1"/>
  <c r="R3834" i="1" s="1"/>
  <c r="R3831" i="1"/>
  <c r="R3829" i="1"/>
  <c r="R3825" i="1"/>
  <c r="R3824" i="1" s="1"/>
  <c r="R3822" i="1"/>
  <c r="R3821" i="1" s="1"/>
  <c r="R3819" i="1"/>
  <c r="R3818" i="1" s="1"/>
  <c r="R3816" i="1"/>
  <c r="R3814" i="1"/>
  <c r="R3811" i="1"/>
  <c r="R3809" i="1"/>
  <c r="R3802" i="1"/>
  <c r="R3801" i="1" s="1"/>
  <c r="R3800" i="1" s="1"/>
  <c r="R3799" i="1" s="1"/>
  <c r="R3797" i="1"/>
  <c r="R3795" i="1"/>
  <c r="R3793" i="1"/>
  <c r="R3790" i="1"/>
  <c r="R3789" i="1" s="1"/>
  <c r="R3785" i="1"/>
  <c r="R3784" i="1" s="1"/>
  <c r="R3783" i="1" s="1"/>
  <c r="R3782" i="1" s="1"/>
  <c r="R3780" i="1"/>
  <c r="R3778" i="1"/>
  <c r="R3767" i="1"/>
  <c r="R3766" i="1" s="1"/>
  <c r="R3765" i="1" s="1"/>
  <c r="R3764" i="1" s="1"/>
  <c r="R3761" i="1"/>
  <c r="R3760" i="1" s="1"/>
  <c r="R3758" i="1"/>
  <c r="R3757" i="1" s="1"/>
  <c r="R3752" i="1"/>
  <c r="R3750" i="1"/>
  <c r="R3748" i="1"/>
  <c r="R3745" i="1"/>
  <c r="R3744" i="1" s="1"/>
  <c r="R3741" i="1"/>
  <c r="R3740" i="1" s="1"/>
  <c r="R3738" i="1"/>
  <c r="R3737" i="1" s="1"/>
  <c r="R3727" i="1"/>
  <c r="R3726" i="1" s="1"/>
  <c r="R3725" i="1" s="1"/>
  <c r="R3724" i="1" s="1"/>
  <c r="R3718" i="1" s="1"/>
  <c r="R3714" i="1"/>
  <c r="R3712" i="1"/>
  <c r="R3710" i="1"/>
  <c r="R3707" i="1"/>
  <c r="R3706" i="1" s="1"/>
  <c r="R3703" i="1"/>
  <c r="R3702" i="1" s="1"/>
  <c r="R3701" i="1" s="1"/>
  <c r="R3695" i="1"/>
  <c r="R3693" i="1"/>
  <c r="R3691" i="1"/>
  <c r="R3688" i="1"/>
  <c r="R3687" i="1" s="1"/>
  <c r="R3684" i="1"/>
  <c r="R3683" i="1" s="1"/>
  <c r="R3682" i="1" s="1"/>
  <c r="R3668" i="1"/>
  <c r="R3666" i="1"/>
  <c r="R3663" i="1"/>
  <c r="R3662" i="1" s="1"/>
  <c r="R3657" i="1"/>
  <c r="R3656" i="1" s="1"/>
  <c r="R3655" i="1" s="1"/>
  <c r="R3651" i="1"/>
  <c r="R3649" i="1"/>
  <c r="R3646" i="1"/>
  <c r="R3645" i="1" s="1"/>
  <c r="R3642" i="1"/>
  <c r="R3641" i="1" s="1"/>
  <c r="R3639" i="1"/>
  <c r="R3638" i="1" s="1"/>
  <c r="R3636" i="1"/>
  <c r="R3635" i="1" s="1"/>
  <c r="R3630" i="1"/>
  <c r="R3628" i="1"/>
  <c r="R3623" i="1"/>
  <c r="R3622" i="1" s="1"/>
  <c r="R3620" i="1"/>
  <c r="R3619" i="1" s="1"/>
  <c r="R3617" i="1"/>
  <c r="R3615" i="1"/>
  <c r="R3613" i="1"/>
  <c r="R3611" i="1"/>
  <c r="R3607" i="1"/>
  <c r="R3606" i="1" s="1"/>
  <c r="R3604" i="1"/>
  <c r="R3603" i="1" s="1"/>
  <c r="R3601" i="1"/>
  <c r="R3600" i="1" s="1"/>
  <c r="R3593" i="1"/>
  <c r="R3592" i="1" s="1"/>
  <c r="R3591" i="1" s="1"/>
  <c r="R3590" i="1" s="1"/>
  <c r="R3589" i="1" s="1"/>
  <c r="R3586" i="1"/>
  <c r="R3585" i="1" s="1"/>
  <c r="R3582" i="1"/>
  <c r="R3581" i="1" s="1"/>
  <c r="R3574" i="1"/>
  <c r="R3573" i="1" s="1"/>
  <c r="R3572" i="1" s="1"/>
  <c r="R3571" i="1" s="1"/>
  <c r="R3570" i="1" s="1"/>
  <c r="R3567" i="1"/>
  <c r="R3566" i="1" s="1"/>
  <c r="R3565" i="1" s="1"/>
  <c r="R3564" i="1" s="1"/>
  <c r="R3563" i="1" s="1"/>
  <c r="R3560" i="1"/>
  <c r="R3559" i="1" s="1"/>
  <c r="R3558" i="1" s="1"/>
  <c r="R3557" i="1" s="1"/>
  <c r="R3555" i="1"/>
  <c r="R3554" i="1" s="1"/>
  <c r="R3547" i="1"/>
  <c r="R3546" i="1" s="1"/>
  <c r="R3543" i="1"/>
  <c r="R3542" i="1" s="1"/>
  <c r="R3535" i="1"/>
  <c r="R3528" i="1"/>
  <c r="R3527" i="1" s="1"/>
  <c r="R3526" i="1" s="1"/>
  <c r="R3525" i="1" s="1"/>
  <c r="R3524" i="1" s="1"/>
  <c r="R3523" i="1" s="1"/>
  <c r="R3521" i="1"/>
  <c r="R3519" i="1"/>
  <c r="R3512" i="1"/>
  <c r="R3511" i="1" s="1"/>
  <c r="R3510" i="1" s="1"/>
  <c r="R3509" i="1" s="1"/>
  <c r="R3508" i="1" s="1"/>
  <c r="R3507" i="1" s="1"/>
  <c r="R3505" i="1"/>
  <c r="R3504" i="1" s="1"/>
  <c r="R3503" i="1" s="1"/>
  <c r="R3502" i="1" s="1"/>
  <c r="R3501" i="1" s="1"/>
  <c r="R3499" i="1"/>
  <c r="R3498" i="1" s="1"/>
  <c r="R3497" i="1" s="1"/>
  <c r="R3496" i="1" s="1"/>
  <c r="R3495" i="1" s="1"/>
  <c r="R3492" i="1"/>
  <c r="R3491" i="1" s="1"/>
  <c r="R3490" i="1" s="1"/>
  <c r="R3488" i="1"/>
  <c r="R3487" i="1" s="1"/>
  <c r="R3486" i="1" s="1"/>
  <c r="R3483" i="1"/>
  <c r="R3482" i="1" s="1"/>
  <c r="R3479" i="1"/>
  <c r="R3478" i="1" s="1"/>
  <c r="R3476" i="1"/>
  <c r="R3475" i="1" s="1"/>
  <c r="R3473" i="1"/>
  <c r="R3472" i="1" s="1"/>
  <c r="R3470" i="1"/>
  <c r="R3469" i="1" s="1"/>
  <c r="R3467" i="1"/>
  <c r="R3466" i="1" s="1"/>
  <c r="R3463" i="1"/>
  <c r="R3462" i="1" s="1"/>
  <c r="R3461" i="1" s="1"/>
  <c r="R3459" i="1"/>
  <c r="R3458" i="1" s="1"/>
  <c r="R3456" i="1"/>
  <c r="R3454" i="1"/>
  <c r="R3452" i="1"/>
  <c r="R3448" i="1"/>
  <c r="R3447" i="1" s="1"/>
  <c r="R3446" i="1" s="1"/>
  <c r="R3444" i="1"/>
  <c r="R3443" i="1" s="1"/>
  <c r="R3442" i="1" s="1"/>
  <c r="R3434" i="1"/>
  <c r="R3433" i="1" s="1"/>
  <c r="R3432" i="1" s="1"/>
  <c r="R3431" i="1" s="1"/>
  <c r="R3429" i="1"/>
  <c r="R3428" i="1" s="1"/>
  <c r="R3426" i="1"/>
  <c r="R3425" i="1" s="1"/>
  <c r="R3421" i="1"/>
  <c r="R3419" i="1"/>
  <c r="R3415" i="1"/>
  <c r="R3414" i="1" s="1"/>
  <c r="R3412" i="1"/>
  <c r="R3410" i="1"/>
  <c r="R3406" i="1"/>
  <c r="R3404" i="1"/>
  <c r="R3398" i="1"/>
  <c r="R3396" i="1"/>
  <c r="R3394" i="1"/>
  <c r="R3391" i="1"/>
  <c r="R3390" i="1" s="1"/>
  <c r="R3387" i="1"/>
  <c r="R3386" i="1" s="1"/>
  <c r="R3385" i="1" s="1"/>
  <c r="R3379" i="1"/>
  <c r="R3377" i="1"/>
  <c r="R3362" i="1"/>
  <c r="R3361" i="1" s="1"/>
  <c r="R3360" i="1" s="1"/>
  <c r="R3359" i="1" s="1"/>
  <c r="R3357" i="1"/>
  <c r="R3356" i="1" s="1"/>
  <c r="R3355" i="1" s="1"/>
  <c r="R3354" i="1" s="1"/>
  <c r="R3345" i="1"/>
  <c r="R3343" i="1"/>
  <c r="R3341" i="1"/>
  <c r="R3338" i="1"/>
  <c r="R3337" i="1" s="1"/>
  <c r="R3330" i="1"/>
  <c r="R3328" i="1"/>
  <c r="R3326" i="1"/>
  <c r="R3323" i="1"/>
  <c r="R3322" i="1" s="1"/>
  <c r="R3318" i="1"/>
  <c r="R3317" i="1" s="1"/>
  <c r="R3316" i="1" s="1"/>
  <c r="R3313" i="1"/>
  <c r="R3312" i="1" s="1"/>
  <c r="R3311" i="1" s="1"/>
  <c r="R3306" i="1"/>
  <c r="R3305" i="1" s="1"/>
  <c r="R3304" i="1" s="1"/>
  <c r="R3298" i="1"/>
  <c r="R3293" i="1"/>
  <c r="R3292" i="1" s="1"/>
  <c r="R3291" i="1" s="1"/>
  <c r="R3290" i="1" s="1"/>
  <c r="R3288" i="1"/>
  <c r="R3287" i="1" s="1"/>
  <c r="R3286" i="1" s="1"/>
  <c r="R3284" i="1"/>
  <c r="R3282" i="1"/>
  <c r="R3279" i="1"/>
  <c r="R3277" i="1"/>
  <c r="R3275" i="1"/>
  <c r="R3270" i="1"/>
  <c r="R3268" i="1"/>
  <c r="R3261" i="1"/>
  <c r="R3260" i="1" s="1"/>
  <c r="R3259" i="1" s="1"/>
  <c r="R3258" i="1" s="1"/>
  <c r="R3257" i="1" s="1"/>
  <c r="R3255" i="1"/>
  <c r="R3254" i="1" s="1"/>
  <c r="R3253" i="1" s="1"/>
  <c r="R3252" i="1" s="1"/>
  <c r="R3251" i="1" s="1"/>
  <c r="R3243" i="1"/>
  <c r="R3242" i="1" s="1"/>
  <c r="R3241" i="1" s="1"/>
  <c r="R3240" i="1" s="1"/>
  <c r="R3238" i="1"/>
  <c r="R3236" i="1"/>
  <c r="R3234" i="1"/>
  <c r="R3231" i="1"/>
  <c r="R3230" i="1" s="1"/>
  <c r="R3226" i="1"/>
  <c r="R3225" i="1" s="1"/>
  <c r="R3221" i="1"/>
  <c r="R3220" i="1" s="1"/>
  <c r="R3219" i="1" s="1"/>
  <c r="R3217" i="1"/>
  <c r="R3216" i="1" s="1"/>
  <c r="R3214" i="1"/>
  <c r="R3213" i="1" s="1"/>
  <c r="R3211" i="1"/>
  <c r="R3210" i="1" s="1"/>
  <c r="R3208" i="1"/>
  <c r="R3207" i="1" s="1"/>
  <c r="R3205" i="1"/>
  <c r="R3204" i="1" s="1"/>
  <c r="R3200" i="1"/>
  <c r="R3199" i="1" s="1"/>
  <c r="R3198" i="1" s="1"/>
  <c r="R3197" i="1" s="1"/>
  <c r="R3194" i="1"/>
  <c r="R3192" i="1"/>
  <c r="R3189" i="1"/>
  <c r="R3187" i="1"/>
  <c r="R3181" i="1"/>
  <c r="R3171" i="1"/>
  <c r="R3164" i="1"/>
  <c r="R3163" i="1" s="1"/>
  <c r="R3161" i="1"/>
  <c r="R3159" i="1"/>
  <c r="R3157" i="1"/>
  <c r="R3155" i="1"/>
  <c r="R3152" i="1"/>
  <c r="R3151" i="1" s="1"/>
  <c r="R3149" i="1"/>
  <c r="R3148" i="1" s="1"/>
  <c r="R3135" i="1"/>
  <c r="R3133" i="1"/>
  <c r="R3131" i="1"/>
  <c r="R3128" i="1"/>
  <c r="R3127" i="1" s="1"/>
  <c r="R3124" i="1"/>
  <c r="R3123" i="1" s="1"/>
  <c r="R3117" i="1"/>
  <c r="R3115" i="1"/>
  <c r="R3112" i="1"/>
  <c r="R3111" i="1" s="1"/>
  <c r="R3107" i="1"/>
  <c r="R3106" i="1" s="1"/>
  <c r="R3105" i="1" s="1"/>
  <c r="R3104" i="1" s="1"/>
  <c r="R3099" i="1"/>
  <c r="R3096" i="1" s="1"/>
  <c r="R3095" i="1" s="1"/>
  <c r="R3094" i="1" s="1"/>
  <c r="R3092" i="1"/>
  <c r="R3091" i="1" s="1"/>
  <c r="R3089" i="1"/>
  <c r="R3088" i="1" s="1"/>
  <c r="R3082" i="1"/>
  <c r="R3080" i="1"/>
  <c r="R3075" i="1"/>
  <c r="R3074" i="1" s="1"/>
  <c r="R3072" i="1"/>
  <c r="R3068" i="1"/>
  <c r="R3066" i="1"/>
  <c r="R3060" i="1"/>
  <c r="R3059" i="1" s="1"/>
  <c r="R3058" i="1" s="1"/>
  <c r="R3057" i="1" s="1"/>
  <c r="R3055" i="1"/>
  <c r="R3053" i="1"/>
  <c r="R3051" i="1"/>
  <c r="R3048" i="1"/>
  <c r="R3047" i="1" s="1"/>
  <c r="R3043" i="1"/>
  <c r="R3042" i="1" s="1"/>
  <c r="R3040" i="1"/>
  <c r="R3039" i="1" s="1"/>
  <c r="R3032" i="1"/>
  <c r="R3029" i="1" s="1"/>
  <c r="R3027" i="1"/>
  <c r="R3024" i="1" s="1"/>
  <c r="R3022" i="1"/>
  <c r="R3021" i="1" s="1"/>
  <c r="R3019" i="1"/>
  <c r="R3018" i="1" s="1"/>
  <c r="R3016" i="1"/>
  <c r="R3015" i="1" s="1"/>
  <c r="R3013" i="1"/>
  <c r="R3012" i="1" s="1"/>
  <c r="R3010" i="1"/>
  <c r="R3009" i="1" s="1"/>
  <c r="R3007" i="1"/>
  <c r="R3006" i="1" s="1"/>
  <c r="R3004" i="1"/>
  <c r="R3003" i="1" s="1"/>
  <c r="R3001" i="1"/>
  <c r="R3000" i="1" s="1"/>
  <c r="R2998" i="1"/>
  <c r="R2997" i="1" s="1"/>
  <c r="R2990" i="1"/>
  <c r="R2988" i="1"/>
  <c r="R2986" i="1"/>
  <c r="R2983" i="1"/>
  <c r="R2982" i="1" s="1"/>
  <c r="R2977" i="1"/>
  <c r="R2975" i="1"/>
  <c r="R2973" i="1"/>
  <c r="R2967" i="1"/>
  <c r="R2966" i="1" s="1"/>
  <c r="R2964" i="1"/>
  <c r="R2963" i="1" s="1"/>
  <c r="R2961" i="1"/>
  <c r="R2960" i="1" s="1"/>
  <c r="R2958" i="1"/>
  <c r="R2957" i="1" s="1"/>
  <c r="R2955" i="1"/>
  <c r="R2954" i="1" s="1"/>
  <c r="R2952" i="1"/>
  <c r="R2951" i="1" s="1"/>
  <c r="R2949" i="1"/>
  <c r="R2948" i="1" s="1"/>
  <c r="R2945" i="1"/>
  <c r="R2944" i="1" s="1"/>
  <c r="R2942" i="1"/>
  <c r="R2941" i="1" s="1"/>
  <c r="R2939" i="1"/>
  <c r="R2938" i="1" s="1"/>
  <c r="R2936" i="1"/>
  <c r="R2935" i="1" s="1"/>
  <c r="R2933" i="1"/>
  <c r="R2932" i="1" s="1"/>
  <c r="R2930" i="1"/>
  <c r="R2929" i="1" s="1"/>
  <c r="R2925" i="1"/>
  <c r="R2924" i="1" s="1"/>
  <c r="R2921" i="1"/>
  <c r="R2920" i="1" s="1"/>
  <c r="R2918" i="1"/>
  <c r="R2917" i="1" s="1"/>
  <c r="R2911" i="1"/>
  <c r="R2910" i="1" s="1"/>
  <c r="R2908" i="1"/>
  <c r="R2907" i="1" s="1"/>
  <c r="R2905" i="1"/>
  <c r="R2904" i="1" s="1"/>
  <c r="R2902" i="1"/>
  <c r="R2901" i="1" s="1"/>
  <c r="R2898" i="1"/>
  <c r="R2897" i="1" s="1"/>
  <c r="R2895" i="1"/>
  <c r="R2894" i="1" s="1"/>
  <c r="R2892" i="1"/>
  <c r="R2891" i="1" s="1"/>
  <c r="R2889" i="1"/>
  <c r="R2888" i="1" s="1"/>
  <c r="R2886" i="1"/>
  <c r="R2885" i="1" s="1"/>
  <c r="R2883" i="1"/>
  <c r="R2882" i="1" s="1"/>
  <c r="R2880" i="1"/>
  <c r="R2879" i="1" s="1"/>
  <c r="R2855" i="1"/>
  <c r="R2854" i="1" s="1"/>
  <c r="R2853" i="1" s="1"/>
  <c r="R2852" i="1" s="1"/>
  <c r="R2851" i="1" s="1"/>
  <c r="R2850" i="1" s="1"/>
  <c r="R2848" i="1"/>
  <c r="R2847" i="1" s="1"/>
  <c r="R2846" i="1" s="1"/>
  <c r="R2845" i="1" s="1"/>
  <c r="R2844" i="1" s="1"/>
  <c r="R2843" i="1" s="1"/>
  <c r="R2837" i="1"/>
  <c r="R2835" i="1"/>
  <c r="R2833" i="1"/>
  <c r="R2828" i="1"/>
  <c r="R2827" i="1" s="1"/>
  <c r="R2818" i="1"/>
  <c r="R2816" i="1"/>
  <c r="R2814" i="1"/>
  <c r="R2810" i="1"/>
  <c r="R2809" i="1" s="1"/>
  <c r="R2807" i="1"/>
  <c r="R2805" i="1"/>
  <c r="R2802" i="1"/>
  <c r="R2801" i="1" s="1"/>
  <c r="R2798" i="1"/>
  <c r="R2796" i="1"/>
  <c r="R2794" i="1"/>
  <c r="R2787" i="1"/>
  <c r="R2785" i="1"/>
  <c r="R2779" i="1"/>
  <c r="R2778" i="1" s="1"/>
  <c r="R2776" i="1"/>
  <c r="R2775" i="1" s="1"/>
  <c r="R2773" i="1"/>
  <c r="R2772" i="1" s="1"/>
  <c r="R2769" i="1"/>
  <c r="R2768" i="1" s="1"/>
  <c r="R2767" i="1" s="1"/>
  <c r="R2763" i="1"/>
  <c r="R2762" i="1" s="1"/>
  <c r="R2760" i="1"/>
  <c r="R2759" i="1" s="1"/>
  <c r="R2756" i="1"/>
  <c r="R2755" i="1" s="1"/>
  <c r="R2753" i="1"/>
  <c r="R2752" i="1" s="1"/>
  <c r="R2750" i="1"/>
  <c r="R2749" i="1" s="1"/>
  <c r="R2747" i="1"/>
  <c r="R2746" i="1" s="1"/>
  <c r="R2744" i="1"/>
  <c r="R2743" i="1" s="1"/>
  <c r="R2741" i="1"/>
  <c r="R2740" i="1" s="1"/>
  <c r="R2738" i="1"/>
  <c r="R2736" i="1"/>
  <c r="R2733" i="1"/>
  <c r="R2732" i="1" s="1"/>
  <c r="R2730" i="1"/>
  <c r="R2729" i="1" s="1"/>
  <c r="R2725" i="1"/>
  <c r="R2724" i="1" s="1"/>
  <c r="R2722" i="1"/>
  <c r="R2721" i="1" s="1"/>
  <c r="R2719" i="1"/>
  <c r="R2718" i="1" s="1"/>
  <c r="R2713" i="1"/>
  <c r="R2712" i="1" s="1"/>
  <c r="R2711" i="1" s="1"/>
  <c r="R2709" i="1"/>
  <c r="R2707" i="1"/>
  <c r="R2698" i="1"/>
  <c r="R2691" i="1"/>
  <c r="R2690" i="1" s="1"/>
  <c r="R2688" i="1"/>
  <c r="R2687" i="1" s="1"/>
  <c r="R2684" i="1"/>
  <c r="R2683" i="1" s="1"/>
  <c r="R2682" i="1" s="1"/>
  <c r="R2679" i="1"/>
  <c r="R2678" i="1" s="1"/>
  <c r="R2676" i="1"/>
  <c r="R2675" i="1" s="1"/>
  <c r="R2670" i="1"/>
  <c r="R2669" i="1" s="1"/>
  <c r="R2667" i="1"/>
  <c r="R2664" i="1" s="1"/>
  <c r="R2661" i="1"/>
  <c r="R2658" i="1" s="1"/>
  <c r="R2657" i="1" s="1"/>
  <c r="R2652" i="1"/>
  <c r="R2651" i="1" s="1"/>
  <c r="R2649" i="1"/>
  <c r="R2648" i="1" s="1"/>
  <c r="R2646" i="1"/>
  <c r="R2645" i="1" s="1"/>
  <c r="R2632" i="1"/>
  <c r="R2630" i="1"/>
  <c r="R2622" i="1"/>
  <c r="R2621" i="1" s="1"/>
  <c r="R2620" i="1" s="1"/>
  <c r="R2617" i="1"/>
  <c r="R2616" i="1" s="1"/>
  <c r="R2615" i="1" s="1"/>
  <c r="R2614" i="1" s="1"/>
  <c r="R2610" i="1"/>
  <c r="R2609" i="1" s="1"/>
  <c r="R2608" i="1" s="1"/>
  <c r="R2607" i="1" s="1"/>
  <c r="R2605" i="1"/>
  <c r="R2604" i="1" s="1"/>
  <c r="R2603" i="1" s="1"/>
  <c r="R2602" i="1" s="1"/>
  <c r="R2598" i="1"/>
  <c r="R2597" i="1" s="1"/>
  <c r="R2595" i="1"/>
  <c r="R2594" i="1" s="1"/>
  <c r="R2588" i="1"/>
  <c r="R2586" i="1"/>
  <c r="R2584" i="1"/>
  <c r="R2578" i="1"/>
  <c r="R2577" i="1" s="1"/>
  <c r="R2576" i="1" s="1"/>
  <c r="R2575" i="1" s="1"/>
  <c r="R2573" i="1"/>
  <c r="R2572" i="1" s="1"/>
  <c r="R2571" i="1" s="1"/>
  <c r="R2570" i="1" s="1"/>
  <c r="R2568" i="1"/>
  <c r="R2567" i="1" s="1"/>
  <c r="R2565" i="1"/>
  <c r="R2563" i="1"/>
  <c r="R2558" i="1"/>
  <c r="R2557" i="1" s="1"/>
  <c r="R2556" i="1" s="1"/>
  <c r="R2555" i="1" s="1"/>
  <c r="R2553" i="1"/>
  <c r="R2552" i="1" s="1"/>
  <c r="R2551" i="1" s="1"/>
  <c r="R2550" i="1" s="1"/>
  <c r="R2540" i="1"/>
  <c r="R2539" i="1" s="1"/>
  <c r="R2538" i="1" s="1"/>
  <c r="R2537" i="1" s="1"/>
  <c r="R2535" i="1"/>
  <c r="R2534" i="1" s="1"/>
  <c r="R2533" i="1" s="1"/>
  <c r="R2532" i="1" s="1"/>
  <c r="R2529" i="1"/>
  <c r="R2528" i="1" s="1"/>
  <c r="R2527" i="1" s="1"/>
  <c r="R2526" i="1" s="1"/>
  <c r="R2524" i="1"/>
  <c r="R2523" i="1" s="1"/>
  <c r="R2522" i="1" s="1"/>
  <c r="R2521" i="1" s="1"/>
  <c r="R2519" i="1"/>
  <c r="R2518" i="1" s="1"/>
  <c r="R2516" i="1"/>
  <c r="R2515" i="1" s="1"/>
  <c r="R2513" i="1"/>
  <c r="R2512" i="1" s="1"/>
  <c r="R2506" i="1"/>
  <c r="R2504" i="1"/>
  <c r="R2498" i="1"/>
  <c r="R2497" i="1" s="1"/>
  <c r="R2496" i="1" s="1"/>
  <c r="R2495" i="1" s="1"/>
  <c r="R2494" i="1" s="1"/>
  <c r="R2491" i="1"/>
  <c r="R2490" i="1" s="1"/>
  <c r="R2486" i="1"/>
  <c r="R2485" i="1" s="1"/>
  <c r="R2482" i="1"/>
  <c r="R2481" i="1" s="1"/>
  <c r="R2479" i="1"/>
  <c r="R2478" i="1" s="1"/>
  <c r="R2476" i="1"/>
  <c r="R2475" i="1" s="1"/>
  <c r="R2472" i="1"/>
  <c r="R2471" i="1" s="1"/>
  <c r="R2470" i="1" s="1"/>
  <c r="R2466" i="1"/>
  <c r="R2464" i="1"/>
  <c r="R2462" i="1"/>
  <c r="R2459" i="1"/>
  <c r="R2458" i="1" s="1"/>
  <c r="R2454" i="1"/>
  <c r="R2452" i="1"/>
  <c r="R2444" i="1"/>
  <c r="R2443" i="1" s="1"/>
  <c r="R2442" i="1" s="1"/>
  <c r="R2441" i="1" s="1"/>
  <c r="R2439" i="1"/>
  <c r="R2438" i="1" s="1"/>
  <c r="R2437" i="1" s="1"/>
  <c r="R2436" i="1" s="1"/>
  <c r="R2432" i="1"/>
  <c r="R2431" i="1" s="1"/>
  <c r="R2430" i="1" s="1"/>
  <c r="R2429" i="1" s="1"/>
  <c r="R2427" i="1"/>
  <c r="R2426" i="1" s="1"/>
  <c r="R2425" i="1" s="1"/>
  <c r="R2424" i="1" s="1"/>
  <c r="R2420" i="1"/>
  <c r="R2419" i="1" s="1"/>
  <c r="R2417" i="1"/>
  <c r="R2416" i="1" s="1"/>
  <c r="R2410" i="1"/>
  <c r="R2409" i="1" s="1"/>
  <c r="R2408" i="1" s="1"/>
  <c r="R2407" i="1" s="1"/>
  <c r="R2406" i="1" s="1"/>
  <c r="R2405" i="1" s="1"/>
  <c r="R2400" i="1"/>
  <c r="R2398" i="1"/>
  <c r="R2392" i="1"/>
  <c r="R2391" i="1" s="1"/>
  <c r="R2390" i="1" s="1"/>
  <c r="R2389" i="1" s="1"/>
  <c r="R2387" i="1"/>
  <c r="R2386" i="1" s="1"/>
  <c r="R2384" i="1"/>
  <c r="R2383" i="1" s="1"/>
  <c r="R2379" i="1"/>
  <c r="R2378" i="1" s="1"/>
  <c r="R2376" i="1"/>
  <c r="R2375" i="1" s="1"/>
  <c r="R2373" i="1"/>
  <c r="R2372" i="1" s="1"/>
  <c r="R2368" i="1"/>
  <c r="R2367" i="1" s="1"/>
  <c r="R2366" i="1" s="1"/>
  <c r="R2365" i="1" s="1"/>
  <c r="R2363" i="1"/>
  <c r="R2362" i="1" s="1"/>
  <c r="R2361" i="1" s="1"/>
  <c r="R2360" i="1" s="1"/>
  <c r="R2348" i="1"/>
  <c r="R2347" i="1" s="1"/>
  <c r="R2346" i="1" s="1"/>
  <c r="R2345" i="1" s="1"/>
  <c r="R2343" i="1"/>
  <c r="R2342" i="1" s="1"/>
  <c r="R2341" i="1" s="1"/>
  <c r="R2340" i="1" s="1"/>
  <c r="R2338" i="1"/>
  <c r="R2337" i="1" s="1"/>
  <c r="R2336" i="1" s="1"/>
  <c r="R2335" i="1" s="1"/>
  <c r="R2332" i="1"/>
  <c r="R2331" i="1" s="1"/>
  <c r="R2330" i="1" s="1"/>
  <c r="R2329" i="1" s="1"/>
  <c r="R2327" i="1"/>
  <c r="R2326" i="1" s="1"/>
  <c r="R2325" i="1" s="1"/>
  <c r="R2324" i="1" s="1"/>
  <c r="R2322" i="1"/>
  <c r="R2321" i="1" s="1"/>
  <c r="R2320" i="1" s="1"/>
  <c r="R2319" i="1" s="1"/>
  <c r="R2317" i="1"/>
  <c r="R2316" i="1" s="1"/>
  <c r="R2314" i="1"/>
  <c r="R2313" i="1" s="1"/>
  <c r="R2311" i="1"/>
  <c r="R2310" i="1" s="1"/>
  <c r="R2304" i="1"/>
  <c r="R2303" i="1" s="1"/>
  <c r="R2302" i="1" s="1"/>
  <c r="R2299" i="1"/>
  <c r="R2298" i="1" s="1"/>
  <c r="R2297" i="1" s="1"/>
  <c r="R2296" i="1" s="1"/>
  <c r="R2293" i="1"/>
  <c r="R2292" i="1" s="1"/>
  <c r="R2291" i="1" s="1"/>
  <c r="R2290" i="1" s="1"/>
  <c r="R2289" i="1" s="1"/>
  <c r="R2286" i="1"/>
  <c r="R2284" i="1"/>
  <c r="R2281" i="1"/>
  <c r="R2279" i="1"/>
  <c r="R2275" i="1"/>
  <c r="R2274" i="1" s="1"/>
  <c r="R2272" i="1"/>
  <c r="R2271" i="1" s="1"/>
  <c r="R2269" i="1"/>
  <c r="R2268" i="1" s="1"/>
  <c r="R2265" i="1"/>
  <c r="R2264" i="1" s="1"/>
  <c r="R2263" i="1" s="1"/>
  <c r="R2258" i="1"/>
  <c r="R2256" i="1"/>
  <c r="R2254" i="1"/>
  <c r="R2251" i="1"/>
  <c r="R2250" i="1" s="1"/>
  <c r="R2246" i="1"/>
  <c r="R2244" i="1"/>
  <c r="R2236" i="1"/>
  <c r="R2235" i="1" s="1"/>
  <c r="R2234" i="1" s="1"/>
  <c r="R2233" i="1" s="1"/>
  <c r="R2231" i="1"/>
  <c r="R2230" i="1" s="1"/>
  <c r="R2229" i="1" s="1"/>
  <c r="R2228" i="1" s="1"/>
  <c r="R2224" i="1"/>
  <c r="R2223" i="1" s="1"/>
  <c r="R2222" i="1" s="1"/>
  <c r="R2221" i="1" s="1"/>
  <c r="R2219" i="1"/>
  <c r="R2218" i="1" s="1"/>
  <c r="R2217" i="1" s="1"/>
  <c r="R2216" i="1" s="1"/>
  <c r="R2212" i="1"/>
  <c r="R2211" i="1" s="1"/>
  <c r="R2209" i="1"/>
  <c r="R2208" i="1" s="1"/>
  <c r="R2202" i="1"/>
  <c r="R2201" i="1" s="1"/>
  <c r="R2200" i="1" s="1"/>
  <c r="R2199" i="1" s="1"/>
  <c r="R2198" i="1" s="1"/>
  <c r="R2197" i="1" s="1"/>
  <c r="R2195" i="1"/>
  <c r="R2193" i="1"/>
  <c r="R2191" i="1"/>
  <c r="R2185" i="1"/>
  <c r="R2184" i="1" s="1"/>
  <c r="R2183" i="1" s="1"/>
  <c r="R2182" i="1" s="1"/>
  <c r="R2180" i="1"/>
  <c r="R2179" i="1" s="1"/>
  <c r="R2177" i="1"/>
  <c r="R2176" i="1" s="1"/>
  <c r="R2174" i="1"/>
  <c r="R2173" i="1" s="1"/>
  <c r="R2169" i="1"/>
  <c r="R2168" i="1" s="1"/>
  <c r="R2167" i="1" s="1"/>
  <c r="R2166" i="1" s="1"/>
  <c r="R2164" i="1"/>
  <c r="R2163" i="1" s="1"/>
  <c r="R2162" i="1" s="1"/>
  <c r="R2161" i="1" s="1"/>
  <c r="R2149" i="1"/>
  <c r="R2148" i="1" s="1"/>
  <c r="R2147" i="1" s="1"/>
  <c r="R2146" i="1" s="1"/>
  <c r="R2144" i="1"/>
  <c r="R2143" i="1" s="1"/>
  <c r="R2142" i="1" s="1"/>
  <c r="R2141" i="1" s="1"/>
  <c r="R2138" i="1"/>
  <c r="R2137" i="1" s="1"/>
  <c r="R2136" i="1" s="1"/>
  <c r="R2135" i="1" s="1"/>
  <c r="R2133" i="1"/>
  <c r="R2132" i="1" s="1"/>
  <c r="R2131" i="1" s="1"/>
  <c r="R2130" i="1" s="1"/>
  <c r="R2128" i="1"/>
  <c r="R2127" i="1" s="1"/>
  <c r="R2125" i="1"/>
  <c r="R2124" i="1" s="1"/>
  <c r="R2122" i="1"/>
  <c r="R2121" i="1" s="1"/>
  <c r="R2115" i="1"/>
  <c r="R2114" i="1" s="1"/>
  <c r="R2113" i="1" s="1"/>
  <c r="R2110" i="1"/>
  <c r="R2109" i="1" s="1"/>
  <c r="R2108" i="1" s="1"/>
  <c r="R2107" i="1" s="1"/>
  <c r="R2104" i="1"/>
  <c r="R2103" i="1" s="1"/>
  <c r="R2102" i="1" s="1"/>
  <c r="R2101" i="1" s="1"/>
  <c r="R2100" i="1" s="1"/>
  <c r="R2097" i="1"/>
  <c r="R2096" i="1" s="1"/>
  <c r="R2095" i="1" s="1"/>
  <c r="R2094" i="1" s="1"/>
  <c r="R2092" i="1"/>
  <c r="R2090" i="1"/>
  <c r="R2087" i="1"/>
  <c r="R2086" i="1" s="1"/>
  <c r="R2083" i="1"/>
  <c r="R2082" i="1" s="1"/>
  <c r="R2080" i="1"/>
  <c r="R2079" i="1" s="1"/>
  <c r="R2077" i="1"/>
  <c r="R2076" i="1" s="1"/>
  <c r="R2073" i="1"/>
  <c r="R2072" i="1" s="1"/>
  <c r="R2071" i="1" s="1"/>
  <c r="R2067" i="1"/>
  <c r="R2065" i="1"/>
  <c r="R2062" i="1"/>
  <c r="R2061" i="1" s="1"/>
  <c r="R2057" i="1"/>
  <c r="R2055" i="1"/>
  <c r="R2047" i="1"/>
  <c r="R2046" i="1" s="1"/>
  <c r="R2045" i="1" s="1"/>
  <c r="R2044" i="1" s="1"/>
  <c r="R2042" i="1"/>
  <c r="R2041" i="1" s="1"/>
  <c r="R2040" i="1" s="1"/>
  <c r="R2039" i="1" s="1"/>
  <c r="R2035" i="1"/>
  <c r="R2034" i="1" s="1"/>
  <c r="R2033" i="1" s="1"/>
  <c r="R2032" i="1" s="1"/>
  <c r="R2030" i="1"/>
  <c r="R2029" i="1" s="1"/>
  <c r="R2028" i="1" s="1"/>
  <c r="R2027" i="1" s="1"/>
  <c r="R2023" i="1"/>
  <c r="R2022" i="1" s="1"/>
  <c r="R2020" i="1"/>
  <c r="R2019" i="1" s="1"/>
  <c r="R2013" i="1"/>
  <c r="R2012" i="1" s="1"/>
  <c r="R2011" i="1" s="1"/>
  <c r="R2010" i="1" s="1"/>
  <c r="R2009" i="1" s="1"/>
  <c r="R2008" i="1" s="1"/>
  <c r="R2006" i="1"/>
  <c r="R2004" i="1"/>
  <c r="R2002" i="1"/>
  <c r="R1996" i="1"/>
  <c r="R1995" i="1" s="1"/>
  <c r="R1994" i="1" s="1"/>
  <c r="R1993" i="1" s="1"/>
  <c r="R1991" i="1"/>
  <c r="R1990" i="1" s="1"/>
  <c r="R1989" i="1" s="1"/>
  <c r="R1988" i="1" s="1"/>
  <c r="R1986" i="1"/>
  <c r="R1985" i="1" s="1"/>
  <c r="R1983" i="1"/>
  <c r="R1981" i="1"/>
  <c r="R1976" i="1"/>
  <c r="R1975" i="1" s="1"/>
  <c r="R1974" i="1" s="1"/>
  <c r="R1973" i="1" s="1"/>
  <c r="R1970" i="1"/>
  <c r="R1968" i="1"/>
  <c r="R1954" i="1"/>
  <c r="R1953" i="1" s="1"/>
  <c r="R1952" i="1" s="1"/>
  <c r="R1951" i="1" s="1"/>
  <c r="R1949" i="1"/>
  <c r="R1948" i="1" s="1"/>
  <c r="R1947" i="1" s="1"/>
  <c r="R1946" i="1" s="1"/>
  <c r="R1943" i="1"/>
  <c r="R1942" i="1" s="1"/>
  <c r="R1941" i="1" s="1"/>
  <c r="R1940" i="1" s="1"/>
  <c r="R1938" i="1"/>
  <c r="R1937" i="1" s="1"/>
  <c r="R1936" i="1" s="1"/>
  <c r="R1935" i="1" s="1"/>
  <c r="R1933" i="1"/>
  <c r="R1932" i="1" s="1"/>
  <c r="R1931" i="1" s="1"/>
  <c r="R1930" i="1" s="1"/>
  <c r="R1928" i="1"/>
  <c r="R1927" i="1" s="1"/>
  <c r="R1925" i="1"/>
  <c r="R1924" i="1" s="1"/>
  <c r="R1922" i="1"/>
  <c r="R1921" i="1" s="1"/>
  <c r="R1915" i="1"/>
  <c r="R1914" i="1" s="1"/>
  <c r="R1913" i="1" s="1"/>
  <c r="R1910" i="1"/>
  <c r="R1909" i="1" s="1"/>
  <c r="R1908" i="1" s="1"/>
  <c r="R1907" i="1" s="1"/>
  <c r="R1904" i="1"/>
  <c r="R1903" i="1" s="1"/>
  <c r="R1902" i="1" s="1"/>
  <c r="R1901" i="1" s="1"/>
  <c r="R1900" i="1" s="1"/>
  <c r="R1897" i="1"/>
  <c r="R1896" i="1" s="1"/>
  <c r="R1895" i="1" s="1"/>
  <c r="R1894" i="1" s="1"/>
  <c r="R1892" i="1"/>
  <c r="R1890" i="1"/>
  <c r="R1887" i="1"/>
  <c r="R1885" i="1"/>
  <c r="R1881" i="1"/>
  <c r="R1880" i="1" s="1"/>
  <c r="R1878" i="1"/>
  <c r="R1877" i="1" s="1"/>
  <c r="R1875" i="1"/>
  <c r="R1872" i="1" s="1"/>
  <c r="R1869" i="1"/>
  <c r="R1868" i="1" s="1"/>
  <c r="R1867" i="1" s="1"/>
  <c r="R1863" i="1"/>
  <c r="R1861" i="1"/>
  <c r="R1859" i="1"/>
  <c r="R1854" i="1"/>
  <c r="R1853" i="1" s="1"/>
  <c r="R1849" i="1"/>
  <c r="R1847" i="1"/>
  <c r="R1839" i="1"/>
  <c r="R1837" i="1"/>
  <c r="R1832" i="1"/>
  <c r="R1831" i="1" s="1"/>
  <c r="R1830" i="1" s="1"/>
  <c r="R1829" i="1" s="1"/>
  <c r="R1825" i="1"/>
  <c r="R1823" i="1"/>
  <c r="R1818" i="1"/>
  <c r="R1817" i="1" s="1"/>
  <c r="R1816" i="1" s="1"/>
  <c r="R1815" i="1" s="1"/>
  <c r="R1811" i="1"/>
  <c r="R1810" i="1" s="1"/>
  <c r="R1808" i="1"/>
  <c r="R1807" i="1" s="1"/>
  <c r="R1801" i="1"/>
  <c r="R1800" i="1" s="1"/>
  <c r="R1799" i="1" s="1"/>
  <c r="R1798" i="1" s="1"/>
  <c r="R1797" i="1" s="1"/>
  <c r="R1796" i="1" s="1"/>
  <c r="R1794" i="1"/>
  <c r="R1792" i="1"/>
  <c r="R1790" i="1"/>
  <c r="R1784" i="1"/>
  <c r="R1783" i="1" s="1"/>
  <c r="R1782" i="1" s="1"/>
  <c r="R1781" i="1" s="1"/>
  <c r="R1779" i="1"/>
  <c r="R1778" i="1" s="1"/>
  <c r="R1777" i="1" s="1"/>
  <c r="R1776" i="1" s="1"/>
  <c r="R1774" i="1"/>
  <c r="R1773" i="1" s="1"/>
  <c r="R1771" i="1"/>
  <c r="R1770" i="1" s="1"/>
  <c r="R1768" i="1"/>
  <c r="R1766" i="1"/>
  <c r="R1761" i="1"/>
  <c r="R1760" i="1" s="1"/>
  <c r="R1759" i="1" s="1"/>
  <c r="R1758" i="1" s="1"/>
  <c r="R1755" i="1"/>
  <c r="R1751" i="1"/>
  <c r="R1725" i="1"/>
  <c r="R1724" i="1" s="1"/>
  <c r="R1723" i="1" s="1"/>
  <c r="R1722" i="1" s="1"/>
  <c r="R1720" i="1"/>
  <c r="R1719" i="1" s="1"/>
  <c r="R1718" i="1" s="1"/>
  <c r="R1717" i="1" s="1"/>
  <c r="R1714" i="1"/>
  <c r="R1713" i="1" s="1"/>
  <c r="R1712" i="1" s="1"/>
  <c r="R1711" i="1" s="1"/>
  <c r="R1709" i="1"/>
  <c r="R1708" i="1" s="1"/>
  <c r="R1707" i="1" s="1"/>
  <c r="R1706" i="1" s="1"/>
  <c r="R1704" i="1"/>
  <c r="R1703" i="1" s="1"/>
  <c r="R1702" i="1" s="1"/>
  <c r="R1701" i="1" s="1"/>
  <c r="R1699" i="1"/>
  <c r="R1698" i="1" s="1"/>
  <c r="R1696" i="1"/>
  <c r="R1695" i="1" s="1"/>
  <c r="R1693" i="1"/>
  <c r="R1692" i="1" s="1"/>
  <c r="R1686" i="1"/>
  <c r="R1685" i="1" s="1"/>
  <c r="R1684" i="1" s="1"/>
  <c r="R1681" i="1"/>
  <c r="R1680" i="1" s="1"/>
  <c r="R1679" i="1" s="1"/>
  <c r="R1678" i="1" s="1"/>
  <c r="R1675" i="1"/>
  <c r="R1674" i="1" s="1"/>
  <c r="R1673" i="1" s="1"/>
  <c r="R1672" i="1" s="1"/>
  <c r="R1671" i="1" s="1"/>
  <c r="R1668" i="1"/>
  <c r="R1666" i="1"/>
  <c r="R1663" i="1"/>
  <c r="R1661" i="1"/>
  <c r="R1657" i="1"/>
  <c r="R1656" i="1" s="1"/>
  <c r="R1654" i="1"/>
  <c r="R1653" i="1" s="1"/>
  <c r="R1651" i="1"/>
  <c r="R1650" i="1" s="1"/>
  <c r="R1647" i="1"/>
  <c r="R1646" i="1" s="1"/>
  <c r="R1645" i="1" s="1"/>
  <c r="R1640" i="1"/>
  <c r="R1638" i="1"/>
  <c r="R1633" i="1"/>
  <c r="R1632" i="1" s="1"/>
  <c r="R1628" i="1"/>
  <c r="R1626" i="1"/>
  <c r="R1618" i="1"/>
  <c r="R1617" i="1" s="1"/>
  <c r="R1616" i="1" s="1"/>
  <c r="R1615" i="1" s="1"/>
  <c r="R1613" i="1"/>
  <c r="R1612" i="1" s="1"/>
  <c r="R1611" i="1" s="1"/>
  <c r="R1610" i="1" s="1"/>
  <c r="R1607" i="1"/>
  <c r="R1606" i="1" s="1"/>
  <c r="R1605" i="1" s="1"/>
  <c r="R1604" i="1" s="1"/>
  <c r="R1603" i="1" s="1"/>
  <c r="R1600" i="1"/>
  <c r="R1599" i="1" s="1"/>
  <c r="R1598" i="1" s="1"/>
  <c r="R1597" i="1" s="1"/>
  <c r="R1595" i="1"/>
  <c r="R1594" i="1" s="1"/>
  <c r="R1593" i="1" s="1"/>
  <c r="R1592" i="1" s="1"/>
  <c r="R1588" i="1"/>
  <c r="R1587" i="1" s="1"/>
  <c r="R1585" i="1"/>
  <c r="R1584" i="1" s="1"/>
  <c r="R1578" i="1"/>
  <c r="R1577" i="1" s="1"/>
  <c r="R1576" i="1" s="1"/>
  <c r="R1575" i="1" s="1"/>
  <c r="R1574" i="1" s="1"/>
  <c r="R1573" i="1" s="1"/>
  <c r="R1571" i="1"/>
  <c r="R1569" i="1"/>
  <c r="R1567" i="1"/>
  <c r="R1561" i="1"/>
  <c r="R1560" i="1" s="1"/>
  <c r="R1559" i="1" s="1"/>
  <c r="R1558" i="1" s="1"/>
  <c r="R1556" i="1"/>
  <c r="R1555" i="1" s="1"/>
  <c r="R1554" i="1" s="1"/>
  <c r="R1553" i="1" s="1"/>
  <c r="R1551" i="1"/>
  <c r="R1550" i="1" s="1"/>
  <c r="R1548" i="1"/>
  <c r="R1546" i="1"/>
  <c r="R1541" i="1"/>
  <c r="R1540" i="1" s="1"/>
  <c r="R1539" i="1" s="1"/>
  <c r="R1538" i="1" s="1"/>
  <c r="R1536" i="1"/>
  <c r="R1535" i="1" s="1"/>
  <c r="R1534" i="1" s="1"/>
  <c r="R1533" i="1" s="1"/>
  <c r="R1525" i="1"/>
  <c r="R1523" i="1"/>
  <c r="R1521" i="1"/>
  <c r="R1507" i="1"/>
  <c r="R1506" i="1" s="1"/>
  <c r="R1505" i="1" s="1"/>
  <c r="R1504" i="1" s="1"/>
  <c r="R1502" i="1"/>
  <c r="R1501" i="1" s="1"/>
  <c r="R1500" i="1" s="1"/>
  <c r="R1499" i="1" s="1"/>
  <c r="R1496" i="1"/>
  <c r="R1495" i="1" s="1"/>
  <c r="R1494" i="1" s="1"/>
  <c r="R1493" i="1" s="1"/>
  <c r="R1491" i="1"/>
  <c r="R1490" i="1" s="1"/>
  <c r="R1489" i="1" s="1"/>
  <c r="R1488" i="1" s="1"/>
  <c r="R1486" i="1"/>
  <c r="R1485" i="1" s="1"/>
  <c r="R1484" i="1" s="1"/>
  <c r="R1483" i="1" s="1"/>
  <c r="R1481" i="1"/>
  <c r="R1480" i="1" s="1"/>
  <c r="R1478" i="1"/>
  <c r="R1477" i="1" s="1"/>
  <c r="R1475" i="1"/>
  <c r="R1474" i="1" s="1"/>
  <c r="R1468" i="1"/>
  <c r="R1466" i="1"/>
  <c r="R1461" i="1"/>
  <c r="R1460" i="1" s="1"/>
  <c r="R1459" i="1" s="1"/>
  <c r="R1458" i="1" s="1"/>
  <c r="R1450" i="1"/>
  <c r="R1449" i="1" s="1"/>
  <c r="R1448" i="1" s="1"/>
  <c r="R1447" i="1" s="1"/>
  <c r="R1446" i="1" s="1"/>
  <c r="R1443" i="1"/>
  <c r="R1442" i="1" s="1"/>
  <c r="R1441" i="1" s="1"/>
  <c r="R1440" i="1" s="1"/>
  <c r="R1436" i="1"/>
  <c r="R1435" i="1" s="1"/>
  <c r="R1433" i="1"/>
  <c r="R1431" i="1"/>
  <c r="R1427" i="1"/>
  <c r="R1426" i="1" s="1"/>
  <c r="R1424" i="1"/>
  <c r="R1423" i="1" s="1"/>
  <c r="R1421" i="1"/>
  <c r="R1420" i="1" s="1"/>
  <c r="R1417" i="1"/>
  <c r="R1416" i="1" s="1"/>
  <c r="R1415" i="1" s="1"/>
  <c r="R1410" i="1"/>
  <c r="R1408" i="1"/>
  <c r="R1406" i="1"/>
  <c r="R1403" i="1"/>
  <c r="R1402" i="1" s="1"/>
  <c r="R1398" i="1"/>
  <c r="R1396" i="1"/>
  <c r="R1388" i="1"/>
  <c r="R1387" i="1" s="1"/>
  <c r="R1386" i="1" s="1"/>
  <c r="R1385" i="1" s="1"/>
  <c r="R1383" i="1"/>
  <c r="R1382" i="1" s="1"/>
  <c r="R1381" i="1" s="1"/>
  <c r="R1380" i="1" s="1"/>
  <c r="R1376" i="1"/>
  <c r="R1375" i="1" s="1"/>
  <c r="R1374" i="1" s="1"/>
  <c r="R1373" i="1" s="1"/>
  <c r="R1371" i="1"/>
  <c r="R1370" i="1" s="1"/>
  <c r="R1369" i="1" s="1"/>
  <c r="R1368" i="1" s="1"/>
  <c r="R1364" i="1"/>
  <c r="R1363" i="1" s="1"/>
  <c r="R1361" i="1"/>
  <c r="R1360" i="1" s="1"/>
  <c r="R1354" i="1"/>
  <c r="R1353" i="1" s="1"/>
  <c r="R1352" i="1" s="1"/>
  <c r="R1351" i="1" s="1"/>
  <c r="R1350" i="1" s="1"/>
  <c r="R1349" i="1" s="1"/>
  <c r="R1347" i="1"/>
  <c r="R1345" i="1"/>
  <c r="R1343" i="1"/>
  <c r="R1337" i="1"/>
  <c r="R1336" i="1" s="1"/>
  <c r="R1335" i="1" s="1"/>
  <c r="R1334" i="1" s="1"/>
  <c r="R1332" i="1"/>
  <c r="R1331" i="1" s="1"/>
  <c r="R1330" i="1" s="1"/>
  <c r="R1329" i="1" s="1"/>
  <c r="R1327" i="1"/>
  <c r="R1326" i="1" s="1"/>
  <c r="R1324" i="1"/>
  <c r="R1323" i="1" s="1"/>
  <c r="R1321" i="1"/>
  <c r="R1320" i="1" s="1"/>
  <c r="R1316" i="1"/>
  <c r="R1315" i="1" s="1"/>
  <c r="R1314" i="1" s="1"/>
  <c r="R1313" i="1" s="1"/>
  <c r="R1310" i="1"/>
  <c r="R1309" i="1" s="1"/>
  <c r="R1296" i="1"/>
  <c r="R1295" i="1" s="1"/>
  <c r="R1294" i="1" s="1"/>
  <c r="R1293" i="1" s="1"/>
  <c r="R1291" i="1"/>
  <c r="R1290" i="1" s="1"/>
  <c r="R1289" i="1" s="1"/>
  <c r="R1288" i="1" s="1"/>
  <c r="R1285" i="1"/>
  <c r="R1284" i="1" s="1"/>
  <c r="R1283" i="1" s="1"/>
  <c r="R1282" i="1" s="1"/>
  <c r="R1280" i="1"/>
  <c r="R1279" i="1" s="1"/>
  <c r="R1278" i="1" s="1"/>
  <c r="R1277" i="1" s="1"/>
  <c r="R1275" i="1"/>
  <c r="R1274" i="1" s="1"/>
  <c r="R1273" i="1" s="1"/>
  <c r="R1272" i="1" s="1"/>
  <c r="R1270" i="1"/>
  <c r="R1269" i="1" s="1"/>
  <c r="R1268" i="1" s="1"/>
  <c r="R1267" i="1" s="1"/>
  <c r="R1265" i="1"/>
  <c r="R1264" i="1" s="1"/>
  <c r="R1262" i="1"/>
  <c r="R1261" i="1" s="1"/>
  <c r="R1259" i="1"/>
  <c r="R1258" i="1" s="1"/>
  <c r="R1252" i="1"/>
  <c r="R1251" i="1" s="1"/>
  <c r="R1250" i="1" s="1"/>
  <c r="R1247" i="1"/>
  <c r="R1246" i="1" s="1"/>
  <c r="R1245" i="1" s="1"/>
  <c r="R1244" i="1" s="1"/>
  <c r="R1241" i="1"/>
  <c r="R1240" i="1" s="1"/>
  <c r="R1239" i="1" s="1"/>
  <c r="R1238" i="1" s="1"/>
  <c r="R1237" i="1" s="1"/>
  <c r="R1234" i="1"/>
  <c r="R1233" i="1" s="1"/>
  <c r="R1232" i="1" s="1"/>
  <c r="R1231" i="1" s="1"/>
  <c r="R1229" i="1"/>
  <c r="R1227" i="1"/>
  <c r="R1224" i="1"/>
  <c r="R1222" i="1"/>
  <c r="R1218" i="1"/>
  <c r="R1217" i="1" s="1"/>
  <c r="R1215" i="1"/>
  <c r="R1214" i="1" s="1"/>
  <c r="R1212" i="1"/>
  <c r="R1211" i="1" s="1"/>
  <c r="R1208" i="1"/>
  <c r="R1207" i="1" s="1"/>
  <c r="R1206" i="1" s="1"/>
  <c r="R1201" i="1"/>
  <c r="R1199" i="1"/>
  <c r="R1197" i="1"/>
  <c r="R1194" i="1"/>
  <c r="R1193" i="1" s="1"/>
  <c r="R1189" i="1"/>
  <c r="R1187" i="1"/>
  <c r="R1179" i="1"/>
  <c r="R1178" i="1" s="1"/>
  <c r="R1177" i="1" s="1"/>
  <c r="R1176" i="1" s="1"/>
  <c r="R1175" i="1" s="1"/>
  <c r="R1174" i="1" s="1"/>
  <c r="R1172" i="1"/>
  <c r="R1171" i="1" s="1"/>
  <c r="R1170" i="1" s="1"/>
  <c r="R1169" i="1" s="1"/>
  <c r="R1167" i="1"/>
  <c r="R1166" i="1" s="1"/>
  <c r="R1165" i="1" s="1"/>
  <c r="R1164" i="1" s="1"/>
  <c r="R1160" i="1"/>
  <c r="R1159" i="1" s="1"/>
  <c r="R1157" i="1"/>
  <c r="R1156" i="1" s="1"/>
  <c r="R1150" i="1"/>
  <c r="R1149" i="1" s="1"/>
  <c r="R1148" i="1" s="1"/>
  <c r="R1147" i="1" s="1"/>
  <c r="R1146" i="1" s="1"/>
  <c r="R1145" i="1" s="1"/>
  <c r="R1143" i="1"/>
  <c r="R1141" i="1"/>
  <c r="R1139" i="1"/>
  <c r="R1133" i="1"/>
  <c r="R1132" i="1" s="1"/>
  <c r="R1131" i="1" s="1"/>
  <c r="R1130" i="1" s="1"/>
  <c r="R1128" i="1"/>
  <c r="R1127" i="1" s="1"/>
  <c r="R1126" i="1" s="1"/>
  <c r="R1125" i="1" s="1"/>
  <c r="R1123" i="1"/>
  <c r="R1122" i="1" s="1"/>
  <c r="R1120" i="1"/>
  <c r="R1119" i="1" s="1"/>
  <c r="R1117" i="1"/>
  <c r="R1116" i="1" s="1"/>
  <c r="R1112" i="1"/>
  <c r="R1111" i="1" s="1"/>
  <c r="R1110" i="1" s="1"/>
  <c r="R1109" i="1" s="1"/>
  <c r="R1107" i="1"/>
  <c r="R1106" i="1" s="1"/>
  <c r="R1105" i="1" s="1"/>
  <c r="R1104" i="1" s="1"/>
  <c r="R1094" i="1"/>
  <c r="R1093" i="1" s="1"/>
  <c r="R1092" i="1" s="1"/>
  <c r="R1091" i="1" s="1"/>
  <c r="R1089" i="1"/>
  <c r="R1088" i="1" s="1"/>
  <c r="R1087" i="1" s="1"/>
  <c r="R1086" i="1" s="1"/>
  <c r="R1084" i="1"/>
  <c r="R1083" i="1" s="1"/>
  <c r="R1082" i="1" s="1"/>
  <c r="R1081" i="1" s="1"/>
  <c r="R1078" i="1"/>
  <c r="R1077" i="1" s="1"/>
  <c r="R1076" i="1" s="1"/>
  <c r="R1075" i="1" s="1"/>
  <c r="R1073" i="1"/>
  <c r="R1072" i="1" s="1"/>
  <c r="R1071" i="1" s="1"/>
  <c r="R1070" i="1" s="1"/>
  <c r="R1068" i="1"/>
  <c r="R1067" i="1" s="1"/>
  <c r="R1066" i="1" s="1"/>
  <c r="R1065" i="1" s="1"/>
  <c r="R1063" i="1"/>
  <c r="R1062" i="1" s="1"/>
  <c r="R1060" i="1"/>
  <c r="R1059" i="1" s="1"/>
  <c r="R1057" i="1"/>
  <c r="R1056" i="1" s="1"/>
  <c r="R1050" i="1"/>
  <c r="R1049" i="1" s="1"/>
  <c r="R1048" i="1" s="1"/>
  <c r="R1047" i="1" s="1"/>
  <c r="R1045" i="1"/>
  <c r="R1044" i="1" s="1"/>
  <c r="R1043" i="1" s="1"/>
  <c r="R1042" i="1" s="1"/>
  <c r="R1039" i="1"/>
  <c r="R1038" i="1" s="1"/>
  <c r="R1037" i="1" s="1"/>
  <c r="R1036" i="1" s="1"/>
  <c r="R1035" i="1" s="1"/>
  <c r="R1032" i="1"/>
  <c r="R1030" i="1"/>
  <c r="R1027" i="1"/>
  <c r="R1025" i="1"/>
  <c r="R1021" i="1"/>
  <c r="R1020" i="1" s="1"/>
  <c r="R1018" i="1"/>
  <c r="R1017" i="1" s="1"/>
  <c r="R1015" i="1"/>
  <c r="R1014" i="1" s="1"/>
  <c r="R1011" i="1"/>
  <c r="R1010" i="1" s="1"/>
  <c r="R1009" i="1" s="1"/>
  <c r="R1005" i="1"/>
  <c r="R1003" i="1"/>
  <c r="R1001" i="1"/>
  <c r="R998" i="1"/>
  <c r="R997" i="1" s="1"/>
  <c r="R993" i="1"/>
  <c r="R991" i="1"/>
  <c r="R982" i="1"/>
  <c r="R981" i="1" s="1"/>
  <c r="R980" i="1" s="1"/>
  <c r="R978" i="1"/>
  <c r="R976" i="1"/>
  <c r="R971" i="1"/>
  <c r="R970" i="1" s="1"/>
  <c r="R969" i="1" s="1"/>
  <c r="R967" i="1"/>
  <c r="R965" i="1"/>
  <c r="R959" i="1"/>
  <c r="R957" i="1"/>
  <c r="R950" i="1"/>
  <c r="R948" i="1"/>
  <c r="R944" i="1"/>
  <c r="R942" i="1"/>
  <c r="R935" i="1"/>
  <c r="R934" i="1" s="1"/>
  <c r="R933" i="1" s="1"/>
  <c r="R926" i="1"/>
  <c r="R925" i="1" s="1"/>
  <c r="R921" i="1"/>
  <c r="R920" i="1" s="1"/>
  <c r="R918" i="1"/>
  <c r="R915" i="1" s="1"/>
  <c r="R912" i="1"/>
  <c r="R911" i="1" s="1"/>
  <c r="R907" i="1"/>
  <c r="R906" i="1" s="1"/>
  <c r="R902" i="1"/>
  <c r="R901" i="1" s="1"/>
  <c r="R899" i="1"/>
  <c r="R897" i="1"/>
  <c r="R885" i="1"/>
  <c r="R883" i="1"/>
  <c r="R881" i="1"/>
  <c r="R878" i="1"/>
  <c r="R877" i="1" s="1"/>
  <c r="R872" i="1"/>
  <c r="R871" i="1" s="1"/>
  <c r="R868" i="1"/>
  <c r="R867" i="1" s="1"/>
  <c r="R862" i="1"/>
  <c r="R861" i="1" s="1"/>
  <c r="R860" i="1" s="1"/>
  <c r="R857" i="1"/>
  <c r="R855" i="1"/>
  <c r="R850" i="1"/>
  <c r="R849" i="1" s="1"/>
  <c r="R848" i="1" s="1"/>
  <c r="R847" i="1" s="1"/>
  <c r="R845" i="1"/>
  <c r="R844" i="1" s="1"/>
  <c r="R843" i="1" s="1"/>
  <c r="R842" i="1" s="1"/>
  <c r="R840" i="1"/>
  <c r="R839" i="1" s="1"/>
  <c r="R836" i="1"/>
  <c r="R834" i="1"/>
  <c r="R831" i="1"/>
  <c r="R828" i="1"/>
  <c r="R826" i="1"/>
  <c r="R824" i="1"/>
  <c r="R820" i="1"/>
  <c r="R819" i="1" s="1"/>
  <c r="R818" i="1" s="1"/>
  <c r="R813" i="1"/>
  <c r="R812" i="1" s="1"/>
  <c r="R811" i="1" s="1"/>
  <c r="R810" i="1" s="1"/>
  <c r="R809" i="1" s="1"/>
  <c r="R807" i="1"/>
  <c r="R806" i="1" s="1"/>
  <c r="R805" i="1" s="1"/>
  <c r="R804" i="1" s="1"/>
  <c r="R802" i="1"/>
  <c r="R801" i="1" s="1"/>
  <c r="R800" i="1" s="1"/>
  <c r="R799" i="1" s="1"/>
  <c r="R794" i="1"/>
  <c r="R793" i="1" s="1"/>
  <c r="R780" i="1"/>
  <c r="R779" i="1" s="1"/>
  <c r="R772" i="1"/>
  <c r="R771" i="1" s="1"/>
  <c r="R768" i="1"/>
  <c r="R767" i="1" s="1"/>
  <c r="R764" i="1"/>
  <c r="R763" i="1" s="1"/>
  <c r="R760" i="1"/>
  <c r="R758" i="1"/>
  <c r="R756" i="1"/>
  <c r="R754" i="1"/>
  <c r="R745" i="1"/>
  <c r="R744" i="1" s="1"/>
  <c r="R742" i="1"/>
  <c r="R741" i="1" s="1"/>
  <c r="R739" i="1"/>
  <c r="R738" i="1" s="1"/>
  <c r="R736" i="1"/>
  <c r="R735" i="1" s="1"/>
  <c r="R728" i="1"/>
  <c r="R727" i="1" s="1"/>
  <c r="R724" i="1"/>
  <c r="R723" i="1" s="1"/>
  <c r="R721" i="1"/>
  <c r="R720" i="1" s="1"/>
  <c r="R717" i="1"/>
  <c r="R716" i="1" s="1"/>
  <c r="R713" i="1"/>
  <c r="R712" i="1" s="1"/>
  <c r="R708" i="1"/>
  <c r="R704" i="1"/>
  <c r="R701" i="1"/>
  <c r="R700" i="1" s="1"/>
  <c r="R697" i="1"/>
  <c r="R696" i="1" s="1"/>
  <c r="R692" i="1"/>
  <c r="R689" i="1"/>
  <c r="R688" i="1" s="1"/>
  <c r="R686" i="1"/>
  <c r="R685" i="1" s="1"/>
  <c r="R682" i="1"/>
  <c r="R681" i="1" s="1"/>
  <c r="R678" i="1"/>
  <c r="R677" i="1" s="1"/>
  <c r="R672" i="1"/>
  <c r="R671" i="1" s="1"/>
  <c r="R665" i="1"/>
  <c r="R664" i="1" s="1"/>
  <c r="R660" i="1"/>
  <c r="R658" i="1"/>
  <c r="R657" i="1" s="1"/>
  <c r="R654" i="1"/>
  <c r="R653" i="1" s="1"/>
  <c r="R651" i="1"/>
  <c r="R650" i="1" s="1"/>
  <c r="R644" i="1"/>
  <c r="R643" i="1" s="1"/>
  <c r="R640" i="1"/>
  <c r="R639" i="1" s="1"/>
  <c r="R636" i="1"/>
  <c r="R635" i="1" s="1"/>
  <c r="R625" i="1"/>
  <c r="R624" i="1" s="1"/>
  <c r="R621" i="1"/>
  <c r="R620" i="1" s="1"/>
  <c r="R617" i="1"/>
  <c r="R616" i="1" s="1"/>
  <c r="R609" i="1"/>
  <c r="R608" i="1" s="1"/>
  <c r="R607" i="1" s="1"/>
  <c r="R606" i="1" s="1"/>
  <c r="R605" i="1" s="1"/>
  <c r="R602" i="1"/>
  <c r="R601" i="1" s="1"/>
  <c r="R598" i="1"/>
  <c r="R597" i="1" s="1"/>
  <c r="R591" i="1"/>
  <c r="R589" i="1"/>
  <c r="R587" i="1"/>
  <c r="R584" i="1"/>
  <c r="R583" i="1" s="1"/>
  <c r="R577" i="1"/>
  <c r="R576" i="1" s="1"/>
  <c r="R575" i="1" s="1"/>
  <c r="R574" i="1" s="1"/>
  <c r="R564" i="1"/>
  <c r="R563" i="1" s="1"/>
  <c r="R562" i="1" s="1"/>
  <c r="R560" i="1"/>
  <c r="R559" i="1" s="1"/>
  <c r="R557" i="1"/>
  <c r="R556" i="1" s="1"/>
  <c r="R552" i="1"/>
  <c r="R551" i="1" s="1"/>
  <c r="R550" i="1" s="1"/>
  <c r="R547" i="1"/>
  <c r="R546" i="1" s="1"/>
  <c r="R545" i="1" s="1"/>
  <c r="R539" i="1"/>
  <c r="R538" i="1" s="1"/>
  <c r="R529" i="1"/>
  <c r="R528" i="1" s="1"/>
  <c r="R525" i="1"/>
  <c r="R521" i="1"/>
  <c r="R519" i="1"/>
  <c r="R514" i="1"/>
  <c r="R513" i="1" s="1"/>
  <c r="R512" i="1" s="1"/>
  <c r="R511" i="1" s="1"/>
  <c r="R507" i="1"/>
  <c r="R506" i="1" s="1"/>
  <c r="R505" i="1" s="1"/>
  <c r="R504" i="1" s="1"/>
  <c r="R502" i="1"/>
  <c r="R501" i="1" s="1"/>
  <c r="R500" i="1" s="1"/>
  <c r="R498" i="1"/>
  <c r="R497" i="1" s="1"/>
  <c r="R496" i="1" s="1"/>
  <c r="R493" i="1"/>
  <c r="R492" i="1" s="1"/>
  <c r="R490" i="1"/>
  <c r="R488" i="1"/>
  <c r="R482" i="1"/>
  <c r="R481" i="1" s="1"/>
  <c r="R480" i="1" s="1"/>
  <c r="R479" i="1" s="1"/>
  <c r="R477" i="1"/>
  <c r="R476" i="1" s="1"/>
  <c r="R474" i="1"/>
  <c r="R472" i="1"/>
  <c r="R467" i="1"/>
  <c r="R465" i="1"/>
  <c r="R462" i="1"/>
  <c r="R461" i="1" s="1"/>
  <c r="R457" i="1"/>
  <c r="R456" i="1" s="1"/>
  <c r="R455" i="1" s="1"/>
  <c r="R454" i="1" s="1"/>
  <c r="R451" i="1"/>
  <c r="R450" i="1" s="1"/>
  <c r="R445" i="1"/>
  <c r="R444" i="1" s="1"/>
  <c r="R442" i="1"/>
  <c r="R441" i="1" s="1"/>
  <c r="R438" i="1"/>
  <c r="R437" i="1" s="1"/>
  <c r="R436" i="1" s="1"/>
  <c r="R420" i="1"/>
  <c r="R404" i="1" s="1"/>
  <c r="R395" i="1"/>
  <c r="R392" i="1"/>
  <c r="R391" i="1" s="1"/>
  <c r="R387" i="1" s="1"/>
  <c r="R386" i="1" s="1"/>
  <c r="R382" i="1"/>
  <c r="R381" i="1" s="1"/>
  <c r="R380" i="1" s="1"/>
  <c r="R379" i="1" s="1"/>
  <c r="R376" i="1"/>
  <c r="R375" i="1" s="1"/>
  <c r="R372" i="1"/>
  <c r="R371" i="1" s="1"/>
  <c r="R353" i="1"/>
  <c r="R351" i="1"/>
  <c r="R349" i="1"/>
  <c r="R346" i="1"/>
  <c r="R344" i="1"/>
  <c r="R342" i="1"/>
  <c r="R339" i="1"/>
  <c r="R338" i="1" s="1"/>
  <c r="R336" i="1"/>
  <c r="R334" i="1"/>
  <c r="R329" i="1"/>
  <c r="R323" i="1"/>
  <c r="R322" i="1" s="1"/>
  <c r="R321" i="1" s="1"/>
  <c r="R317" i="1"/>
  <c r="R316" i="1" s="1"/>
  <c r="R314" i="1"/>
  <c r="R313" i="1" s="1"/>
  <c r="R309" i="1"/>
  <c r="R308" i="1" s="1"/>
  <c r="R307" i="1" s="1"/>
  <c r="R306" i="1" s="1"/>
  <c r="R302" i="1"/>
  <c r="R301" i="1" s="1"/>
  <c r="R299" i="1"/>
  <c r="R298" i="1" s="1"/>
  <c r="R296" i="1"/>
  <c r="R293" i="1"/>
  <c r="R290" i="1"/>
  <c r="R289" i="1" s="1"/>
  <c r="R286" i="1"/>
  <c r="R285" i="1" s="1"/>
  <c r="R284" i="1" s="1"/>
  <c r="R280" i="1"/>
  <c r="R279" i="1" s="1"/>
  <c r="R276" i="1"/>
  <c r="R275" i="1" s="1"/>
  <c r="R273" i="1"/>
  <c r="R272" i="1" s="1"/>
  <c r="R265" i="1"/>
  <c r="R263" i="1"/>
  <c r="R261" i="1"/>
  <c r="R258" i="1"/>
  <c r="R257" i="1" s="1"/>
  <c r="R252" i="1"/>
  <c r="R251" i="1" s="1"/>
  <c r="R249" i="1"/>
  <c r="R247" i="1"/>
  <c r="R245" i="1"/>
  <c r="R240" i="1"/>
  <c r="R239" i="1" s="1"/>
  <c r="R236" i="1"/>
  <c r="R234" i="1"/>
  <c r="R231" i="1"/>
  <c r="R230" i="1" s="1"/>
  <c r="R224" i="1"/>
  <c r="R223" i="1" s="1"/>
  <c r="R221" i="1"/>
  <c r="R220" i="1" s="1"/>
  <c r="R218" i="1"/>
  <c r="R216" i="1"/>
  <c r="R214" i="1"/>
  <c r="R206" i="1"/>
  <c r="R204" i="1"/>
  <c r="R202" i="1"/>
  <c r="R199" i="1"/>
  <c r="R197" i="1"/>
  <c r="R195" i="1"/>
  <c r="R187" i="1"/>
  <c r="R186" i="1" s="1"/>
  <c r="R185" i="1" s="1"/>
  <c r="R184" i="1" s="1"/>
  <c r="R182" i="1"/>
  <c r="R181" i="1" s="1"/>
  <c r="R179" i="1"/>
  <c r="R178" i="1" s="1"/>
  <c r="R175" i="1"/>
  <c r="R174" i="1" s="1"/>
  <c r="R172" i="1"/>
  <c r="R171" i="1" s="1"/>
  <c r="R169" i="1"/>
  <c r="R168" i="1" s="1"/>
  <c r="R166" i="1"/>
  <c r="R165" i="1" s="1"/>
  <c r="R163" i="1"/>
  <c r="R161" i="1"/>
  <c r="R156" i="1"/>
  <c r="R151" i="1" s="1"/>
  <c r="R152" i="1"/>
  <c r="R145" i="1"/>
  <c r="R143" i="1"/>
  <c r="R141" i="1"/>
  <c r="R138" i="1"/>
  <c r="R137" i="1" s="1"/>
  <c r="R130" i="1"/>
  <c r="R129" i="1" s="1"/>
  <c r="R127" i="1"/>
  <c r="R126" i="1" s="1"/>
  <c r="R123" i="1"/>
  <c r="R122" i="1" s="1"/>
  <c r="R121" i="1" s="1"/>
  <c r="R118" i="1"/>
  <c r="R117" i="1" s="1"/>
  <c r="R116" i="1" s="1"/>
  <c r="R114" i="1"/>
  <c r="R113" i="1" s="1"/>
  <c r="R112" i="1" s="1"/>
  <c r="R108" i="1"/>
  <c r="R107" i="1" s="1"/>
  <c r="R106" i="1" s="1"/>
  <c r="R105" i="1" s="1"/>
  <c r="R104" i="1" s="1"/>
  <c r="R102" i="1"/>
  <c r="R100" i="1"/>
  <c r="R98" i="1"/>
  <c r="R95" i="1"/>
  <c r="R94" i="1" s="1"/>
  <c r="R87" i="1"/>
  <c r="R86" i="1" s="1"/>
  <c r="R73" i="1" s="1"/>
  <c r="R68" i="1"/>
  <c r="R67" i="1" s="1"/>
  <c r="R66" i="1" s="1"/>
  <c r="R65" i="1" s="1"/>
  <c r="R63" i="1"/>
  <c r="R61" i="1"/>
  <c r="R59" i="1"/>
  <c r="R56" i="1"/>
  <c r="R55" i="1" s="1"/>
  <c r="R41" i="1"/>
  <c r="R40" i="1" s="1"/>
  <c r="R39" i="1" s="1"/>
  <c r="R36" i="1"/>
  <c r="R35" i="1" s="1"/>
  <c r="R32" i="1"/>
  <c r="R30" i="1"/>
  <c r="R28" i="1"/>
  <c r="R24" i="1"/>
  <c r="R23" i="1" s="1"/>
  <c r="R21" i="1"/>
  <c r="R19" i="1"/>
  <c r="O356" i="1" l="1"/>
  <c r="R2947" i="1"/>
  <c r="R2928" i="1"/>
  <c r="R2900" i="1"/>
  <c r="R905" i="1"/>
  <c r="R111" i="1"/>
  <c r="R3545" i="1"/>
  <c r="R3297" i="1"/>
  <c r="R3296" i="1" s="1"/>
  <c r="R3295" i="1" s="1"/>
  <c r="R3177" i="1"/>
  <c r="R3176" i="1" s="1"/>
  <c r="R1716" i="1"/>
  <c r="R680" i="1"/>
  <c r="R762" i="1"/>
  <c r="R527" i="1"/>
  <c r="R792" i="1"/>
  <c r="R791" i="1" s="1"/>
  <c r="R615" i="1"/>
  <c r="R440" i="1"/>
  <c r="R435" i="1" s="1"/>
  <c r="R434" i="1" s="1"/>
  <c r="R3775" i="1"/>
  <c r="R3774" i="1" s="1"/>
  <c r="R3773" i="1" s="1"/>
  <c r="R3833" i="1"/>
  <c r="R3634" i="1"/>
  <c r="R2996" i="1"/>
  <c r="R2995" i="1" s="1"/>
  <c r="R3087" i="1"/>
  <c r="R2663" i="1"/>
  <c r="R2656" i="1" s="1"/>
  <c r="R2629" i="1"/>
  <c r="R2628" i="1" s="1"/>
  <c r="R2627" i="1" s="1"/>
  <c r="R2267" i="1"/>
  <c r="R2075" i="1"/>
  <c r="R1871" i="1"/>
  <c r="R1649" i="1"/>
  <c r="R1419" i="1"/>
  <c r="R1287" i="1"/>
  <c r="R1210" i="1"/>
  <c r="R1013" i="1"/>
  <c r="R656" i="1"/>
  <c r="R312" i="1"/>
  <c r="R311" i="1" s="1"/>
  <c r="R305" i="1" s="1"/>
  <c r="R292" i="1"/>
  <c r="R288" i="1" s="1"/>
  <c r="R283" i="1" s="1"/>
  <c r="R282" i="1" s="1"/>
  <c r="R271" i="1"/>
  <c r="R3534" i="1"/>
  <c r="R3065" i="1"/>
  <c r="R3863" i="1"/>
  <c r="R3852" i="1" s="1"/>
  <c r="R385" i="1"/>
  <c r="R384" i="1" s="1"/>
  <c r="R778" i="1"/>
  <c r="R777" i="1" s="1"/>
  <c r="R670" i="1"/>
  <c r="R2875" i="1"/>
  <c r="R2695" i="1"/>
  <c r="R2694" i="1" s="1"/>
  <c r="R2693" i="1" s="1"/>
  <c r="R1750" i="1"/>
  <c r="R1749" i="1" s="1"/>
  <c r="R1748" i="1" s="1"/>
  <c r="R1740" i="1" s="1"/>
  <c r="R72" i="1"/>
  <c r="R71" i="1" s="1"/>
  <c r="R70" i="1" s="1"/>
  <c r="R3909" i="1"/>
  <c r="R3908" i="1" s="1"/>
  <c r="R3907" i="1" s="1"/>
  <c r="R2972" i="1"/>
  <c r="R2971" i="1" s="1"/>
  <c r="R2970" i="1" s="1"/>
  <c r="R1806" i="1"/>
  <c r="R1805" i="1" s="1"/>
  <c r="R1804" i="1" s="1"/>
  <c r="R1803" i="1" s="1"/>
  <c r="R3518" i="1"/>
  <c r="R3517" i="1" s="1"/>
  <c r="R125" i="1"/>
  <c r="R120" i="1" s="1"/>
  <c r="R3813" i="1"/>
  <c r="R3648" i="1"/>
  <c r="R3644" i="1" s="1"/>
  <c r="R1163" i="1"/>
  <c r="R1162" i="1" s="1"/>
  <c r="R1822" i="1"/>
  <c r="R1821" i="1" s="1"/>
  <c r="R1820" i="1" s="1"/>
  <c r="R1814" i="1" s="1"/>
  <c r="R1813" i="1" s="1"/>
  <c r="R1945" i="1"/>
  <c r="R3828" i="1"/>
  <c r="R3827" i="1" s="1"/>
  <c r="R833" i="1"/>
  <c r="R1430" i="1"/>
  <c r="R1429" i="1" s="1"/>
  <c r="R2593" i="1"/>
  <c r="R2592" i="1" s="1"/>
  <c r="R2591" i="1" s="1"/>
  <c r="R2590" i="1" s="1"/>
  <c r="R18" i="1"/>
  <c r="R17" i="1" s="1"/>
  <c r="R487" i="1"/>
  <c r="R486" i="1" s="1"/>
  <c r="R485" i="1" s="1"/>
  <c r="R233" i="1"/>
  <c r="R229" i="1" s="1"/>
  <c r="R228" i="1" s="1"/>
  <c r="R596" i="1"/>
  <c r="R595" i="1" s="1"/>
  <c r="R594" i="1" s="1"/>
  <c r="R593" i="1" s="1"/>
  <c r="R1226" i="1"/>
  <c r="R1395" i="1"/>
  <c r="R1394" i="1" s="1"/>
  <c r="R1393" i="1" s="1"/>
  <c r="R1660" i="1"/>
  <c r="R1889" i="1"/>
  <c r="R2207" i="1"/>
  <c r="R2206" i="1" s="1"/>
  <c r="R2205" i="1" s="1"/>
  <c r="R2204" i="1" s="1"/>
  <c r="R3191" i="1"/>
  <c r="R2686" i="1"/>
  <c r="R2681" i="1" s="1"/>
  <c r="R3887" i="1"/>
  <c r="R3880" i="1" s="1"/>
  <c r="R3879" i="1" s="1"/>
  <c r="R3917" i="1"/>
  <c r="R941" i="1"/>
  <c r="R1029" i="1"/>
  <c r="R1765" i="1"/>
  <c r="R1764" i="1" s="1"/>
  <c r="R1763" i="1" s="1"/>
  <c r="R1757" i="1" s="1"/>
  <c r="R2278" i="1"/>
  <c r="R2301" i="1"/>
  <c r="R2295" i="1" s="1"/>
  <c r="R2288" i="1" s="1"/>
  <c r="R201" i="1"/>
  <c r="R140" i="1"/>
  <c r="R136" i="1" s="1"/>
  <c r="R135" i="1" s="1"/>
  <c r="R134" i="1" s="1"/>
  <c r="R133" i="1" s="1"/>
  <c r="R471" i="1"/>
  <c r="R495" i="1"/>
  <c r="R1625" i="1"/>
  <c r="R1624" i="1" s="1"/>
  <c r="R1623" i="1" s="1"/>
  <c r="R1665" i="1"/>
  <c r="R1691" i="1"/>
  <c r="R1690" i="1" s="1"/>
  <c r="R1689" i="1" s="1"/>
  <c r="R2038" i="1"/>
  <c r="R2037" i="1" s="1"/>
  <c r="R2415" i="1"/>
  <c r="R2414" i="1" s="1"/>
  <c r="R2413" i="1" s="1"/>
  <c r="R2412" i="1" s="1"/>
  <c r="R3409" i="1"/>
  <c r="R3408" i="1" s="1"/>
  <c r="R2112" i="1"/>
  <c r="R2106" i="1" s="1"/>
  <c r="R2099" i="1" s="1"/>
  <c r="R1980" i="1"/>
  <c r="R1979" i="1" s="1"/>
  <c r="R1978" i="1" s="1"/>
  <c r="R1972" i="1" s="1"/>
  <c r="R194" i="1"/>
  <c r="R464" i="1"/>
  <c r="R1566" i="1"/>
  <c r="R1565" i="1" s="1"/>
  <c r="R1564" i="1" s="1"/>
  <c r="R1563" i="1" s="1"/>
  <c r="R1583" i="1"/>
  <c r="R1582" i="1" s="1"/>
  <c r="R1581" i="1" s="1"/>
  <c r="R1580" i="1" s="1"/>
  <c r="R1846" i="1"/>
  <c r="R1845" i="1" s="1"/>
  <c r="R1844" i="1" s="1"/>
  <c r="R1884" i="1"/>
  <c r="R2120" i="1"/>
  <c r="R2119" i="1" s="1"/>
  <c r="R2118" i="1" s="1"/>
  <c r="R2503" i="1"/>
  <c r="R2502" i="1" s="1"/>
  <c r="R2501" i="1" s="1"/>
  <c r="R2500" i="1" s="1"/>
  <c r="R2493" i="1" s="1"/>
  <c r="R3186" i="1"/>
  <c r="R1308" i="1"/>
  <c r="R1307" i="1" s="1"/>
  <c r="R1299" i="1" s="1"/>
  <c r="R2064" i="1"/>
  <c r="R2060" i="1" s="1"/>
  <c r="R2059" i="1" s="1"/>
  <c r="R2706" i="1"/>
  <c r="R2705" i="1" s="1"/>
  <c r="R2704" i="1" s="1"/>
  <c r="R2923" i="1"/>
  <c r="R3130" i="1"/>
  <c r="R3126" i="1" s="1"/>
  <c r="R3403" i="1"/>
  <c r="R3402" i="1" s="1"/>
  <c r="R27" i="1"/>
  <c r="R26" i="1" s="1"/>
  <c r="R2371" i="1"/>
  <c r="R2370" i="1" s="1"/>
  <c r="R3267" i="1"/>
  <c r="R3266" i="1" s="1"/>
  <c r="R3265" i="1" s="1"/>
  <c r="R58" i="1"/>
  <c r="R54" i="1" s="1"/>
  <c r="R53" i="1" s="1"/>
  <c r="R177" i="1"/>
  <c r="R518" i="1"/>
  <c r="R517" i="1" s="1"/>
  <c r="R586" i="1"/>
  <c r="R582" i="1" s="1"/>
  <c r="R581" i="1" s="1"/>
  <c r="R580" i="1" s="1"/>
  <c r="R866" i="1"/>
  <c r="R865" i="1" s="1"/>
  <c r="R1041" i="1"/>
  <c r="R1034" i="1" s="1"/>
  <c r="R1080" i="1"/>
  <c r="R1319" i="1"/>
  <c r="R1318" i="1" s="1"/>
  <c r="R1312" i="1" s="1"/>
  <c r="R753" i="1"/>
  <c r="R752" i="1" s="1"/>
  <c r="R880" i="1"/>
  <c r="R876" i="1" s="1"/>
  <c r="R875" i="1" s="1"/>
  <c r="R1367" i="1"/>
  <c r="R1366" i="1" s="1"/>
  <c r="R213" i="1"/>
  <c r="R212" i="1" s="1"/>
  <c r="R211" i="1" s="1"/>
  <c r="R210" i="1" s="1"/>
  <c r="R209" i="1" s="1"/>
  <c r="R260" i="1"/>
  <c r="R256" i="1" s="1"/>
  <c r="R255" i="1" s="1"/>
  <c r="R254" i="1" s="1"/>
  <c r="R348" i="1"/>
  <c r="R1257" i="1"/>
  <c r="R1256" i="1" s="1"/>
  <c r="R1255" i="1" s="1"/>
  <c r="R896" i="1"/>
  <c r="R895" i="1" s="1"/>
  <c r="R947" i="1"/>
  <c r="R964" i="1"/>
  <c r="R963" i="1" s="1"/>
  <c r="R990" i="1"/>
  <c r="R989" i="1" s="1"/>
  <c r="R988" i="1" s="1"/>
  <c r="R1196" i="1"/>
  <c r="R1192" i="1" s="1"/>
  <c r="R1191" i="1" s="1"/>
  <c r="R1249" i="1"/>
  <c r="R1243" i="1" s="1"/>
  <c r="R1236" i="1" s="1"/>
  <c r="R1359" i="1"/>
  <c r="R1358" i="1" s="1"/>
  <c r="R1357" i="1" s="1"/>
  <c r="R1356" i="1" s="1"/>
  <c r="R1379" i="1"/>
  <c r="R1378" i="1" s="1"/>
  <c r="R1836" i="1"/>
  <c r="R1835" i="1" s="1"/>
  <c r="R1834" i="1" s="1"/>
  <c r="R1828" i="1" s="1"/>
  <c r="R1827" i="1" s="1"/>
  <c r="R2461" i="1"/>
  <c r="R2457" i="1" s="1"/>
  <c r="R2456" i="1" s="1"/>
  <c r="R2735" i="1"/>
  <c r="R2728" i="1" s="1"/>
  <c r="R3170" i="1"/>
  <c r="R3169" i="1" s="1"/>
  <c r="R3168" i="1" s="1"/>
  <c r="R3167" i="1" s="1"/>
  <c r="R3418" i="1"/>
  <c r="R3417" i="1" s="1"/>
  <c r="R3424" i="1"/>
  <c r="R3423" i="1" s="1"/>
  <c r="R1609" i="1"/>
  <c r="R1602" i="1" s="1"/>
  <c r="R1858" i="1"/>
  <c r="R1852" i="1" s="1"/>
  <c r="R1851" i="1" s="1"/>
  <c r="R2916" i="1"/>
  <c r="R3325" i="1"/>
  <c r="R3321" i="1" s="1"/>
  <c r="R3320" i="1" s="1"/>
  <c r="R1520" i="1"/>
  <c r="R1519" i="1" s="1"/>
  <c r="R1518" i="1" s="1"/>
  <c r="R1510" i="1" s="1"/>
  <c r="R1912" i="1"/>
  <c r="R1906" i="1" s="1"/>
  <c r="R1899" i="1" s="1"/>
  <c r="R1920" i="1"/>
  <c r="R1919" i="1" s="1"/>
  <c r="R1918" i="1" s="1"/>
  <c r="R2511" i="1"/>
  <c r="R2510" i="1" s="1"/>
  <c r="R2509" i="1" s="1"/>
  <c r="R2717" i="1"/>
  <c r="R2716" i="1" s="1"/>
  <c r="R3465" i="1"/>
  <c r="R3610" i="1"/>
  <c r="R3609" i="1" s="1"/>
  <c r="R3690" i="1"/>
  <c r="R3686" i="1" s="1"/>
  <c r="R3681" i="1" s="1"/>
  <c r="R3747" i="1"/>
  <c r="R3743" i="1" s="1"/>
  <c r="R2531" i="1"/>
  <c r="R1055" i="1"/>
  <c r="R1054" i="1" s="1"/>
  <c r="R1053" i="1" s="1"/>
  <c r="R2215" i="1"/>
  <c r="R2214" i="1" s="1"/>
  <c r="R2423" i="1"/>
  <c r="R2422" i="1" s="1"/>
  <c r="R38" i="1"/>
  <c r="R97" i="1"/>
  <c r="R93" i="1" s="1"/>
  <c r="R92" i="1" s="1"/>
  <c r="R91" i="1" s="1"/>
  <c r="R341" i="1"/>
  <c r="R160" i="1"/>
  <c r="R150" i="1" s="1"/>
  <c r="R244" i="1"/>
  <c r="R243" i="1" s="1"/>
  <c r="R242" i="1" s="1"/>
  <c r="R320" i="1"/>
  <c r="R319" i="1" s="1"/>
  <c r="R1115" i="1"/>
  <c r="R1114" i="1" s="1"/>
  <c r="R1103" i="1" s="1"/>
  <c r="R1138" i="1"/>
  <c r="R1137" i="1" s="1"/>
  <c r="R1136" i="1" s="1"/>
  <c r="R1135" i="1" s="1"/>
  <c r="R1186" i="1"/>
  <c r="R1185" i="1" s="1"/>
  <c r="R1184" i="1" s="1"/>
  <c r="R1405" i="1"/>
  <c r="R1401" i="1" s="1"/>
  <c r="R1400" i="1" s="1"/>
  <c r="R1545" i="1"/>
  <c r="R1544" i="1" s="1"/>
  <c r="R1543" i="1" s="1"/>
  <c r="R1532" i="1" s="1"/>
  <c r="R2089" i="1"/>
  <c r="R2085" i="1" s="1"/>
  <c r="R2382" i="1"/>
  <c r="R2381" i="1" s="1"/>
  <c r="R2451" i="1"/>
  <c r="R2450" i="1" s="1"/>
  <c r="R2449" i="1" s="1"/>
  <c r="R823" i="1"/>
  <c r="R854" i="1"/>
  <c r="R853" i="1" s="1"/>
  <c r="R852" i="1" s="1"/>
  <c r="R956" i="1"/>
  <c r="R955" i="1" s="1"/>
  <c r="R954" i="1" s="1"/>
  <c r="R953" i="1" s="1"/>
  <c r="R1221" i="1"/>
  <c r="R1465" i="1"/>
  <c r="R1464" i="1" s="1"/>
  <c r="R1463" i="1" s="1"/>
  <c r="R1457" i="1" s="1"/>
  <c r="R1445" i="1" s="1"/>
  <c r="R1635" i="1"/>
  <c r="R1631" i="1" s="1"/>
  <c r="R1630" i="1" s="1"/>
  <c r="R1967" i="1"/>
  <c r="R1966" i="1" s="1"/>
  <c r="R1965" i="1" s="1"/>
  <c r="R1957" i="1" s="1"/>
  <c r="R2172" i="1"/>
  <c r="R2171" i="1" s="1"/>
  <c r="R2160" i="1" s="1"/>
  <c r="R2243" i="1"/>
  <c r="R2242" i="1" s="1"/>
  <c r="R2241" i="1" s="1"/>
  <c r="R2253" i="1"/>
  <c r="R2249" i="1" s="1"/>
  <c r="R2248" i="1" s="1"/>
  <c r="R2283" i="1"/>
  <c r="R2474" i="1"/>
  <c r="R2484" i="1"/>
  <c r="R2583" i="1"/>
  <c r="R2582" i="1" s="1"/>
  <c r="R2581" i="1" s="1"/>
  <c r="R2580" i="1" s="1"/>
  <c r="R2771" i="1"/>
  <c r="R2766" i="1" s="1"/>
  <c r="R2765" i="1" s="1"/>
  <c r="R3494" i="1"/>
  <c r="R1498" i="1"/>
  <c r="R328" i="1"/>
  <c r="R1000" i="1"/>
  <c r="R996" i="1" s="1"/>
  <c r="R995" i="1" s="1"/>
  <c r="R1473" i="1"/>
  <c r="R1472" i="1" s="1"/>
  <c r="R1471" i="1" s="1"/>
  <c r="R2001" i="1"/>
  <c r="R2000" i="1" s="1"/>
  <c r="R1999" i="1" s="1"/>
  <c r="R1998" i="1" s="1"/>
  <c r="R2190" i="1"/>
  <c r="R2189" i="1" s="1"/>
  <c r="R2188" i="1" s="1"/>
  <c r="R2187" i="1" s="1"/>
  <c r="R2227" i="1"/>
  <c r="R2226" i="1" s="1"/>
  <c r="R2309" i="1"/>
  <c r="R2308" i="1" s="1"/>
  <c r="R2307" i="1" s="1"/>
  <c r="R3665" i="1"/>
  <c r="R3661" i="1" s="1"/>
  <c r="R3660" i="1" s="1"/>
  <c r="R3654" i="1" s="1"/>
  <c r="R2397" i="1"/>
  <c r="R2396" i="1" s="1"/>
  <c r="R2395" i="1" s="1"/>
  <c r="R2394" i="1" s="1"/>
  <c r="R2562" i="1"/>
  <c r="R2561" i="1" s="1"/>
  <c r="R2560" i="1" s="1"/>
  <c r="R2549" i="1" s="1"/>
  <c r="R2644" i="1"/>
  <c r="R2643" i="1" s="1"/>
  <c r="R2642" i="1" s="1"/>
  <c r="R2641" i="1" s="1"/>
  <c r="R2804" i="1"/>
  <c r="R2813" i="1"/>
  <c r="R2812" i="1" s="1"/>
  <c r="R2830" i="1"/>
  <c r="R2826" i="1" s="1"/>
  <c r="R2825" i="1" s="1"/>
  <c r="R3114" i="1"/>
  <c r="R3110" i="1" s="1"/>
  <c r="R3109" i="1" s="1"/>
  <c r="R3103" i="1" s="1"/>
  <c r="R3102" i="1" s="1"/>
  <c r="R3203" i="1"/>
  <c r="R3233" i="1"/>
  <c r="R3229" i="1" s="1"/>
  <c r="R3228" i="1" s="1"/>
  <c r="R3274" i="1"/>
  <c r="R3376" i="1"/>
  <c r="R3393" i="1"/>
  <c r="R3389" i="1" s="1"/>
  <c r="R3384" i="1" s="1"/>
  <c r="R3451" i="1"/>
  <c r="R3450" i="1" s="1"/>
  <c r="R3485" i="1"/>
  <c r="R3627" i="1"/>
  <c r="R3626" i="1" s="1"/>
  <c r="R3625" i="1" s="1"/>
  <c r="R3756" i="1"/>
  <c r="R3755" i="1" s="1"/>
  <c r="R3754" i="1" s="1"/>
  <c r="R3808" i="1"/>
  <c r="R3038" i="1"/>
  <c r="R3037" i="1" s="1"/>
  <c r="R3154" i="1"/>
  <c r="R3224" i="1"/>
  <c r="R3223" i="1" s="1"/>
  <c r="R2784" i="1"/>
  <c r="R2783" i="1" s="1"/>
  <c r="R2985" i="1"/>
  <c r="R2981" i="1" s="1"/>
  <c r="R2980" i="1" s="1"/>
  <c r="R3079" i="1"/>
  <c r="R3122" i="1"/>
  <c r="R3281" i="1"/>
  <c r="R3792" i="1"/>
  <c r="R3788" i="1" s="1"/>
  <c r="R3787" i="1" s="1"/>
  <c r="R3922" i="1"/>
  <c r="R3921" i="1" s="1"/>
  <c r="R555" i="1"/>
  <c r="R1024" i="1"/>
  <c r="R975" i="1"/>
  <c r="R974" i="1" s="1"/>
  <c r="R2018" i="1"/>
  <c r="R2017" i="1" s="1"/>
  <c r="R2016" i="1" s="1"/>
  <c r="R2015" i="1" s="1"/>
  <c r="R2026" i="1"/>
  <c r="R2025" i="1" s="1"/>
  <c r="R2140" i="1"/>
  <c r="R1155" i="1"/>
  <c r="R1154" i="1" s="1"/>
  <c r="R1153" i="1" s="1"/>
  <c r="R1152" i="1" s="1"/>
  <c r="R1342" i="1"/>
  <c r="R1341" i="1" s="1"/>
  <c r="R1340" i="1" s="1"/>
  <c r="R1339" i="1" s="1"/>
  <c r="R1591" i="1"/>
  <c r="R1590" i="1" s="1"/>
  <c r="R2054" i="1"/>
  <c r="R2053" i="1" s="1"/>
  <c r="R2052" i="1" s="1"/>
  <c r="R2334" i="1"/>
  <c r="R2613" i="1"/>
  <c r="R2612" i="1" s="1"/>
  <c r="R3250" i="1"/>
  <c r="R1683" i="1"/>
  <c r="R1677" i="1" s="1"/>
  <c r="R1670" i="1" s="1"/>
  <c r="R1789" i="1"/>
  <c r="R1788" i="1" s="1"/>
  <c r="R1787" i="1" s="1"/>
  <c r="R1786" i="1" s="1"/>
  <c r="R2435" i="1"/>
  <c r="R2434" i="1" s="1"/>
  <c r="R2601" i="1"/>
  <c r="R2600" i="1" s="1"/>
  <c r="R2793" i="1"/>
  <c r="R3303" i="1"/>
  <c r="R2758" i="1"/>
  <c r="R3050" i="1"/>
  <c r="R3046" i="1" s="1"/>
  <c r="R3045" i="1" s="1"/>
  <c r="R3353" i="1"/>
  <c r="R3352" i="1" s="1"/>
  <c r="R3340" i="1"/>
  <c r="R3336" i="1" s="1"/>
  <c r="R3335" i="1" s="1"/>
  <c r="R3580" i="1"/>
  <c r="R3579" i="1" s="1"/>
  <c r="R3578" i="1" s="1"/>
  <c r="R3577" i="1" s="1"/>
  <c r="R3709" i="1"/>
  <c r="R3705" i="1" s="1"/>
  <c r="R3700" i="1" s="1"/>
  <c r="R3699" i="1" s="1"/>
  <c r="R3698" i="1" s="1"/>
  <c r="R3697" i="1" s="1"/>
  <c r="R3843" i="1"/>
  <c r="R3842" i="1" s="1"/>
  <c r="R3841" i="1" s="1"/>
  <c r="R3840" i="1" s="1"/>
  <c r="R3900" i="1"/>
  <c r="R3896" i="1" s="1"/>
  <c r="R3895" i="1" s="1"/>
  <c r="R3315" i="1"/>
  <c r="R3736" i="1"/>
  <c r="H3328" i="1"/>
  <c r="N3309" i="1"/>
  <c r="H3309" i="1"/>
  <c r="H3308" i="1" s="1"/>
  <c r="N1856" i="1"/>
  <c r="H1856" i="1"/>
  <c r="N3308" i="1" l="1"/>
  <c r="O3308" i="1" s="1"/>
  <c r="O3309" i="1"/>
  <c r="R3375" i="1"/>
  <c r="R3374" i="1" s="1"/>
  <c r="R3373" i="1" s="1"/>
  <c r="R3147" i="1"/>
  <c r="R3146" i="1" s="1"/>
  <c r="R3145" i="1" s="1"/>
  <c r="R3144" i="1" s="1"/>
  <c r="R1220" i="1"/>
  <c r="R1205" i="1" s="1"/>
  <c r="R1204" i="1" s="1"/>
  <c r="R2626" i="1"/>
  <c r="R2625" i="1" s="1"/>
  <c r="R2277" i="1"/>
  <c r="R2262" i="1" s="1"/>
  <c r="R2261" i="1" s="1"/>
  <c r="R1883" i="1"/>
  <c r="R1866" i="1" s="1"/>
  <c r="R1865" i="1" s="1"/>
  <c r="R1659" i="1"/>
  <c r="R1644" i="1" s="1"/>
  <c r="R1643" i="1" s="1"/>
  <c r="R1023" i="1"/>
  <c r="R1008" i="1" s="1"/>
  <c r="R1007" i="1" s="1"/>
  <c r="R270" i="1"/>
  <c r="R269" i="1" s="1"/>
  <c r="R3064" i="1"/>
  <c r="R3063" i="1" s="1"/>
  <c r="R3062" i="1" s="1"/>
  <c r="R3672" i="1"/>
  <c r="R3671" i="1" s="1"/>
  <c r="R3670" i="1" s="1"/>
  <c r="R3334" i="1"/>
  <c r="R3333" i="1" s="1"/>
  <c r="R3332" i="1" s="1"/>
  <c r="R3185" i="1"/>
  <c r="R3184" i="1" s="1"/>
  <c r="R3175" i="1" s="1"/>
  <c r="R3894" i="1"/>
  <c r="R3893" i="1" s="1"/>
  <c r="R484" i="1"/>
  <c r="R3807" i="1"/>
  <c r="R3806" i="1" s="1"/>
  <c r="R3805" i="1" s="1"/>
  <c r="R3804" i="1" s="1"/>
  <c r="R2969" i="1"/>
  <c r="R3916" i="1"/>
  <c r="R3915" i="1" s="1"/>
  <c r="R3914" i="1" s="1"/>
  <c r="R3516" i="1"/>
  <c r="R3515" i="1" s="1"/>
  <c r="R3514" i="1" s="1"/>
  <c r="R3772" i="1"/>
  <c r="R3771" i="1" s="1"/>
  <c r="R1414" i="1"/>
  <c r="R1413" i="1" s="1"/>
  <c r="R1917" i="1"/>
  <c r="R193" i="1"/>
  <c r="R192" i="1" s="1"/>
  <c r="R191" i="1" s="1"/>
  <c r="R190" i="1" s="1"/>
  <c r="R189" i="1" s="1"/>
  <c r="R822" i="1"/>
  <c r="R817" i="1" s="1"/>
  <c r="R816" i="1" s="1"/>
  <c r="R669" i="1"/>
  <c r="R668" i="1" s="1"/>
  <c r="R327" i="1"/>
  <c r="R326" i="1" s="1"/>
  <c r="R325" i="1" s="1"/>
  <c r="R2927" i="1"/>
  <c r="R962" i="1"/>
  <c r="R961" i="1" s="1"/>
  <c r="R940" i="1"/>
  <c r="R939" i="1" s="1"/>
  <c r="R460" i="1"/>
  <c r="R459" i="1" s="1"/>
  <c r="R453" i="1" s="1"/>
  <c r="R3633" i="1"/>
  <c r="R3632" i="1" s="1"/>
  <c r="R2874" i="1"/>
  <c r="R2873" i="1" s="1"/>
  <c r="R2872" i="1" s="1"/>
  <c r="R3202" i="1"/>
  <c r="R3196" i="1" s="1"/>
  <c r="R3599" i="1"/>
  <c r="R3598" i="1" s="1"/>
  <c r="R3597" i="1" s="1"/>
  <c r="R3121" i="1"/>
  <c r="R3120" i="1" s="1"/>
  <c r="R3119" i="1" s="1"/>
  <c r="R3101" i="1" s="1"/>
  <c r="R1392" i="1"/>
  <c r="R3441" i="1"/>
  <c r="R2359" i="1"/>
  <c r="R2350" i="1" s="1"/>
  <c r="R16" i="1"/>
  <c r="R15" i="1" s="1"/>
  <c r="R14" i="1" s="1"/>
  <c r="R13" i="1" s="1"/>
  <c r="R1298" i="1"/>
  <c r="R1622" i="1"/>
  <c r="R2915" i="1"/>
  <c r="R370" i="1"/>
  <c r="R369" i="1" s="1"/>
  <c r="R368" i="1" s="1"/>
  <c r="R367" i="1" s="1"/>
  <c r="R987" i="1"/>
  <c r="R227" i="1"/>
  <c r="R226" i="1" s="1"/>
  <c r="R208" i="1" s="1"/>
  <c r="R1509" i="1"/>
  <c r="R1052" i="1"/>
  <c r="R2542" i="1"/>
  <c r="R110" i="1"/>
  <c r="R90" i="1" s="1"/>
  <c r="R89" i="1" s="1"/>
  <c r="R2469" i="1"/>
  <c r="R2468" i="1" s="1"/>
  <c r="R1843" i="1"/>
  <c r="R3273" i="1"/>
  <c r="R3272" i="1" s="1"/>
  <c r="R3264" i="1" s="1"/>
  <c r="R1956" i="1"/>
  <c r="R1470" i="1"/>
  <c r="R1688" i="1"/>
  <c r="R2508" i="1"/>
  <c r="R516" i="1"/>
  <c r="R510" i="1" s="1"/>
  <c r="R2240" i="1"/>
  <c r="R3735" i="1"/>
  <c r="R894" i="1"/>
  <c r="R1183" i="1"/>
  <c r="R2151" i="1"/>
  <c r="R149" i="1"/>
  <c r="R148" i="1" s="1"/>
  <c r="R2994" i="1"/>
  <c r="R2117" i="1"/>
  <c r="R1254" i="1"/>
  <c r="R3533" i="1"/>
  <c r="R1739" i="1"/>
  <c r="R1096" i="1"/>
  <c r="R2070" i="1"/>
  <c r="R2069" i="1" s="1"/>
  <c r="R2792" i="1"/>
  <c r="R614" i="1"/>
  <c r="R613" i="1" s="1"/>
  <c r="R2727" i="1"/>
  <c r="R2715" i="1" s="1"/>
  <c r="R2655" i="1"/>
  <c r="R2448" i="1"/>
  <c r="R3851" i="1"/>
  <c r="R3850" i="1" s="1"/>
  <c r="R2306" i="1"/>
  <c r="R3302" i="1"/>
  <c r="R2051" i="1"/>
  <c r="R2782" i="1" l="1"/>
  <c r="R2781" i="1" s="1"/>
  <c r="R2654" i="1" s="1"/>
  <c r="R2624" i="1" s="1"/>
  <c r="R3729" i="1"/>
  <c r="R3717" i="1" s="1"/>
  <c r="R3716" i="1" s="1"/>
  <c r="R3532" i="1"/>
  <c r="R3531" i="1" s="1"/>
  <c r="R268" i="1"/>
  <c r="R267" i="1" s="1"/>
  <c r="R509" i="1"/>
  <c r="R147" i="1"/>
  <c r="R132" i="1" s="1"/>
  <c r="R3166" i="1"/>
  <c r="R3143" i="1" s="1"/>
  <c r="R3892" i="1"/>
  <c r="R433" i="1"/>
  <c r="R3401" i="1"/>
  <c r="R3400" i="1" s="1"/>
  <c r="R2914" i="1"/>
  <c r="R2913" i="1" s="1"/>
  <c r="R2871" i="1" s="1"/>
  <c r="R3596" i="1"/>
  <c r="R1391" i="1"/>
  <c r="R1390" i="1" s="1"/>
  <c r="R2239" i="1"/>
  <c r="R2238" i="1" s="1"/>
  <c r="R893" i="1"/>
  <c r="R892" i="1" s="1"/>
  <c r="R986" i="1"/>
  <c r="R985" i="1" s="1"/>
  <c r="R1842" i="1"/>
  <c r="R1841" i="1" s="1"/>
  <c r="R3263" i="1"/>
  <c r="R3249" i="1" s="1"/>
  <c r="R612" i="1"/>
  <c r="R2447" i="1"/>
  <c r="R2446" i="1" s="1"/>
  <c r="R2993" i="1"/>
  <c r="R2992" i="1" s="1"/>
  <c r="R1621" i="1"/>
  <c r="R1620" i="1" s="1"/>
  <c r="R1182" i="1"/>
  <c r="R1181" i="1" s="1"/>
  <c r="R2050" i="1"/>
  <c r="R2049" i="1" s="1"/>
  <c r="R3770" i="1"/>
  <c r="R3530" i="1" l="1"/>
  <c r="R3372" i="1"/>
  <c r="R3371" i="1" s="1"/>
  <c r="R432" i="1"/>
  <c r="R611" i="1"/>
  <c r="R3931" i="1" l="1"/>
  <c r="H3920" i="1"/>
  <c r="O3920" i="1" s="1"/>
  <c r="H3481" i="1"/>
  <c r="O3481" i="1" s="1"/>
  <c r="H3153" i="1"/>
  <c r="O3153" i="1" s="1"/>
  <c r="N3032" i="1"/>
  <c r="H3032" i="1"/>
  <c r="H3029" i="1" s="1"/>
  <c r="H1508" i="1"/>
  <c r="O1508" i="1" s="1"/>
  <c r="H1467" i="1"/>
  <c r="O1467" i="1" s="1"/>
  <c r="H835" i="1"/>
  <c r="O835" i="1" s="1"/>
  <c r="H439" i="1"/>
  <c r="O439" i="1" s="1"/>
  <c r="H295" i="1"/>
  <c r="N3029" i="1" l="1"/>
  <c r="O3029" i="1" s="1"/>
  <c r="H3868" i="1"/>
  <c r="O3868" i="1" s="1"/>
  <c r="N3439" i="1"/>
  <c r="H3439" i="1"/>
  <c r="H3070" i="1"/>
  <c r="O3070" i="1" s="1"/>
  <c r="N2839" i="1"/>
  <c r="N2858" i="1"/>
  <c r="H2858" i="1"/>
  <c r="N2831" i="1"/>
  <c r="H2831" i="1"/>
  <c r="N2659" i="1"/>
  <c r="H2659" i="1"/>
  <c r="N2547" i="1"/>
  <c r="H2547" i="1"/>
  <c r="N2357" i="1"/>
  <c r="H2357" i="1"/>
  <c r="H2354" i="1" s="1"/>
  <c r="H2353" i="1" s="1"/>
  <c r="N2158" i="1"/>
  <c r="H2158" i="1"/>
  <c r="H2155" i="1" s="1"/>
  <c r="O2659" i="1" l="1"/>
  <c r="O2158" i="1"/>
  <c r="N2354" i="1"/>
  <c r="O2357" i="1"/>
  <c r="N2857" i="1"/>
  <c r="O2858" i="1"/>
  <c r="N3438" i="1"/>
  <c r="O3439" i="1"/>
  <c r="N2838" i="1"/>
  <c r="O2831" i="1"/>
  <c r="N2546" i="1"/>
  <c r="O2547" i="1"/>
  <c r="H2351" i="1"/>
  <c r="H2352" i="1"/>
  <c r="N2155" i="1"/>
  <c r="H3438" i="1"/>
  <c r="H2546" i="1"/>
  <c r="H3867" i="1"/>
  <c r="O3867" i="1" s="1"/>
  <c r="H2839" i="1"/>
  <c r="O2839" i="1" s="1"/>
  <c r="H2857" i="1"/>
  <c r="N1961" i="1"/>
  <c r="H1961" i="1"/>
  <c r="N1963" i="1"/>
  <c r="H1963" i="1"/>
  <c r="N1873" i="1"/>
  <c r="H1873" i="1"/>
  <c r="N1746" i="1"/>
  <c r="H1746" i="1"/>
  <c r="H1743" i="1" s="1"/>
  <c r="H1742" i="1" s="1"/>
  <c r="H1741" i="1" s="1"/>
  <c r="N1636" i="1"/>
  <c r="H1636" i="1"/>
  <c r="N1516" i="1"/>
  <c r="H1516" i="1"/>
  <c r="H1513" i="1" s="1"/>
  <c r="H1512" i="1" s="1"/>
  <c r="H1511" i="1" s="1"/>
  <c r="N1438" i="1"/>
  <c r="H1438" i="1"/>
  <c r="N1303" i="1"/>
  <c r="N1305" i="1"/>
  <c r="H1303" i="1"/>
  <c r="H1305" i="1"/>
  <c r="N1101" i="1"/>
  <c r="H1101" i="1"/>
  <c r="H705" i="1"/>
  <c r="O705" i="1" s="1"/>
  <c r="H693" i="1"/>
  <c r="O693" i="1" s="1"/>
  <c r="N469" i="1"/>
  <c r="H469" i="1"/>
  <c r="H430" i="1"/>
  <c r="O430" i="1" s="1"/>
  <c r="H427" i="1"/>
  <c r="O427" i="1" s="1"/>
  <c r="H424" i="1"/>
  <c r="O424" i="1" s="1"/>
  <c r="N420" i="1"/>
  <c r="H421" i="1"/>
  <c r="O421" i="1" s="1"/>
  <c r="H418" i="1"/>
  <c r="O418" i="1" s="1"/>
  <c r="H415" i="1"/>
  <c r="O415" i="1" s="1"/>
  <c r="N412" i="1"/>
  <c r="H412" i="1"/>
  <c r="H406" i="1"/>
  <c r="O406" i="1" s="1"/>
  <c r="N402" i="1"/>
  <c r="H402" i="1"/>
  <c r="N395" i="1"/>
  <c r="H397" i="1"/>
  <c r="O397" i="1" s="1"/>
  <c r="N392" i="1"/>
  <c r="H392" i="1"/>
  <c r="H389" i="1"/>
  <c r="O389" i="1" s="1"/>
  <c r="N175" i="1"/>
  <c r="H175" i="1"/>
  <c r="N158" i="1"/>
  <c r="H158" i="1"/>
  <c r="N152" i="1"/>
  <c r="H152" i="1"/>
  <c r="O158" i="1" l="1"/>
  <c r="O1438" i="1"/>
  <c r="O1636" i="1"/>
  <c r="O1873" i="1"/>
  <c r="O1961" i="1"/>
  <c r="O1305" i="1"/>
  <c r="N394" i="1"/>
  <c r="N2837" i="1"/>
  <c r="O2857" i="1"/>
  <c r="N401" i="1"/>
  <c r="O402" i="1"/>
  <c r="O469" i="1"/>
  <c r="N1100" i="1"/>
  <c r="O1101" i="1"/>
  <c r="O1303" i="1"/>
  <c r="N1513" i="1"/>
  <c r="O1516" i="1"/>
  <c r="N1743" i="1"/>
  <c r="O1746" i="1"/>
  <c r="O1963" i="1"/>
  <c r="N2154" i="1"/>
  <c r="N2152" i="1" s="1"/>
  <c r="O2155" i="1"/>
  <c r="N2545" i="1"/>
  <c r="O2546" i="1"/>
  <c r="N411" i="1"/>
  <c r="N404" i="1" s="1"/>
  <c r="O412" i="1"/>
  <c r="N391" i="1"/>
  <c r="O392" i="1"/>
  <c r="O152" i="1"/>
  <c r="N174" i="1"/>
  <c r="O175" i="1"/>
  <c r="N3437" i="1"/>
  <c r="O3438" i="1"/>
  <c r="N2353" i="1"/>
  <c r="O2354" i="1"/>
  <c r="H3437" i="1"/>
  <c r="H3436" i="1" s="1"/>
  <c r="H2545" i="1"/>
  <c r="H2544" i="1" s="1"/>
  <c r="H2154" i="1"/>
  <c r="H401" i="1"/>
  <c r="H426" i="1"/>
  <c r="O426" i="1" s="1"/>
  <c r="H408" i="1"/>
  <c r="O408" i="1" s="1"/>
  <c r="H414" i="1"/>
  <c r="O414" i="1" s="1"/>
  <c r="H420" i="1"/>
  <c r="O420" i="1" s="1"/>
  <c r="H396" i="1"/>
  <c r="O396" i="1" s="1"/>
  <c r="H405" i="1"/>
  <c r="O405" i="1" s="1"/>
  <c r="H423" i="1"/>
  <c r="O423" i="1" s="1"/>
  <c r="H429" i="1"/>
  <c r="O429" i="1" s="1"/>
  <c r="H2838" i="1"/>
  <c r="O2838" i="1" s="1"/>
  <c r="H1960" i="1"/>
  <c r="N1960" i="1"/>
  <c r="N1302" i="1"/>
  <c r="H1302" i="1"/>
  <c r="H1301" i="1" s="1"/>
  <c r="H1300" i="1" s="1"/>
  <c r="H1100" i="1"/>
  <c r="H417" i="1"/>
  <c r="O417" i="1" s="1"/>
  <c r="H731" i="1"/>
  <c r="O731" i="1" s="1"/>
  <c r="H391" i="1"/>
  <c r="H411" i="1"/>
  <c r="H388" i="1"/>
  <c r="O388" i="1" s="1"/>
  <c r="H174" i="1"/>
  <c r="N2153" i="1" l="1"/>
  <c r="N1959" i="1"/>
  <c r="O1960" i="1"/>
  <c r="N387" i="1"/>
  <c r="O391" i="1"/>
  <c r="O2545" i="1"/>
  <c r="N2544" i="1"/>
  <c r="O2544" i="1" s="1"/>
  <c r="N2543" i="1"/>
  <c r="O2353" i="1"/>
  <c r="N2351" i="1"/>
  <c r="O2351" i="1" s="1"/>
  <c r="N2352" i="1"/>
  <c r="O2352" i="1" s="1"/>
  <c r="O174" i="1"/>
  <c r="N1742" i="1"/>
  <c r="O1743" i="1"/>
  <c r="N400" i="1"/>
  <c r="N399" i="1" s="1"/>
  <c r="O401" i="1"/>
  <c r="O411" i="1"/>
  <c r="O2154" i="1"/>
  <c r="N1099" i="1"/>
  <c r="O1100" i="1"/>
  <c r="N1301" i="1"/>
  <c r="O1302" i="1"/>
  <c r="N3436" i="1"/>
  <c r="O3436" i="1" s="1"/>
  <c r="O3437" i="1"/>
  <c r="N1512" i="1"/>
  <c r="O1513" i="1"/>
  <c r="H2152" i="1"/>
  <c r="O2152" i="1" s="1"/>
  <c r="H2153" i="1"/>
  <c r="O2153" i="1" s="1"/>
  <c r="H2543" i="1"/>
  <c r="H400" i="1"/>
  <c r="H395" i="1"/>
  <c r="H2837" i="1"/>
  <c r="O2837" i="1" s="1"/>
  <c r="H1959" i="1"/>
  <c r="H1958" i="1" s="1"/>
  <c r="H1099" i="1"/>
  <c r="H1098" i="1" s="1"/>
  <c r="H404" i="1"/>
  <c r="O404" i="1" s="1"/>
  <c r="H387" i="1"/>
  <c r="H3479" i="1"/>
  <c r="N3479" i="1"/>
  <c r="G3479" i="1"/>
  <c r="O3479" i="1" l="1"/>
  <c r="O1099" i="1"/>
  <c r="N1097" i="1"/>
  <c r="N1098" i="1"/>
  <c r="O1098" i="1" s="1"/>
  <c r="O400" i="1"/>
  <c r="O2543" i="1"/>
  <c r="N386" i="1"/>
  <c r="O387" i="1"/>
  <c r="N1300" i="1"/>
  <c r="O1300" i="1" s="1"/>
  <c r="O1301" i="1"/>
  <c r="H394" i="1"/>
  <c r="O394" i="1" s="1"/>
  <c r="O395" i="1"/>
  <c r="N1511" i="1"/>
  <c r="O1511" i="1" s="1"/>
  <c r="O1512" i="1"/>
  <c r="N1741" i="1"/>
  <c r="O1741" i="1" s="1"/>
  <c r="O1742" i="1"/>
  <c r="N1958" i="1"/>
  <c r="O1958" i="1" s="1"/>
  <c r="O1959" i="1"/>
  <c r="H399" i="1"/>
  <c r="O399" i="1" s="1"/>
  <c r="H1097" i="1"/>
  <c r="H386" i="1"/>
  <c r="N143" i="1"/>
  <c r="O386" i="1" l="1"/>
  <c r="N385" i="1"/>
  <c r="O1097" i="1"/>
  <c r="H385" i="1"/>
  <c r="H3865" i="1"/>
  <c r="N3865" i="1"/>
  <c r="H3871" i="1"/>
  <c r="N3871" i="1"/>
  <c r="H3874" i="1"/>
  <c r="N3874" i="1"/>
  <c r="G3874" i="1"/>
  <c r="G3873" i="1" s="1"/>
  <c r="G3871" i="1"/>
  <c r="G3870" i="1" s="1"/>
  <c r="G3865" i="1"/>
  <c r="G3864" i="1" s="1"/>
  <c r="H3761" i="1"/>
  <c r="N3761" i="1"/>
  <c r="G3761" i="1"/>
  <c r="H3636" i="1"/>
  <c r="N3636" i="1"/>
  <c r="G3636" i="1"/>
  <c r="G3635" i="1" s="1"/>
  <c r="H3651" i="1"/>
  <c r="N3651" i="1"/>
  <c r="G3651" i="1"/>
  <c r="H3630" i="1"/>
  <c r="N3630" i="1"/>
  <c r="G3630" i="1"/>
  <c r="H3604" i="1"/>
  <c r="H3603" i="1" s="1"/>
  <c r="N3604" i="1"/>
  <c r="G3604" i="1"/>
  <c r="G3603" i="1" s="1"/>
  <c r="H3555" i="1"/>
  <c r="N3555" i="1"/>
  <c r="G3555" i="1"/>
  <c r="G3554" i="1" s="1"/>
  <c r="O3651" i="1" l="1"/>
  <c r="N3603" i="1"/>
  <c r="O3603" i="1" s="1"/>
  <c r="O3604" i="1"/>
  <c r="O3761" i="1"/>
  <c r="N3635" i="1"/>
  <c r="O3636" i="1"/>
  <c r="N3873" i="1"/>
  <c r="O3874" i="1"/>
  <c r="N3864" i="1"/>
  <c r="O3865" i="1"/>
  <c r="N384" i="1"/>
  <c r="O385" i="1"/>
  <c r="N3554" i="1"/>
  <c r="O3555" i="1"/>
  <c r="O3630" i="1"/>
  <c r="N3870" i="1"/>
  <c r="O3871" i="1"/>
  <c r="H384" i="1"/>
  <c r="H3554" i="1"/>
  <c r="H3635" i="1"/>
  <c r="H3864" i="1"/>
  <c r="H3870" i="1"/>
  <c r="H3873" i="1"/>
  <c r="H3543" i="1"/>
  <c r="N3543" i="1"/>
  <c r="G3543" i="1"/>
  <c r="G3542" i="1" s="1"/>
  <c r="O3554" i="1" l="1"/>
  <c r="O3870" i="1"/>
  <c r="O384" i="1"/>
  <c r="O3864" i="1"/>
  <c r="O3635" i="1"/>
  <c r="O3873" i="1"/>
  <c r="N3542" i="1"/>
  <c r="O3543" i="1"/>
  <c r="H3542" i="1"/>
  <c r="H3434" i="1"/>
  <c r="N3434" i="1"/>
  <c r="G3434" i="1"/>
  <c r="G3433" i="1" s="1"/>
  <c r="G3432" i="1" s="1"/>
  <c r="G3431" i="1" s="1"/>
  <c r="H3362" i="1"/>
  <c r="N3362" i="1"/>
  <c r="G3362" i="1"/>
  <c r="G3361" i="1" s="1"/>
  <c r="G3360" i="1" s="1"/>
  <c r="G3359" i="1" s="1"/>
  <c r="H3243" i="1"/>
  <c r="N3243" i="1"/>
  <c r="G3243" i="1"/>
  <c r="G3242" i="1" s="1"/>
  <c r="G3241" i="1" s="1"/>
  <c r="G3240" i="1" s="1"/>
  <c r="N3433" i="1" l="1"/>
  <c r="O3434" i="1"/>
  <c r="O3542" i="1"/>
  <c r="N3361" i="1"/>
  <c r="O3362" i="1"/>
  <c r="N3242" i="1"/>
  <c r="O3243" i="1"/>
  <c r="H3242" i="1"/>
  <c r="H3361" i="1"/>
  <c r="H3433" i="1"/>
  <c r="H3092" i="1"/>
  <c r="N3092" i="1"/>
  <c r="G3092" i="1"/>
  <c r="G3091" i="1" s="1"/>
  <c r="H2798" i="1"/>
  <c r="N2798" i="1"/>
  <c r="G2798" i="1"/>
  <c r="H2776" i="1"/>
  <c r="N2776" i="1"/>
  <c r="G2776" i="1"/>
  <c r="G2775" i="1" s="1"/>
  <c r="H2649" i="1"/>
  <c r="N2649" i="1"/>
  <c r="G2649" i="1"/>
  <c r="G2648" i="1" s="1"/>
  <c r="H2491" i="1"/>
  <c r="N2491" i="1"/>
  <c r="G2491" i="1"/>
  <c r="G2490" i="1" s="1"/>
  <c r="H2476" i="1"/>
  <c r="N2476" i="1"/>
  <c r="G2476" i="1"/>
  <c r="G2475" i="1" s="1"/>
  <c r="H2286" i="1"/>
  <c r="N2286" i="1"/>
  <c r="G2286" i="1"/>
  <c r="H2258" i="1"/>
  <c r="N2258" i="1"/>
  <c r="G2258" i="1"/>
  <c r="H2092" i="1"/>
  <c r="N2092" i="1"/>
  <c r="G2092" i="1"/>
  <c r="H1892" i="1"/>
  <c r="N1892" i="1"/>
  <c r="G1892" i="1"/>
  <c r="H1668" i="1"/>
  <c r="N1668" i="1"/>
  <c r="G1668" i="1"/>
  <c r="H1640" i="1"/>
  <c r="N1640" i="1"/>
  <c r="G1640" i="1"/>
  <c r="H1410" i="1"/>
  <c r="N1410" i="1"/>
  <c r="G1410" i="1"/>
  <c r="H1285" i="1"/>
  <c r="N1285" i="1"/>
  <c r="G1285" i="1"/>
  <c r="G1284" i="1" s="1"/>
  <c r="G1283" i="1" s="1"/>
  <c r="G1282" i="1" s="1"/>
  <c r="H1229" i="1"/>
  <c r="N1229" i="1"/>
  <c r="G1229" i="1"/>
  <c r="H1032" i="1"/>
  <c r="N1032" i="1"/>
  <c r="G1032" i="1"/>
  <c r="G978" i="1"/>
  <c r="H978" i="1"/>
  <c r="N978" i="1"/>
  <c r="H926" i="1"/>
  <c r="N926" i="1"/>
  <c r="G926" i="1"/>
  <c r="G925" i="1" s="1"/>
  <c r="H921" i="1"/>
  <c r="N921" i="1"/>
  <c r="G921" i="1"/>
  <c r="H764" i="1"/>
  <c r="N764" i="1"/>
  <c r="G764" i="1"/>
  <c r="H701" i="1"/>
  <c r="H686" i="1"/>
  <c r="N686" i="1"/>
  <c r="G686" i="1"/>
  <c r="G685" i="1" s="1"/>
  <c r="H658" i="1"/>
  <c r="N658" i="1"/>
  <c r="G658" i="1"/>
  <c r="G657" i="1" s="1"/>
  <c r="N560" i="1"/>
  <c r="G560" i="1"/>
  <c r="G559" i="1" s="1"/>
  <c r="H445" i="1"/>
  <c r="N445" i="1"/>
  <c r="G445" i="1"/>
  <c r="G444" i="1" s="1"/>
  <c r="O926" i="1" l="1"/>
  <c r="O1892" i="1"/>
  <c r="O2798" i="1"/>
  <c r="O921" i="1"/>
  <c r="O1229" i="1"/>
  <c r="O1668" i="1"/>
  <c r="O2286" i="1"/>
  <c r="N657" i="1"/>
  <c r="O658" i="1"/>
  <c r="O1410" i="1"/>
  <c r="O2092" i="1"/>
  <c r="N2490" i="1"/>
  <c r="O2491" i="1"/>
  <c r="N3091" i="1"/>
  <c r="O3092" i="1"/>
  <c r="N3360" i="1"/>
  <c r="O3361" i="1"/>
  <c r="N2775" i="1"/>
  <c r="O2776" i="1"/>
  <c r="N3241" i="1"/>
  <c r="O3242" i="1"/>
  <c r="N1284" i="1"/>
  <c r="O1285" i="1"/>
  <c r="N2475" i="1"/>
  <c r="O2476" i="1"/>
  <c r="N559" i="1"/>
  <c r="O559" i="1" s="1"/>
  <c r="O560" i="1"/>
  <c r="N444" i="1"/>
  <c r="O445" i="1"/>
  <c r="N685" i="1"/>
  <c r="O686" i="1"/>
  <c r="O764" i="1"/>
  <c r="O978" i="1"/>
  <c r="O1032" i="1"/>
  <c r="O1640" i="1"/>
  <c r="O2258" i="1"/>
  <c r="N2648" i="1"/>
  <c r="O2649" i="1"/>
  <c r="N3432" i="1"/>
  <c r="O3433" i="1"/>
  <c r="H444" i="1"/>
  <c r="H1284" i="1"/>
  <c r="H2475" i="1"/>
  <c r="H2490" i="1"/>
  <c r="H2648" i="1"/>
  <c r="H2775" i="1"/>
  <c r="H3091" i="1"/>
  <c r="H3360" i="1"/>
  <c r="H685" i="1"/>
  <c r="H657" i="1"/>
  <c r="H3432" i="1"/>
  <c r="H3241" i="1"/>
  <c r="H3240" i="1" s="1"/>
  <c r="H236" i="1"/>
  <c r="N236" i="1"/>
  <c r="G236" i="1"/>
  <c r="O236" i="1" l="1"/>
  <c r="N3431" i="1"/>
  <c r="O3432" i="1"/>
  <c r="O685" i="1"/>
  <c r="N1283" i="1"/>
  <c r="O1284" i="1"/>
  <c r="O2775" i="1"/>
  <c r="O3091" i="1"/>
  <c r="O2648" i="1"/>
  <c r="O444" i="1"/>
  <c r="O2475" i="1"/>
  <c r="N3240" i="1"/>
  <c r="O3240" i="1" s="1"/>
  <c r="O3241" i="1"/>
  <c r="N3359" i="1"/>
  <c r="O3360" i="1"/>
  <c r="O2490" i="1"/>
  <c r="O657" i="1"/>
  <c r="H3359" i="1"/>
  <c r="H3431" i="1"/>
  <c r="H1283" i="1"/>
  <c r="N1282" i="1" l="1"/>
  <c r="O1283" i="1"/>
  <c r="O3359" i="1"/>
  <c r="O3431" i="1"/>
  <c r="H1282" i="1"/>
  <c r="G3817" i="1"/>
  <c r="G3815" i="1"/>
  <c r="G3739" i="1"/>
  <c r="G3647" i="1"/>
  <c r="G3643" i="1"/>
  <c r="G3616" i="1"/>
  <c r="G3548" i="1"/>
  <c r="G3529" i="1"/>
  <c r="G3484" i="1"/>
  <c r="G3474" i="1"/>
  <c r="G3464" i="1"/>
  <c r="G3457" i="1"/>
  <c r="G3445" i="1"/>
  <c r="G3090" i="1"/>
  <c r="G3028" i="1"/>
  <c r="H3004" i="1"/>
  <c r="N3004" i="1"/>
  <c r="G3004" i="1"/>
  <c r="G3003" i="1" s="1"/>
  <c r="G3002" i="1"/>
  <c r="G2999" i="1"/>
  <c r="N3003" i="1" l="1"/>
  <c r="O3004" i="1"/>
  <c r="O1282" i="1"/>
  <c r="H3003" i="1"/>
  <c r="H2936" i="1"/>
  <c r="N2936" i="1"/>
  <c r="G2936" i="1"/>
  <c r="G2935" i="1" s="1"/>
  <c r="N2935" i="1" l="1"/>
  <c r="O2936" i="1"/>
  <c r="O3003" i="1"/>
  <c r="H2935" i="1"/>
  <c r="G2856" i="1"/>
  <c r="G2791" i="1"/>
  <c r="G2774" i="1"/>
  <c r="G2764" i="1"/>
  <c r="G2751" i="1"/>
  <c r="G2734" i="1"/>
  <c r="G2720" i="1"/>
  <c r="G2633" i="1"/>
  <c r="H2519" i="1"/>
  <c r="N2519" i="1"/>
  <c r="G2519" i="1"/>
  <c r="G2518" i="1" s="1"/>
  <c r="G2507" i="1"/>
  <c r="G2232" i="1"/>
  <c r="G2178" i="1"/>
  <c r="G2134" i="1"/>
  <c r="G1987" i="1"/>
  <c r="G1923" i="1"/>
  <c r="G1694" i="1"/>
  <c r="G1614" i="1"/>
  <c r="G1384" i="1"/>
  <c r="G1333" i="1"/>
  <c r="G1260" i="1"/>
  <c r="G1180" i="1"/>
  <c r="G1121" i="1"/>
  <c r="G829" i="1"/>
  <c r="N708" i="1"/>
  <c r="G708" i="1"/>
  <c r="G706" i="1"/>
  <c r="H672" i="1"/>
  <c r="N672" i="1"/>
  <c r="G672" i="1"/>
  <c r="G671" i="1" s="1"/>
  <c r="H621" i="1"/>
  <c r="N621" i="1"/>
  <c r="G549" i="1"/>
  <c r="G548" i="1"/>
  <c r="G531" i="1"/>
  <c r="G530" i="1"/>
  <c r="G463" i="1"/>
  <c r="G443" i="1"/>
  <c r="O621" i="1" l="1"/>
  <c r="N671" i="1"/>
  <c r="O672" i="1"/>
  <c r="N2518" i="1"/>
  <c r="O2519" i="1"/>
  <c r="O2935" i="1"/>
  <c r="G621" i="1"/>
  <c r="H671" i="1"/>
  <c r="H2518" i="1"/>
  <c r="H708" i="1"/>
  <c r="O708" i="1" s="1"/>
  <c r="G253" i="1"/>
  <c r="G250" i="1"/>
  <c r="O671" i="1" l="1"/>
  <c r="O2518" i="1"/>
  <c r="G3602" i="1"/>
  <c r="G3537" i="1"/>
  <c r="G3536" i="1" s="1"/>
  <c r="G2731" i="1"/>
  <c r="G2647" i="1"/>
  <c r="G874" i="1"/>
  <c r="G859" i="1"/>
  <c r="H625" i="1"/>
  <c r="N625" i="1"/>
  <c r="G625" i="1"/>
  <c r="G565" i="1"/>
  <c r="H154" i="1"/>
  <c r="N154" i="1"/>
  <c r="G154" i="1"/>
  <c r="O154" i="1" l="1"/>
  <c r="O625" i="1"/>
  <c r="H3043" i="1"/>
  <c r="N3043" i="1"/>
  <c r="G3043" i="1"/>
  <c r="G3042" i="1" s="1"/>
  <c r="N3042" i="1" l="1"/>
  <c r="O3043" i="1"/>
  <c r="H3042" i="1"/>
  <c r="H3574" i="1"/>
  <c r="N3574" i="1"/>
  <c r="G3574" i="1"/>
  <c r="G3573" i="1" s="1"/>
  <c r="G3572" i="1" s="1"/>
  <c r="G3571" i="1" s="1"/>
  <c r="G3570" i="1" s="1"/>
  <c r="N3478" i="1"/>
  <c r="H3483" i="1"/>
  <c r="H3482" i="1" s="1"/>
  <c r="N3483" i="1"/>
  <c r="G3483" i="1"/>
  <c r="G3482" i="1" s="1"/>
  <c r="G3478" i="1"/>
  <c r="N3482" i="1" l="1"/>
  <c r="O3482" i="1" s="1"/>
  <c r="O3483" i="1"/>
  <c r="N3573" i="1"/>
  <c r="O3574" i="1"/>
  <c r="O3042" i="1"/>
  <c r="H3478" i="1"/>
  <c r="O3478" i="1" s="1"/>
  <c r="H3573" i="1"/>
  <c r="H3488" i="1"/>
  <c r="N3488" i="1"/>
  <c r="G3488" i="1"/>
  <c r="G3487" i="1" s="1"/>
  <c r="G3486" i="1" s="1"/>
  <c r="N3572" i="1" l="1"/>
  <c r="O3573" i="1"/>
  <c r="N3487" i="1"/>
  <c r="O3488" i="1"/>
  <c r="H3487" i="1"/>
  <c r="H3572" i="1"/>
  <c r="N2977" i="1"/>
  <c r="H2977" i="1"/>
  <c r="H2930" i="1"/>
  <c r="N2930" i="1"/>
  <c r="G2930" i="1"/>
  <c r="G2929" i="1" s="1"/>
  <c r="H2892" i="1"/>
  <c r="N2892" i="1"/>
  <c r="G2892" i="1"/>
  <c r="G2891" i="1" s="1"/>
  <c r="H2713" i="1"/>
  <c r="N2713" i="1"/>
  <c r="G2713" i="1"/>
  <c r="G2712" i="1" s="1"/>
  <c r="G2711" i="1" s="1"/>
  <c r="H2709" i="1"/>
  <c r="N2709" i="1"/>
  <c r="G2709" i="1"/>
  <c r="O2709" i="1" l="1"/>
  <c r="O2977" i="1"/>
  <c r="N2891" i="1"/>
  <c r="O2892" i="1"/>
  <c r="N3571" i="1"/>
  <c r="O3572" i="1"/>
  <c r="N2712" i="1"/>
  <c r="O2713" i="1"/>
  <c r="N3486" i="1"/>
  <c r="O3487" i="1"/>
  <c r="N2929" i="1"/>
  <c r="O2930" i="1"/>
  <c r="H3571" i="1"/>
  <c r="H2929" i="1"/>
  <c r="H2891" i="1"/>
  <c r="H3486" i="1"/>
  <c r="H2712" i="1"/>
  <c r="H2676" i="1"/>
  <c r="N2676" i="1"/>
  <c r="G2676" i="1"/>
  <c r="G2675" i="1" s="1"/>
  <c r="O2929" i="1" l="1"/>
  <c r="N2675" i="1"/>
  <c r="O2676" i="1"/>
  <c r="O3486" i="1"/>
  <c r="N3570" i="1"/>
  <c r="O3571" i="1"/>
  <c r="N2711" i="1"/>
  <c r="O2712" i="1"/>
  <c r="O2891" i="1"/>
  <c r="H3570" i="1"/>
  <c r="H2675" i="1"/>
  <c r="H2711" i="1"/>
  <c r="H2622" i="1"/>
  <c r="N2622" i="1"/>
  <c r="G2622" i="1"/>
  <c r="G2621" i="1" s="1"/>
  <c r="G2620" i="1" s="1"/>
  <c r="G2619" i="1" s="1"/>
  <c r="N2621" i="1" l="1"/>
  <c r="O2622" i="1"/>
  <c r="O2675" i="1"/>
  <c r="O3570" i="1"/>
  <c r="O2711" i="1"/>
  <c r="H2621" i="1"/>
  <c r="H1234" i="1"/>
  <c r="N1234" i="1"/>
  <c r="G1234" i="1"/>
  <c r="G1233" i="1" s="1"/>
  <c r="G1232" i="1" s="1"/>
  <c r="G1231" i="1" s="1"/>
  <c r="N713" i="1"/>
  <c r="G713" i="1"/>
  <c r="H713" i="1"/>
  <c r="N701" i="1"/>
  <c r="O701" i="1" s="1"/>
  <c r="G701" i="1"/>
  <c r="H697" i="1"/>
  <c r="N697" i="1"/>
  <c r="G697" i="1"/>
  <c r="H689" i="1"/>
  <c r="N689" i="1"/>
  <c r="G689" i="1"/>
  <c r="N539" i="1"/>
  <c r="G539" i="1"/>
  <c r="G538" i="1" s="1"/>
  <c r="H451" i="1"/>
  <c r="N451" i="1"/>
  <c r="G451" i="1"/>
  <c r="G450" i="1" s="1"/>
  <c r="H314" i="1"/>
  <c r="N314" i="1"/>
  <c r="G314" i="1"/>
  <c r="G313" i="1" s="1"/>
  <c r="H293" i="1"/>
  <c r="N293" i="1"/>
  <c r="G293" i="1"/>
  <c r="H273" i="1"/>
  <c r="N273" i="1"/>
  <c r="G273" i="1"/>
  <c r="G272" i="1" s="1"/>
  <c r="O689" i="1" l="1"/>
  <c r="O697" i="1"/>
  <c r="N313" i="1"/>
  <c r="N450" i="1"/>
  <c r="O451" i="1"/>
  <c r="O713" i="1"/>
  <c r="N1233" i="1"/>
  <c r="O1234" i="1"/>
  <c r="N272" i="1"/>
  <c r="N538" i="1"/>
  <c r="O538" i="1" s="1"/>
  <c r="O539" i="1"/>
  <c r="N2620" i="1"/>
  <c r="O2621" i="1"/>
  <c r="H313" i="1"/>
  <c r="H272" i="1"/>
  <c r="H1233" i="1"/>
  <c r="H450" i="1"/>
  <c r="H2620" i="1"/>
  <c r="H2619" i="1" s="1"/>
  <c r="O450" i="1" l="1"/>
  <c r="N2619" i="1"/>
  <c r="O2619" i="1" s="1"/>
  <c r="O2620" i="1"/>
  <c r="N1232" i="1"/>
  <c r="O1233" i="1"/>
  <c r="H1232" i="1"/>
  <c r="H3628" i="1"/>
  <c r="N3628" i="1"/>
  <c r="G3628" i="1"/>
  <c r="H3099" i="1"/>
  <c r="N3099" i="1"/>
  <c r="G3099" i="1"/>
  <c r="G3097" i="1"/>
  <c r="H3001" i="1"/>
  <c r="N3001" i="1"/>
  <c r="G3001" i="1"/>
  <c r="G3000" i="1" s="1"/>
  <c r="N3000" i="1" l="1"/>
  <c r="O3001" i="1"/>
  <c r="N3096" i="1"/>
  <c r="O3099" i="1"/>
  <c r="N1231" i="1"/>
  <c r="O1232" i="1"/>
  <c r="O3628" i="1"/>
  <c r="H3627" i="1"/>
  <c r="G3627" i="1"/>
  <c r="G3626" i="1" s="1"/>
  <c r="G3625" i="1" s="1"/>
  <c r="N3627" i="1"/>
  <c r="H3000" i="1"/>
  <c r="H1231" i="1"/>
  <c r="G3096" i="1"/>
  <c r="N3626" i="1" l="1"/>
  <c r="O3627" i="1"/>
  <c r="O1231" i="1"/>
  <c r="O3000" i="1"/>
  <c r="H3626" i="1"/>
  <c r="H2945" i="1"/>
  <c r="N2945" i="1"/>
  <c r="G2945" i="1"/>
  <c r="G2944" i="1" s="1"/>
  <c r="H2942" i="1"/>
  <c r="N2942" i="1"/>
  <c r="G2942" i="1"/>
  <c r="G2941" i="1" s="1"/>
  <c r="N2925" i="1"/>
  <c r="G2925" i="1"/>
  <c r="G2924" i="1" s="1"/>
  <c r="N2944" i="1" l="1"/>
  <c r="O2945" i="1"/>
  <c r="N2941" i="1"/>
  <c r="O2942" i="1"/>
  <c r="N3625" i="1"/>
  <c r="O3626" i="1"/>
  <c r="N2924" i="1"/>
  <c r="H2944" i="1"/>
  <c r="H2941" i="1"/>
  <c r="H3625" i="1"/>
  <c r="H2848" i="1"/>
  <c r="N2848" i="1"/>
  <c r="G2848" i="1"/>
  <c r="G2847" i="1" s="1"/>
  <c r="G2846" i="1" s="1"/>
  <c r="G2845" i="1" s="1"/>
  <c r="G2844" i="1" s="1"/>
  <c r="G2843" i="1" s="1"/>
  <c r="H2725" i="1"/>
  <c r="N2725" i="1"/>
  <c r="G2725" i="1"/>
  <c r="G2724" i="1" s="1"/>
  <c r="O2941" i="1" l="1"/>
  <c r="N2724" i="1"/>
  <c r="O2725" i="1"/>
  <c r="N2847" i="1"/>
  <c r="O2848" i="1"/>
  <c r="O3625" i="1"/>
  <c r="O2944" i="1"/>
  <c r="H2724" i="1"/>
  <c r="H2847" i="1"/>
  <c r="G3929" i="1"/>
  <c r="G3928" i="1" s="1"/>
  <c r="G3923" i="1"/>
  <c r="G3922" i="1" s="1"/>
  <c r="G3919" i="1"/>
  <c r="G3918" i="1" s="1"/>
  <c r="G3912" i="1"/>
  <c r="G3910" i="1"/>
  <c r="G3905" i="1"/>
  <c r="G3903" i="1"/>
  <c r="G3901" i="1"/>
  <c r="G3898" i="1"/>
  <c r="G3897" i="1" s="1"/>
  <c r="G3890" i="1"/>
  <c r="G3888" i="1"/>
  <c r="G3885" i="1"/>
  <c r="G3884" i="1" s="1"/>
  <c r="G3882" i="1"/>
  <c r="G3881" i="1" s="1"/>
  <c r="G3877" i="1"/>
  <c r="G3876" i="1" s="1"/>
  <c r="G3848" i="1"/>
  <c r="G3846" i="1"/>
  <c r="G3844" i="1"/>
  <c r="G3838" i="1"/>
  <c r="G3837" i="1" s="1"/>
  <c r="G3835" i="1"/>
  <c r="G3834" i="1" s="1"/>
  <c r="G3831" i="1"/>
  <c r="G3829" i="1"/>
  <c r="G3825" i="1"/>
  <c r="G3824" i="1" s="1"/>
  <c r="G3822" i="1"/>
  <c r="G3821" i="1" s="1"/>
  <c r="G3819" i="1"/>
  <c r="G3818" i="1" s="1"/>
  <c r="G3816" i="1"/>
  <c r="G3814" i="1"/>
  <c r="G3811" i="1"/>
  <c r="G3809" i="1"/>
  <c r="G3802" i="1"/>
  <c r="G3801" i="1" s="1"/>
  <c r="G3800" i="1" s="1"/>
  <c r="G3799" i="1" s="1"/>
  <c r="G3797" i="1"/>
  <c r="G3795" i="1"/>
  <c r="G3793" i="1"/>
  <c r="G3790" i="1"/>
  <c r="G3789" i="1" s="1"/>
  <c r="G3785" i="1"/>
  <c r="G3784" i="1" s="1"/>
  <c r="G3783" i="1" s="1"/>
  <c r="G3782" i="1" s="1"/>
  <c r="G3780" i="1"/>
  <c r="G3778" i="1"/>
  <c r="G3767" i="1"/>
  <c r="G3766" i="1" s="1"/>
  <c r="G3765" i="1" s="1"/>
  <c r="G3764" i="1" s="1"/>
  <c r="G3760" i="1"/>
  <c r="G3758" i="1"/>
  <c r="G3757" i="1" s="1"/>
  <c r="G3752" i="1"/>
  <c r="G3750" i="1"/>
  <c r="G3748" i="1"/>
  <c r="G3745" i="1"/>
  <c r="G3744" i="1" s="1"/>
  <c r="G3741" i="1"/>
  <c r="G3740" i="1" s="1"/>
  <c r="G3738" i="1"/>
  <c r="G3737" i="1" s="1"/>
  <c r="G3727" i="1"/>
  <c r="G3726" i="1" s="1"/>
  <c r="G3725" i="1" s="1"/>
  <c r="G3724" i="1" s="1"/>
  <c r="G3718" i="1" s="1"/>
  <c r="G3714" i="1"/>
  <c r="G3712" i="1"/>
  <c r="G3710" i="1"/>
  <c r="G3707" i="1"/>
  <c r="G3706" i="1" s="1"/>
  <c r="G3703" i="1"/>
  <c r="G3702" i="1" s="1"/>
  <c r="G3701" i="1" s="1"/>
  <c r="G3695" i="1"/>
  <c r="G3693" i="1"/>
  <c r="G3691" i="1"/>
  <c r="G3688" i="1"/>
  <c r="G3687" i="1" s="1"/>
  <c r="G3684" i="1"/>
  <c r="G3683" i="1" s="1"/>
  <c r="G3682" i="1" s="1"/>
  <c r="G3668" i="1"/>
  <c r="G3666" i="1"/>
  <c r="G3663" i="1"/>
  <c r="G3662" i="1" s="1"/>
  <c r="G3657" i="1"/>
  <c r="G3656" i="1" s="1"/>
  <c r="G3655" i="1" s="1"/>
  <c r="G3649" i="1"/>
  <c r="G3648" i="1" s="1"/>
  <c r="G3646" i="1"/>
  <c r="G3645" i="1" s="1"/>
  <c r="G3642" i="1"/>
  <c r="G3641" i="1" s="1"/>
  <c r="G3639" i="1"/>
  <c r="G3638" i="1" s="1"/>
  <c r="G3623" i="1"/>
  <c r="G3622" i="1" s="1"/>
  <c r="G3620" i="1"/>
  <c r="G3619" i="1" s="1"/>
  <c r="G3617" i="1"/>
  <c r="G3615" i="1"/>
  <c r="G3613" i="1"/>
  <c r="G3611" i="1"/>
  <c r="G3607" i="1"/>
  <c r="G3606" i="1" s="1"/>
  <c r="G3601" i="1"/>
  <c r="G3600" i="1" s="1"/>
  <c r="G3593" i="1"/>
  <c r="G3592" i="1" s="1"/>
  <c r="G3591" i="1" s="1"/>
  <c r="G3590" i="1" s="1"/>
  <c r="G3589" i="1" s="1"/>
  <c r="G3586" i="1"/>
  <c r="G3585" i="1" s="1"/>
  <c r="G3582" i="1"/>
  <c r="G3581" i="1" s="1"/>
  <c r="G3567" i="1"/>
  <c r="G3566" i="1" s="1"/>
  <c r="G3565" i="1" s="1"/>
  <c r="G3564" i="1" s="1"/>
  <c r="G3563" i="1" s="1"/>
  <c r="G3560" i="1"/>
  <c r="G3559" i="1" s="1"/>
  <c r="G3558" i="1" s="1"/>
  <c r="G3557" i="1" s="1"/>
  <c r="G3547" i="1"/>
  <c r="G3546" i="1" s="1"/>
  <c r="G3545" i="1" s="1"/>
  <c r="G3535" i="1"/>
  <c r="G3534" i="1" s="1"/>
  <c r="G3528" i="1"/>
  <c r="G3527" i="1" s="1"/>
  <c r="G3526" i="1" s="1"/>
  <c r="G3525" i="1" s="1"/>
  <c r="G3524" i="1" s="1"/>
  <c r="G3523" i="1" s="1"/>
  <c r="G3521" i="1"/>
  <c r="G3519" i="1"/>
  <c r="G3512" i="1"/>
  <c r="G3511" i="1" s="1"/>
  <c r="G3510" i="1" s="1"/>
  <c r="G3509" i="1" s="1"/>
  <c r="G3508" i="1" s="1"/>
  <c r="G3507" i="1" s="1"/>
  <c r="G3505" i="1"/>
  <c r="G3504" i="1" s="1"/>
  <c r="G3503" i="1" s="1"/>
  <c r="G3502" i="1" s="1"/>
  <c r="G3501" i="1" s="1"/>
  <c r="G3499" i="1"/>
  <c r="G3498" i="1" s="1"/>
  <c r="G3497" i="1" s="1"/>
  <c r="G3496" i="1" s="1"/>
  <c r="G3495" i="1" s="1"/>
  <c r="G3492" i="1"/>
  <c r="G3491" i="1" s="1"/>
  <c r="G3490" i="1" s="1"/>
  <c r="G3485" i="1" s="1"/>
  <c r="G3476" i="1"/>
  <c r="G3475" i="1" s="1"/>
  <c r="G3473" i="1"/>
  <c r="G3472" i="1" s="1"/>
  <c r="G3470" i="1"/>
  <c r="G3469" i="1" s="1"/>
  <c r="G3467" i="1"/>
  <c r="G3466" i="1" s="1"/>
  <c r="G3463" i="1"/>
  <c r="G3462" i="1" s="1"/>
  <c r="G3461" i="1" s="1"/>
  <c r="G3459" i="1"/>
  <c r="G3458" i="1" s="1"/>
  <c r="G3456" i="1"/>
  <c r="G3454" i="1"/>
  <c r="G3452" i="1"/>
  <c r="G3448" i="1"/>
  <c r="G3447" i="1" s="1"/>
  <c r="G3446" i="1" s="1"/>
  <c r="G3444" i="1"/>
  <c r="G3443" i="1" s="1"/>
  <c r="G3442" i="1" s="1"/>
  <c r="G3429" i="1"/>
  <c r="G3428" i="1" s="1"/>
  <c r="G3426" i="1"/>
  <c r="G3425" i="1" s="1"/>
  <c r="G3421" i="1"/>
  <c r="G3419" i="1"/>
  <c r="G3415" i="1"/>
  <c r="G3414" i="1" s="1"/>
  <c r="G3412" i="1"/>
  <c r="G3410" i="1"/>
  <c r="G3406" i="1"/>
  <c r="G3404" i="1"/>
  <c r="G3398" i="1"/>
  <c r="G3396" i="1"/>
  <c r="G3394" i="1"/>
  <c r="G3391" i="1"/>
  <c r="G3390" i="1" s="1"/>
  <c r="G3387" i="1"/>
  <c r="G3386" i="1" s="1"/>
  <c r="G3385" i="1" s="1"/>
  <c r="G3379" i="1"/>
  <c r="G3377" i="1"/>
  <c r="G3357" i="1"/>
  <c r="G3356" i="1" s="1"/>
  <c r="G3355" i="1" s="1"/>
  <c r="G3354" i="1" s="1"/>
  <c r="G3345" i="1"/>
  <c r="G3343" i="1"/>
  <c r="G3341" i="1"/>
  <c r="G3338" i="1"/>
  <c r="G3337" i="1" s="1"/>
  <c r="G3330" i="1"/>
  <c r="G3328" i="1"/>
  <c r="G3326" i="1"/>
  <c r="G3323" i="1"/>
  <c r="G3322" i="1" s="1"/>
  <c r="G3318" i="1"/>
  <c r="G3317" i="1" s="1"/>
  <c r="G3316" i="1" s="1"/>
  <c r="G3313" i="1"/>
  <c r="G3312" i="1" s="1"/>
  <c r="G3311" i="1" s="1"/>
  <c r="G3306" i="1"/>
  <c r="G3305" i="1" s="1"/>
  <c r="G3304" i="1" s="1"/>
  <c r="G3298" i="1"/>
  <c r="G3297" i="1" s="1"/>
  <c r="G3296" i="1" s="1"/>
  <c r="G3295" i="1" s="1"/>
  <c r="G3293" i="1"/>
  <c r="G3292" i="1" s="1"/>
  <c r="G3291" i="1" s="1"/>
  <c r="G3290" i="1" s="1"/>
  <c r="G3288" i="1"/>
  <c r="G3287" i="1" s="1"/>
  <c r="G3286" i="1" s="1"/>
  <c r="G3284" i="1"/>
  <c r="G3282" i="1"/>
  <c r="G3279" i="1"/>
  <c r="G3277" i="1"/>
  <c r="G3275" i="1"/>
  <c r="G3270" i="1"/>
  <c r="G3268" i="1"/>
  <c r="G3261" i="1"/>
  <c r="G3260" i="1" s="1"/>
  <c r="G3259" i="1" s="1"/>
  <c r="G3258" i="1" s="1"/>
  <c r="G3257" i="1" s="1"/>
  <c r="G3255" i="1"/>
  <c r="G3254" i="1" s="1"/>
  <c r="G3253" i="1" s="1"/>
  <c r="G3252" i="1" s="1"/>
  <c r="G3251" i="1" s="1"/>
  <c r="G3238" i="1"/>
  <c r="G3236" i="1"/>
  <c r="G3234" i="1"/>
  <c r="G3231" i="1"/>
  <c r="G3230" i="1" s="1"/>
  <c r="G3226" i="1"/>
  <c r="G3225" i="1" s="1"/>
  <c r="G3221" i="1"/>
  <c r="G3220" i="1" s="1"/>
  <c r="G3219" i="1" s="1"/>
  <c r="G3217" i="1"/>
  <c r="G3216" i="1" s="1"/>
  <c r="G3214" i="1"/>
  <c r="G3213" i="1" s="1"/>
  <c r="G3211" i="1"/>
  <c r="G3210" i="1" s="1"/>
  <c r="G3208" i="1"/>
  <c r="G3207" i="1" s="1"/>
  <c r="G3205" i="1"/>
  <c r="G3204" i="1" s="1"/>
  <c r="G3200" i="1"/>
  <c r="G3199" i="1" s="1"/>
  <c r="G3198" i="1" s="1"/>
  <c r="G3197" i="1" s="1"/>
  <c r="G3194" i="1"/>
  <c r="G3192" i="1"/>
  <c r="G3189" i="1"/>
  <c r="G3187" i="1"/>
  <c r="G3181" i="1"/>
  <c r="G3177" i="1" s="1"/>
  <c r="G3176" i="1" s="1"/>
  <c r="G3171" i="1"/>
  <c r="G3164" i="1"/>
  <c r="G3163" i="1" s="1"/>
  <c r="G3161" i="1"/>
  <c r="G3159" i="1"/>
  <c r="G3157" i="1"/>
  <c r="G3155" i="1"/>
  <c r="G3152" i="1"/>
  <c r="G3151" i="1" s="1"/>
  <c r="G3149" i="1"/>
  <c r="G3148" i="1" s="1"/>
  <c r="G3135" i="1"/>
  <c r="G3133" i="1"/>
  <c r="G3131" i="1"/>
  <c r="G3128" i="1"/>
  <c r="G3127" i="1" s="1"/>
  <c r="G3124" i="1"/>
  <c r="G3123" i="1" s="1"/>
  <c r="G3117" i="1"/>
  <c r="G3115" i="1"/>
  <c r="G3112" i="1"/>
  <c r="G3111" i="1" s="1"/>
  <c r="G3107" i="1"/>
  <c r="G3106" i="1" s="1"/>
  <c r="G3105" i="1" s="1"/>
  <c r="G3104" i="1" s="1"/>
  <c r="G3095" i="1"/>
  <c r="G3094" i="1" s="1"/>
  <c r="G3089" i="1"/>
  <c r="G3088" i="1" s="1"/>
  <c r="G3087" i="1" s="1"/>
  <c r="G3082" i="1"/>
  <c r="G3080" i="1"/>
  <c r="G3075" i="1"/>
  <c r="G3074" i="1" s="1"/>
  <c r="G3072" i="1"/>
  <c r="G3068" i="1"/>
  <c r="G3066" i="1"/>
  <c r="G3060" i="1"/>
  <c r="G3059" i="1" s="1"/>
  <c r="G3058" i="1" s="1"/>
  <c r="G3057" i="1" s="1"/>
  <c r="G3055" i="1"/>
  <c r="G3053" i="1"/>
  <c r="G3051" i="1"/>
  <c r="G3048" i="1"/>
  <c r="G3047" i="1" s="1"/>
  <c r="G3040" i="1"/>
  <c r="G3039" i="1" s="1"/>
  <c r="G3027" i="1"/>
  <c r="G3024" i="1" s="1"/>
  <c r="G3022" i="1"/>
  <c r="G3021" i="1" s="1"/>
  <c r="G3019" i="1"/>
  <c r="G3018" i="1" s="1"/>
  <c r="G3016" i="1"/>
  <c r="G3015" i="1" s="1"/>
  <c r="G3013" i="1"/>
  <c r="G3012" i="1" s="1"/>
  <c r="G3010" i="1"/>
  <c r="G3009" i="1" s="1"/>
  <c r="G3007" i="1"/>
  <c r="G3006" i="1" s="1"/>
  <c r="G2998" i="1"/>
  <c r="G2997" i="1" s="1"/>
  <c r="G2990" i="1"/>
  <c r="G2988" i="1"/>
  <c r="G2986" i="1"/>
  <c r="G2983" i="1"/>
  <c r="G2982" i="1" s="1"/>
  <c r="G2975" i="1"/>
  <c r="G2973" i="1"/>
  <c r="G2967" i="1"/>
  <c r="G2966" i="1" s="1"/>
  <c r="G2964" i="1"/>
  <c r="G2963" i="1" s="1"/>
  <c r="G2961" i="1"/>
  <c r="G2960" i="1" s="1"/>
  <c r="G2958" i="1"/>
  <c r="G2957" i="1" s="1"/>
  <c r="G2955" i="1"/>
  <c r="G2954" i="1" s="1"/>
  <c r="G2952" i="1"/>
  <c r="G2951" i="1" s="1"/>
  <c r="G2949" i="1"/>
  <c r="G2948" i="1" s="1"/>
  <c r="G2939" i="1"/>
  <c r="G2938" i="1" s="1"/>
  <c r="G2933" i="1"/>
  <c r="G2932" i="1" s="1"/>
  <c r="G2923" i="1"/>
  <c r="G2921" i="1"/>
  <c r="G2920" i="1" s="1"/>
  <c r="G2918" i="1"/>
  <c r="G2917" i="1" s="1"/>
  <c r="G2911" i="1"/>
  <c r="G2910" i="1" s="1"/>
  <c r="G2908" i="1"/>
  <c r="G2907" i="1" s="1"/>
  <c r="G2905" i="1"/>
  <c r="G2904" i="1" s="1"/>
  <c r="G2902" i="1"/>
  <c r="G2901" i="1" s="1"/>
  <c r="G2898" i="1"/>
  <c r="G2897" i="1" s="1"/>
  <c r="G2895" i="1"/>
  <c r="G2894" i="1" s="1"/>
  <c r="G2889" i="1"/>
  <c r="G2888" i="1" s="1"/>
  <c r="G2886" i="1"/>
  <c r="G2885" i="1" s="1"/>
  <c r="G2883" i="1"/>
  <c r="G2882" i="1" s="1"/>
  <c r="G2880" i="1"/>
  <c r="G2879" i="1" s="1"/>
  <c r="G2855" i="1"/>
  <c r="G2854" i="1" s="1"/>
  <c r="G2853" i="1" s="1"/>
  <c r="G2852" i="1" s="1"/>
  <c r="G2851" i="1" s="1"/>
  <c r="G2850" i="1" s="1"/>
  <c r="G2835" i="1"/>
  <c r="G2833" i="1"/>
  <c r="G2828" i="1"/>
  <c r="G2827" i="1" s="1"/>
  <c r="G2818" i="1"/>
  <c r="G2816" i="1"/>
  <c r="G2814" i="1"/>
  <c r="G2810" i="1"/>
  <c r="G2809" i="1" s="1"/>
  <c r="G2807" i="1"/>
  <c r="G2805" i="1"/>
  <c r="G2802" i="1"/>
  <c r="G2801" i="1" s="1"/>
  <c r="G2796" i="1"/>
  <c r="G2794" i="1"/>
  <c r="G2789" i="1"/>
  <c r="G2787" i="1"/>
  <c r="G2785" i="1"/>
  <c r="G2779" i="1"/>
  <c r="G2778" i="1" s="1"/>
  <c r="G2773" i="1"/>
  <c r="G2772" i="1" s="1"/>
  <c r="G2769" i="1"/>
  <c r="G2768" i="1" s="1"/>
  <c r="G2767" i="1" s="1"/>
  <c r="G2763" i="1"/>
  <c r="G2762" i="1" s="1"/>
  <c r="G2760" i="1"/>
  <c r="G2759" i="1" s="1"/>
  <c r="G2756" i="1"/>
  <c r="G2755" i="1" s="1"/>
  <c r="G2753" i="1"/>
  <c r="G2752" i="1" s="1"/>
  <c r="G2750" i="1"/>
  <c r="G2749" i="1" s="1"/>
  <c r="G2747" i="1"/>
  <c r="G2746" i="1" s="1"/>
  <c r="G2744" i="1"/>
  <c r="G2743" i="1" s="1"/>
  <c r="G2741" i="1"/>
  <c r="G2740" i="1" s="1"/>
  <c r="G2738" i="1"/>
  <c r="G2736" i="1"/>
  <c r="G2733" i="1"/>
  <c r="G2732" i="1" s="1"/>
  <c r="G2730" i="1"/>
  <c r="G2729" i="1" s="1"/>
  <c r="G2722" i="1"/>
  <c r="G2721" i="1" s="1"/>
  <c r="G2719" i="1"/>
  <c r="G2718" i="1" s="1"/>
  <c r="G2707" i="1"/>
  <c r="G2698" i="1"/>
  <c r="G2695" i="1" s="1"/>
  <c r="G2694" i="1" s="1"/>
  <c r="G2693" i="1" s="1"/>
  <c r="G2691" i="1"/>
  <c r="G2690" i="1" s="1"/>
  <c r="G2688" i="1"/>
  <c r="G2687" i="1" s="1"/>
  <c r="G2684" i="1"/>
  <c r="G2683" i="1" s="1"/>
  <c r="G2682" i="1" s="1"/>
  <c r="G2679" i="1"/>
  <c r="G2678" i="1" s="1"/>
  <c r="G2670" i="1"/>
  <c r="G2669" i="1" s="1"/>
  <c r="G2667" i="1"/>
  <c r="G2664" i="1" s="1"/>
  <c r="G2661" i="1"/>
  <c r="G2658" i="1" s="1"/>
  <c r="G2657" i="1" s="1"/>
  <c r="G2652" i="1"/>
  <c r="G2651" i="1" s="1"/>
  <c r="G2646" i="1"/>
  <c r="G2645" i="1" s="1"/>
  <c r="G2632" i="1"/>
  <c r="G2630" i="1"/>
  <c r="G2617" i="1"/>
  <c r="G2616" i="1" s="1"/>
  <c r="G2615" i="1" s="1"/>
  <c r="G2614" i="1" s="1"/>
  <c r="G2610" i="1"/>
  <c r="G2609" i="1" s="1"/>
  <c r="G2608" i="1" s="1"/>
  <c r="G2607" i="1" s="1"/>
  <c r="G2605" i="1"/>
  <c r="G2604" i="1" s="1"/>
  <c r="G2603" i="1" s="1"/>
  <c r="G2602" i="1" s="1"/>
  <c r="G2598" i="1"/>
  <c r="G2597" i="1" s="1"/>
  <c r="G2595" i="1"/>
  <c r="G2594" i="1" s="1"/>
  <c r="G2588" i="1"/>
  <c r="G2586" i="1"/>
  <c r="G2584" i="1"/>
  <c r="G2578" i="1"/>
  <c r="G2577" i="1" s="1"/>
  <c r="G2576" i="1" s="1"/>
  <c r="G2575" i="1" s="1"/>
  <c r="G2573" i="1"/>
  <c r="G2572" i="1" s="1"/>
  <c r="G2571" i="1" s="1"/>
  <c r="G2570" i="1" s="1"/>
  <c r="G2568" i="1"/>
  <c r="G2567" i="1" s="1"/>
  <c r="G2565" i="1"/>
  <c r="G2563" i="1"/>
  <c r="G2558" i="1"/>
  <c r="G2557" i="1" s="1"/>
  <c r="G2556" i="1" s="1"/>
  <c r="G2555" i="1" s="1"/>
  <c r="G2553" i="1"/>
  <c r="G2552" i="1" s="1"/>
  <c r="G2551" i="1" s="1"/>
  <c r="G2550" i="1" s="1"/>
  <c r="G2540" i="1"/>
  <c r="G2539" i="1" s="1"/>
  <c r="G2538" i="1" s="1"/>
  <c r="G2537" i="1" s="1"/>
  <c r="G2535" i="1"/>
  <c r="G2534" i="1" s="1"/>
  <c r="G2533" i="1" s="1"/>
  <c r="G2532" i="1" s="1"/>
  <c r="G2529" i="1"/>
  <c r="G2528" i="1" s="1"/>
  <c r="G2527" i="1" s="1"/>
  <c r="G2526" i="1" s="1"/>
  <c r="G2524" i="1"/>
  <c r="G2523" i="1" s="1"/>
  <c r="G2522" i="1" s="1"/>
  <c r="G2521" i="1" s="1"/>
  <c r="G2516" i="1"/>
  <c r="G2515" i="1" s="1"/>
  <c r="G2513" i="1"/>
  <c r="G2512" i="1" s="1"/>
  <c r="G2506" i="1"/>
  <c r="G2504" i="1"/>
  <c r="G2498" i="1"/>
  <c r="G2497" i="1" s="1"/>
  <c r="G2496" i="1" s="1"/>
  <c r="G2495" i="1" s="1"/>
  <c r="G2494" i="1" s="1"/>
  <c r="G2486" i="1"/>
  <c r="G2485" i="1" s="1"/>
  <c r="G2484" i="1" s="1"/>
  <c r="G2482" i="1"/>
  <c r="G2481" i="1" s="1"/>
  <c r="G2479" i="1"/>
  <c r="G2478" i="1" s="1"/>
  <c r="G2472" i="1"/>
  <c r="G2471" i="1" s="1"/>
  <c r="G2470" i="1" s="1"/>
  <c r="G2466" i="1"/>
  <c r="G2464" i="1"/>
  <c r="G2462" i="1"/>
  <c r="G2459" i="1"/>
  <c r="G2458" i="1" s="1"/>
  <c r="G2454" i="1"/>
  <c r="G2452" i="1"/>
  <c r="G2444" i="1"/>
  <c r="G2443" i="1" s="1"/>
  <c r="G2442" i="1" s="1"/>
  <c r="G2441" i="1" s="1"/>
  <c r="G2439" i="1"/>
  <c r="G2438" i="1" s="1"/>
  <c r="G2437" i="1" s="1"/>
  <c r="G2436" i="1" s="1"/>
  <c r="G2432" i="1"/>
  <c r="G2431" i="1" s="1"/>
  <c r="G2430" i="1" s="1"/>
  <c r="G2429" i="1" s="1"/>
  <c r="G2427" i="1"/>
  <c r="G2426" i="1" s="1"/>
  <c r="G2425" i="1" s="1"/>
  <c r="G2424" i="1" s="1"/>
  <c r="G2420" i="1"/>
  <c r="G2419" i="1" s="1"/>
  <c r="G2417" i="1"/>
  <c r="G2416" i="1" s="1"/>
  <c r="G2410" i="1"/>
  <c r="G2409" i="1" s="1"/>
  <c r="G2408" i="1" s="1"/>
  <c r="G2407" i="1" s="1"/>
  <c r="G2406" i="1" s="1"/>
  <c r="G2405" i="1" s="1"/>
  <c r="G2402" i="1"/>
  <c r="G2400" i="1"/>
  <c r="G2398" i="1"/>
  <c r="G2392" i="1"/>
  <c r="G2391" i="1" s="1"/>
  <c r="G2390" i="1" s="1"/>
  <c r="G2389" i="1" s="1"/>
  <c r="G2387" i="1"/>
  <c r="G2386" i="1" s="1"/>
  <c r="G2384" i="1"/>
  <c r="G2383" i="1" s="1"/>
  <c r="G2379" i="1"/>
  <c r="G2378" i="1" s="1"/>
  <c r="G2376" i="1"/>
  <c r="G2375" i="1" s="1"/>
  <c r="G2373" i="1"/>
  <c r="G2372" i="1" s="1"/>
  <c r="G2368" i="1"/>
  <c r="G2367" i="1" s="1"/>
  <c r="G2366" i="1" s="1"/>
  <c r="G2365" i="1" s="1"/>
  <c r="G2363" i="1"/>
  <c r="G2362" i="1" s="1"/>
  <c r="G2361" i="1" s="1"/>
  <c r="G2360" i="1" s="1"/>
  <c r="G2348" i="1"/>
  <c r="G2347" i="1" s="1"/>
  <c r="G2346" i="1" s="1"/>
  <c r="G2345" i="1" s="1"/>
  <c r="G2343" i="1"/>
  <c r="G2342" i="1" s="1"/>
  <c r="G2341" i="1" s="1"/>
  <c r="G2340" i="1" s="1"/>
  <c r="G2338" i="1"/>
  <c r="G2337" i="1" s="1"/>
  <c r="G2336" i="1" s="1"/>
  <c r="G2335" i="1" s="1"/>
  <c r="G2332" i="1"/>
  <c r="G2331" i="1" s="1"/>
  <c r="G2330" i="1" s="1"/>
  <c r="G2329" i="1" s="1"/>
  <c r="G2327" i="1"/>
  <c r="G2326" i="1" s="1"/>
  <c r="G2325" i="1" s="1"/>
  <c r="G2324" i="1" s="1"/>
  <c r="G2322" i="1"/>
  <c r="G2321" i="1" s="1"/>
  <c r="G2320" i="1" s="1"/>
  <c r="G2319" i="1" s="1"/>
  <c r="G2317" i="1"/>
  <c r="G2316" i="1" s="1"/>
  <c r="G2314" i="1"/>
  <c r="G2313" i="1" s="1"/>
  <c r="G2311" i="1"/>
  <c r="G2310" i="1" s="1"/>
  <c r="G2304" i="1"/>
  <c r="G2303" i="1" s="1"/>
  <c r="G2302" i="1" s="1"/>
  <c r="G2299" i="1"/>
  <c r="G2298" i="1" s="1"/>
  <c r="G2297" i="1" s="1"/>
  <c r="G2296" i="1" s="1"/>
  <c r="G2293" i="1"/>
  <c r="G2292" i="1" s="1"/>
  <c r="G2291" i="1" s="1"/>
  <c r="G2290" i="1" s="1"/>
  <c r="G2289" i="1" s="1"/>
  <c r="G2284" i="1"/>
  <c r="G2283" i="1" s="1"/>
  <c r="G2281" i="1"/>
  <c r="G2279" i="1"/>
  <c r="G2275" i="1"/>
  <c r="G2274" i="1" s="1"/>
  <c r="G2272" i="1"/>
  <c r="G2271" i="1" s="1"/>
  <c r="G2269" i="1"/>
  <c r="G2268" i="1" s="1"/>
  <c r="G2265" i="1"/>
  <c r="G2264" i="1" s="1"/>
  <c r="G2263" i="1" s="1"/>
  <c r="G2256" i="1"/>
  <c r="G2254" i="1"/>
  <c r="G2251" i="1"/>
  <c r="G2250" i="1" s="1"/>
  <c r="G2246" i="1"/>
  <c r="G2244" i="1"/>
  <c r="G2236" i="1"/>
  <c r="G2235" i="1" s="1"/>
  <c r="G2234" i="1" s="1"/>
  <c r="G2233" i="1" s="1"/>
  <c r="G2231" i="1"/>
  <c r="G2230" i="1" s="1"/>
  <c r="G2229" i="1" s="1"/>
  <c r="G2228" i="1" s="1"/>
  <c r="G2224" i="1"/>
  <c r="G2223" i="1" s="1"/>
  <c r="G2222" i="1" s="1"/>
  <c r="G2221" i="1" s="1"/>
  <c r="G2219" i="1"/>
  <c r="G2218" i="1" s="1"/>
  <c r="G2217" i="1" s="1"/>
  <c r="G2216" i="1" s="1"/>
  <c r="G2212" i="1"/>
  <c r="G2211" i="1" s="1"/>
  <c r="G2209" i="1"/>
  <c r="G2208" i="1" s="1"/>
  <c r="G2202" i="1"/>
  <c r="G2201" i="1" s="1"/>
  <c r="G2200" i="1" s="1"/>
  <c r="G2199" i="1" s="1"/>
  <c r="G2198" i="1" s="1"/>
  <c r="G2197" i="1" s="1"/>
  <c r="G2195" i="1"/>
  <c r="G2193" i="1"/>
  <c r="G2191" i="1"/>
  <c r="G2185" i="1"/>
  <c r="G2184" i="1" s="1"/>
  <c r="G2183" i="1" s="1"/>
  <c r="G2182" i="1" s="1"/>
  <c r="G2180" i="1"/>
  <c r="G2179" i="1" s="1"/>
  <c r="G2177" i="1"/>
  <c r="G2176" i="1" s="1"/>
  <c r="G2174" i="1"/>
  <c r="G2173" i="1" s="1"/>
  <c r="G2169" i="1"/>
  <c r="G2168" i="1" s="1"/>
  <c r="G2167" i="1" s="1"/>
  <c r="G2166" i="1" s="1"/>
  <c r="G2164" i="1"/>
  <c r="G2163" i="1" s="1"/>
  <c r="G2162" i="1" s="1"/>
  <c r="G2161" i="1" s="1"/>
  <c r="G2149" i="1"/>
  <c r="G2148" i="1" s="1"/>
  <c r="G2147" i="1" s="1"/>
  <c r="G2146" i="1" s="1"/>
  <c r="G2144" i="1"/>
  <c r="G2143" i="1" s="1"/>
  <c r="G2142" i="1" s="1"/>
  <c r="G2141" i="1" s="1"/>
  <c r="G2138" i="1"/>
  <c r="G2137" i="1" s="1"/>
  <c r="G2136" i="1" s="1"/>
  <c r="G2135" i="1" s="1"/>
  <c r="G2133" i="1"/>
  <c r="G2132" i="1" s="1"/>
  <c r="G2131" i="1" s="1"/>
  <c r="G2130" i="1" s="1"/>
  <c r="G2128" i="1"/>
  <c r="G2127" i="1" s="1"/>
  <c r="G2125" i="1"/>
  <c r="G2124" i="1" s="1"/>
  <c r="G2122" i="1"/>
  <c r="G2121" i="1" s="1"/>
  <c r="G2115" i="1"/>
  <c r="G2114" i="1" s="1"/>
  <c r="G2113" i="1" s="1"/>
  <c r="G2110" i="1"/>
  <c r="G2109" i="1" s="1"/>
  <c r="G2108" i="1" s="1"/>
  <c r="G2107" i="1" s="1"/>
  <c r="G2104" i="1"/>
  <c r="G2103" i="1" s="1"/>
  <c r="G2102" i="1" s="1"/>
  <c r="G2101" i="1" s="1"/>
  <c r="G2100" i="1" s="1"/>
  <c r="G2097" i="1"/>
  <c r="G2096" i="1" s="1"/>
  <c r="G2095" i="1" s="1"/>
  <c r="G2094" i="1" s="1"/>
  <c r="G2090" i="1"/>
  <c r="G2089" i="1" s="1"/>
  <c r="G2087" i="1"/>
  <c r="G2086" i="1" s="1"/>
  <c r="G2083" i="1"/>
  <c r="G2082" i="1" s="1"/>
  <c r="G2080" i="1"/>
  <c r="G2079" i="1" s="1"/>
  <c r="G2077" i="1"/>
  <c r="G2076" i="1" s="1"/>
  <c r="G2073" i="1"/>
  <c r="G2072" i="1" s="1"/>
  <c r="G2071" i="1" s="1"/>
  <c r="G2067" i="1"/>
  <c r="G2065" i="1"/>
  <c r="G2062" i="1"/>
  <c r="G2061" i="1" s="1"/>
  <c r="G2057" i="1"/>
  <c r="G2055" i="1"/>
  <c r="G2047" i="1"/>
  <c r="G2046" i="1" s="1"/>
  <c r="G2045" i="1" s="1"/>
  <c r="G2044" i="1" s="1"/>
  <c r="G2042" i="1"/>
  <c r="G2041" i="1" s="1"/>
  <c r="G2040" i="1" s="1"/>
  <c r="G2039" i="1" s="1"/>
  <c r="G2035" i="1"/>
  <c r="G2034" i="1" s="1"/>
  <c r="G2033" i="1" s="1"/>
  <c r="G2032" i="1" s="1"/>
  <c r="G2030" i="1"/>
  <c r="G2029" i="1" s="1"/>
  <c r="G2028" i="1" s="1"/>
  <c r="G2027" i="1" s="1"/>
  <c r="G2023" i="1"/>
  <c r="G2022" i="1" s="1"/>
  <c r="G2020" i="1"/>
  <c r="G2019" i="1" s="1"/>
  <c r="G2013" i="1"/>
  <c r="G2012" i="1" s="1"/>
  <c r="G2011" i="1" s="1"/>
  <c r="G2010" i="1" s="1"/>
  <c r="G2009" i="1" s="1"/>
  <c r="G2008" i="1" s="1"/>
  <c r="G2006" i="1"/>
  <c r="G2004" i="1"/>
  <c r="G2002" i="1"/>
  <c r="G1996" i="1"/>
  <c r="G1995" i="1" s="1"/>
  <c r="G1994" i="1" s="1"/>
  <c r="G1993" i="1" s="1"/>
  <c r="G1991" i="1"/>
  <c r="G1990" i="1" s="1"/>
  <c r="G1989" i="1" s="1"/>
  <c r="G1988" i="1" s="1"/>
  <c r="G1986" i="1"/>
  <c r="G1985" i="1" s="1"/>
  <c r="G1983" i="1"/>
  <c r="G1981" i="1"/>
  <c r="G1976" i="1"/>
  <c r="G1975" i="1" s="1"/>
  <c r="G1974" i="1" s="1"/>
  <c r="G1973" i="1" s="1"/>
  <c r="G1970" i="1"/>
  <c r="G1968" i="1"/>
  <c r="G1954" i="1"/>
  <c r="G1953" i="1" s="1"/>
  <c r="G1952" i="1" s="1"/>
  <c r="G1951" i="1" s="1"/>
  <c r="G1949" i="1"/>
  <c r="G1948" i="1" s="1"/>
  <c r="G1947" i="1" s="1"/>
  <c r="G1946" i="1" s="1"/>
  <c r="G1943" i="1"/>
  <c r="G1942" i="1" s="1"/>
  <c r="G1941" i="1" s="1"/>
  <c r="G1940" i="1" s="1"/>
  <c r="G1938" i="1"/>
  <c r="G1937" i="1" s="1"/>
  <c r="G1936" i="1" s="1"/>
  <c r="G1935" i="1" s="1"/>
  <c r="G1933" i="1"/>
  <c r="G1932" i="1" s="1"/>
  <c r="G1931" i="1" s="1"/>
  <c r="G1930" i="1" s="1"/>
  <c r="G1928" i="1"/>
  <c r="G1927" i="1" s="1"/>
  <c r="G1925" i="1"/>
  <c r="G1924" i="1" s="1"/>
  <c r="G1922" i="1"/>
  <c r="G1921" i="1" s="1"/>
  <c r="G1915" i="1"/>
  <c r="G1914" i="1" s="1"/>
  <c r="G1913" i="1" s="1"/>
  <c r="G1910" i="1"/>
  <c r="G1909" i="1" s="1"/>
  <c r="G1908" i="1" s="1"/>
  <c r="G1907" i="1" s="1"/>
  <c r="G1904" i="1"/>
  <c r="G1903" i="1" s="1"/>
  <c r="G1902" i="1" s="1"/>
  <c r="G1901" i="1" s="1"/>
  <c r="G1900" i="1" s="1"/>
  <c r="G1897" i="1"/>
  <c r="G1896" i="1" s="1"/>
  <c r="G1895" i="1" s="1"/>
  <c r="G1894" i="1" s="1"/>
  <c r="G1890" i="1"/>
  <c r="G1889" i="1" s="1"/>
  <c r="G1887" i="1"/>
  <c r="G1885" i="1"/>
  <c r="G1881" i="1"/>
  <c r="G1880" i="1" s="1"/>
  <c r="G1878" i="1"/>
  <c r="G1877" i="1" s="1"/>
  <c r="G1875" i="1"/>
  <c r="G1872" i="1" s="1"/>
  <c r="G1869" i="1"/>
  <c r="G1868" i="1" s="1"/>
  <c r="G1867" i="1" s="1"/>
  <c r="G1863" i="1"/>
  <c r="G1861" i="1"/>
  <c r="G1859" i="1"/>
  <c r="G1854" i="1"/>
  <c r="G1853" i="1" s="1"/>
  <c r="G1849" i="1"/>
  <c r="G1847" i="1"/>
  <c r="G1839" i="1"/>
  <c r="G1837" i="1"/>
  <c r="G1832" i="1"/>
  <c r="G1831" i="1" s="1"/>
  <c r="G1830" i="1" s="1"/>
  <c r="G1829" i="1" s="1"/>
  <c r="G1825" i="1"/>
  <c r="G1823" i="1"/>
  <c r="G1818" i="1"/>
  <c r="G1817" i="1" s="1"/>
  <c r="G1816" i="1" s="1"/>
  <c r="G1815" i="1" s="1"/>
  <c r="G1811" i="1"/>
  <c r="G1810" i="1" s="1"/>
  <c r="G1808" i="1"/>
  <c r="G1807" i="1" s="1"/>
  <c r="G1801" i="1"/>
  <c r="G1800" i="1" s="1"/>
  <c r="G1799" i="1" s="1"/>
  <c r="G1798" i="1" s="1"/>
  <c r="G1797" i="1" s="1"/>
  <c r="G1796" i="1" s="1"/>
  <c r="G1794" i="1"/>
  <c r="G1792" i="1"/>
  <c r="G1790" i="1"/>
  <c r="G1784" i="1"/>
  <c r="G1783" i="1" s="1"/>
  <c r="G1782" i="1" s="1"/>
  <c r="G1781" i="1" s="1"/>
  <c r="G1779" i="1"/>
  <c r="G1778" i="1" s="1"/>
  <c r="G1777" i="1" s="1"/>
  <c r="G1776" i="1" s="1"/>
  <c r="G1774" i="1"/>
  <c r="G1773" i="1" s="1"/>
  <c r="G1771" i="1"/>
  <c r="G1770" i="1" s="1"/>
  <c r="G1768" i="1"/>
  <c r="G1766" i="1"/>
  <c r="G1761" i="1"/>
  <c r="G1760" i="1" s="1"/>
  <c r="G1759" i="1" s="1"/>
  <c r="G1758" i="1" s="1"/>
  <c r="G1755" i="1"/>
  <c r="G1751" i="1"/>
  <c r="G1725" i="1"/>
  <c r="G1724" i="1" s="1"/>
  <c r="G1723" i="1" s="1"/>
  <c r="G1722" i="1" s="1"/>
  <c r="G1720" i="1"/>
  <c r="G1719" i="1" s="1"/>
  <c r="G1718" i="1" s="1"/>
  <c r="G1717" i="1" s="1"/>
  <c r="G1714" i="1"/>
  <c r="G1713" i="1" s="1"/>
  <c r="G1712" i="1" s="1"/>
  <c r="G1711" i="1" s="1"/>
  <c r="G1709" i="1"/>
  <c r="G1708" i="1" s="1"/>
  <c r="G1707" i="1" s="1"/>
  <c r="G1706" i="1" s="1"/>
  <c r="G1704" i="1"/>
  <c r="G1703" i="1" s="1"/>
  <c r="G1702" i="1" s="1"/>
  <c r="G1701" i="1" s="1"/>
  <c r="G1699" i="1"/>
  <c r="G1698" i="1" s="1"/>
  <c r="G1696" i="1"/>
  <c r="G1695" i="1" s="1"/>
  <c r="G1693" i="1"/>
  <c r="G1692" i="1" s="1"/>
  <c r="G1686" i="1"/>
  <c r="G1685" i="1" s="1"/>
  <c r="G1684" i="1" s="1"/>
  <c r="G1681" i="1"/>
  <c r="G1680" i="1" s="1"/>
  <c r="G1679" i="1" s="1"/>
  <c r="G1678" i="1" s="1"/>
  <c r="G1675" i="1"/>
  <c r="G1674" i="1" s="1"/>
  <c r="G1673" i="1" s="1"/>
  <c r="G1672" i="1" s="1"/>
  <c r="G1671" i="1" s="1"/>
  <c r="G1666" i="1"/>
  <c r="G1665" i="1" s="1"/>
  <c r="G1663" i="1"/>
  <c r="G1661" i="1"/>
  <c r="G1657" i="1"/>
  <c r="G1656" i="1" s="1"/>
  <c r="G1654" i="1"/>
  <c r="G1653" i="1" s="1"/>
  <c r="G1651" i="1"/>
  <c r="G1650" i="1" s="1"/>
  <c r="G1647" i="1"/>
  <c r="G1646" i="1" s="1"/>
  <c r="G1645" i="1" s="1"/>
  <c r="G1638" i="1"/>
  <c r="G1633" i="1"/>
  <c r="G1632" i="1" s="1"/>
  <c r="G1628" i="1"/>
  <c r="G1626" i="1"/>
  <c r="G1618" i="1"/>
  <c r="G1617" i="1" s="1"/>
  <c r="G1616" i="1" s="1"/>
  <c r="G1615" i="1" s="1"/>
  <c r="G1613" i="1"/>
  <c r="G1612" i="1" s="1"/>
  <c r="G1611" i="1" s="1"/>
  <c r="G1610" i="1" s="1"/>
  <c r="G1607" i="1"/>
  <c r="G1606" i="1" s="1"/>
  <c r="G1605" i="1" s="1"/>
  <c r="G1604" i="1" s="1"/>
  <c r="G1603" i="1" s="1"/>
  <c r="G1600" i="1"/>
  <c r="G1599" i="1" s="1"/>
  <c r="G1598" i="1" s="1"/>
  <c r="G1597" i="1" s="1"/>
  <c r="G1595" i="1"/>
  <c r="G1594" i="1" s="1"/>
  <c r="G1593" i="1" s="1"/>
  <c r="G1592" i="1" s="1"/>
  <c r="G1588" i="1"/>
  <c r="G1587" i="1" s="1"/>
  <c r="G1585" i="1"/>
  <c r="G1584" i="1" s="1"/>
  <c r="G1578" i="1"/>
  <c r="G1577" i="1" s="1"/>
  <c r="G1576" i="1" s="1"/>
  <c r="G1575" i="1" s="1"/>
  <c r="G1574" i="1" s="1"/>
  <c r="G1573" i="1" s="1"/>
  <c r="G1571" i="1"/>
  <c r="G1569" i="1"/>
  <c r="G1567" i="1"/>
  <c r="G1561" i="1"/>
  <c r="G1560" i="1" s="1"/>
  <c r="G1559" i="1" s="1"/>
  <c r="G1558" i="1" s="1"/>
  <c r="G1556" i="1"/>
  <c r="G1555" i="1" s="1"/>
  <c r="G1554" i="1" s="1"/>
  <c r="G1553" i="1" s="1"/>
  <c r="G1551" i="1"/>
  <c r="G1550" i="1" s="1"/>
  <c r="G1548" i="1"/>
  <c r="G1546" i="1"/>
  <c r="G1541" i="1"/>
  <c r="G1540" i="1" s="1"/>
  <c r="G1539" i="1" s="1"/>
  <c r="G1538" i="1" s="1"/>
  <c r="G1536" i="1"/>
  <c r="G1535" i="1" s="1"/>
  <c r="G1534" i="1" s="1"/>
  <c r="G1533" i="1" s="1"/>
  <c r="G1525" i="1"/>
  <c r="G1523" i="1"/>
  <c r="G1521" i="1"/>
  <c r="G1507" i="1"/>
  <c r="G1506" i="1" s="1"/>
  <c r="G1505" i="1" s="1"/>
  <c r="G1504" i="1" s="1"/>
  <c r="G1502" i="1"/>
  <c r="G1501" i="1" s="1"/>
  <c r="G1500" i="1" s="1"/>
  <c r="G1499" i="1" s="1"/>
  <c r="G1496" i="1"/>
  <c r="G1495" i="1" s="1"/>
  <c r="G1494" i="1" s="1"/>
  <c r="G1493" i="1" s="1"/>
  <c r="G1491" i="1"/>
  <c r="G1490" i="1" s="1"/>
  <c r="G1489" i="1" s="1"/>
  <c r="G1488" i="1" s="1"/>
  <c r="G1486" i="1"/>
  <c r="G1485" i="1" s="1"/>
  <c r="G1484" i="1" s="1"/>
  <c r="G1483" i="1" s="1"/>
  <c r="G1481" i="1"/>
  <c r="G1480" i="1" s="1"/>
  <c r="G1478" i="1"/>
  <c r="G1477" i="1" s="1"/>
  <c r="G1475" i="1"/>
  <c r="G1474" i="1" s="1"/>
  <c r="G1468" i="1"/>
  <c r="G1466" i="1"/>
  <c r="G1461" i="1"/>
  <c r="G1460" i="1" s="1"/>
  <c r="G1459" i="1" s="1"/>
  <c r="G1458" i="1" s="1"/>
  <c r="G1450" i="1"/>
  <c r="G1449" i="1" s="1"/>
  <c r="G1448" i="1" s="1"/>
  <c r="G1447" i="1" s="1"/>
  <c r="G1446" i="1" s="1"/>
  <c r="G1443" i="1"/>
  <c r="G1442" i="1" s="1"/>
  <c r="G1441" i="1" s="1"/>
  <c r="G1440" i="1" s="1"/>
  <c r="G1436" i="1"/>
  <c r="G1435" i="1" s="1"/>
  <c r="G1433" i="1"/>
  <c r="G1431" i="1"/>
  <c r="G1427" i="1"/>
  <c r="G1426" i="1" s="1"/>
  <c r="G1424" i="1"/>
  <c r="G1423" i="1" s="1"/>
  <c r="G1421" i="1"/>
  <c r="G1420" i="1" s="1"/>
  <c r="G1417" i="1"/>
  <c r="G1416" i="1" s="1"/>
  <c r="G1415" i="1" s="1"/>
  <c r="G1408" i="1"/>
  <c r="G1406" i="1"/>
  <c r="G1403" i="1"/>
  <c r="G1402" i="1" s="1"/>
  <c r="G1398" i="1"/>
  <c r="G1396" i="1"/>
  <c r="G1388" i="1"/>
  <c r="G1387" i="1" s="1"/>
  <c r="G1386" i="1" s="1"/>
  <c r="G1385" i="1" s="1"/>
  <c r="G1383" i="1"/>
  <c r="G1382" i="1" s="1"/>
  <c r="G1381" i="1" s="1"/>
  <c r="G1380" i="1" s="1"/>
  <c r="G1376" i="1"/>
  <c r="G1375" i="1" s="1"/>
  <c r="G1374" i="1" s="1"/>
  <c r="G1373" i="1" s="1"/>
  <c r="G1371" i="1"/>
  <c r="G1370" i="1" s="1"/>
  <c r="G1369" i="1" s="1"/>
  <c r="G1368" i="1" s="1"/>
  <c r="G1364" i="1"/>
  <c r="G1363" i="1" s="1"/>
  <c r="G1361" i="1"/>
  <c r="G1360" i="1" s="1"/>
  <c r="G1354" i="1"/>
  <c r="G1353" i="1" s="1"/>
  <c r="G1352" i="1" s="1"/>
  <c r="G1351" i="1" s="1"/>
  <c r="G1350" i="1" s="1"/>
  <c r="G1349" i="1" s="1"/>
  <c r="G1347" i="1"/>
  <c r="G1345" i="1"/>
  <c r="G1343" i="1"/>
  <c r="G1337" i="1"/>
  <c r="G1336" i="1" s="1"/>
  <c r="G1335" i="1" s="1"/>
  <c r="G1334" i="1" s="1"/>
  <c r="G1332" i="1"/>
  <c r="G1331" i="1" s="1"/>
  <c r="G1330" i="1" s="1"/>
  <c r="G1329" i="1" s="1"/>
  <c r="G1327" i="1"/>
  <c r="G1326" i="1" s="1"/>
  <c r="G1324" i="1"/>
  <c r="G1323" i="1" s="1"/>
  <c r="G1321" i="1"/>
  <c r="G1320" i="1" s="1"/>
  <c r="G1316" i="1"/>
  <c r="G1315" i="1" s="1"/>
  <c r="G1314" i="1" s="1"/>
  <c r="G1313" i="1" s="1"/>
  <c r="G1310" i="1"/>
  <c r="G1309" i="1" s="1"/>
  <c r="G1296" i="1"/>
  <c r="G1295" i="1" s="1"/>
  <c r="G1294" i="1" s="1"/>
  <c r="G1293" i="1" s="1"/>
  <c r="G1291" i="1"/>
  <c r="G1290" i="1" s="1"/>
  <c r="G1289" i="1" s="1"/>
  <c r="G1288" i="1" s="1"/>
  <c r="G1280" i="1"/>
  <c r="G1279" i="1" s="1"/>
  <c r="G1278" i="1" s="1"/>
  <c r="G1277" i="1" s="1"/>
  <c r="G1275" i="1"/>
  <c r="G1274" i="1" s="1"/>
  <c r="G1273" i="1" s="1"/>
  <c r="G1272" i="1" s="1"/>
  <c r="G1270" i="1"/>
  <c r="G1269" i="1" s="1"/>
  <c r="G1268" i="1" s="1"/>
  <c r="G1267" i="1" s="1"/>
  <c r="G1265" i="1"/>
  <c r="G1264" i="1" s="1"/>
  <c r="G1262" i="1"/>
  <c r="G1261" i="1" s="1"/>
  <c r="G1259" i="1"/>
  <c r="G1258" i="1" s="1"/>
  <c r="G1252" i="1"/>
  <c r="G1251" i="1" s="1"/>
  <c r="G1250" i="1" s="1"/>
  <c r="G1247" i="1"/>
  <c r="G1246" i="1" s="1"/>
  <c r="G1245" i="1" s="1"/>
  <c r="G1244" i="1" s="1"/>
  <c r="G1241" i="1"/>
  <c r="G1240" i="1" s="1"/>
  <c r="G1239" i="1" s="1"/>
  <c r="G1238" i="1" s="1"/>
  <c r="G1237" i="1" s="1"/>
  <c r="G1227" i="1"/>
  <c r="G1226" i="1" s="1"/>
  <c r="G1224" i="1"/>
  <c r="G1222" i="1"/>
  <c r="G1218" i="1"/>
  <c r="G1217" i="1" s="1"/>
  <c r="G1215" i="1"/>
  <c r="G1214" i="1" s="1"/>
  <c r="G1212" i="1"/>
  <c r="G1211" i="1" s="1"/>
  <c r="G1208" i="1"/>
  <c r="G1207" i="1" s="1"/>
  <c r="G1206" i="1" s="1"/>
  <c r="G1201" i="1"/>
  <c r="G1199" i="1"/>
  <c r="G1197" i="1"/>
  <c r="G1194" i="1"/>
  <c r="G1193" i="1" s="1"/>
  <c r="G1189" i="1"/>
  <c r="G1187" i="1"/>
  <c r="G1179" i="1"/>
  <c r="G1178" i="1" s="1"/>
  <c r="G1177" i="1" s="1"/>
  <c r="G1176" i="1" s="1"/>
  <c r="G1175" i="1" s="1"/>
  <c r="G1174" i="1" s="1"/>
  <c r="G1172" i="1"/>
  <c r="G1171" i="1" s="1"/>
  <c r="G1170" i="1" s="1"/>
  <c r="G1169" i="1" s="1"/>
  <c r="G1167" i="1"/>
  <c r="G1166" i="1" s="1"/>
  <c r="G1165" i="1" s="1"/>
  <c r="G1164" i="1" s="1"/>
  <c r="G1160" i="1"/>
  <c r="G1159" i="1" s="1"/>
  <c r="G1157" i="1"/>
  <c r="G1156" i="1" s="1"/>
  <c r="G1150" i="1"/>
  <c r="G1149" i="1" s="1"/>
  <c r="G1148" i="1" s="1"/>
  <c r="G1147" i="1" s="1"/>
  <c r="G1146" i="1" s="1"/>
  <c r="G1145" i="1" s="1"/>
  <c r="G1143" i="1"/>
  <c r="G1141" i="1"/>
  <c r="G1139" i="1"/>
  <c r="G1133" i="1"/>
  <c r="G1132" i="1" s="1"/>
  <c r="G1131" i="1" s="1"/>
  <c r="G1130" i="1" s="1"/>
  <c r="G1128" i="1"/>
  <c r="G1127" i="1" s="1"/>
  <c r="G1126" i="1" s="1"/>
  <c r="G1125" i="1" s="1"/>
  <c r="G1123" i="1"/>
  <c r="G1122" i="1" s="1"/>
  <c r="G1120" i="1"/>
  <c r="G1119" i="1" s="1"/>
  <c r="G1117" i="1"/>
  <c r="G1116" i="1" s="1"/>
  <c r="G1112" i="1"/>
  <c r="G1111" i="1" s="1"/>
  <c r="G1110" i="1" s="1"/>
  <c r="G1109" i="1" s="1"/>
  <c r="G1107" i="1"/>
  <c r="G1106" i="1" s="1"/>
  <c r="G1105" i="1" s="1"/>
  <c r="G1104" i="1" s="1"/>
  <c r="G1094" i="1"/>
  <c r="G1093" i="1" s="1"/>
  <c r="G1092" i="1" s="1"/>
  <c r="G1091" i="1" s="1"/>
  <c r="G1089" i="1"/>
  <c r="G1088" i="1" s="1"/>
  <c r="G1087" i="1" s="1"/>
  <c r="G1086" i="1" s="1"/>
  <c r="G1084" i="1"/>
  <c r="G1083" i="1" s="1"/>
  <c r="G1082" i="1" s="1"/>
  <c r="G1081" i="1" s="1"/>
  <c r="G1078" i="1"/>
  <c r="G1077" i="1" s="1"/>
  <c r="G1076" i="1" s="1"/>
  <c r="G1075" i="1" s="1"/>
  <c r="G1073" i="1"/>
  <c r="G1072" i="1" s="1"/>
  <c r="G1071" i="1" s="1"/>
  <c r="G1070" i="1" s="1"/>
  <c r="G1068" i="1"/>
  <c r="G1067" i="1" s="1"/>
  <c r="G1066" i="1" s="1"/>
  <c r="G1065" i="1" s="1"/>
  <c r="G1063" i="1"/>
  <c r="G1062" i="1" s="1"/>
  <c r="G1060" i="1"/>
  <c r="G1059" i="1" s="1"/>
  <c r="G1057" i="1"/>
  <c r="G1056" i="1" s="1"/>
  <c r="G1050" i="1"/>
  <c r="G1049" i="1" s="1"/>
  <c r="G1048" i="1" s="1"/>
  <c r="G1047" i="1" s="1"/>
  <c r="G1045" i="1"/>
  <c r="G1044" i="1" s="1"/>
  <c r="G1043" i="1" s="1"/>
  <c r="G1042" i="1" s="1"/>
  <c r="G1039" i="1"/>
  <c r="G1038" i="1" s="1"/>
  <c r="G1037" i="1" s="1"/>
  <c r="G1036" i="1" s="1"/>
  <c r="G1035" i="1" s="1"/>
  <c r="G1030" i="1"/>
  <c r="G1029" i="1" s="1"/>
  <c r="G1027" i="1"/>
  <c r="G1025" i="1"/>
  <c r="G1021" i="1"/>
  <c r="G1020" i="1" s="1"/>
  <c r="G1018" i="1"/>
  <c r="G1017" i="1" s="1"/>
  <c r="G1015" i="1"/>
  <c r="G1014" i="1" s="1"/>
  <c r="G1011" i="1"/>
  <c r="G1010" i="1" s="1"/>
  <c r="G1009" i="1" s="1"/>
  <c r="G1005" i="1"/>
  <c r="G1003" i="1"/>
  <c r="G1001" i="1"/>
  <c r="G998" i="1"/>
  <c r="G997" i="1" s="1"/>
  <c r="G993" i="1"/>
  <c r="G991" i="1"/>
  <c r="G982" i="1"/>
  <c r="G981" i="1" s="1"/>
  <c r="G980" i="1" s="1"/>
  <c r="G976" i="1"/>
  <c r="G971" i="1"/>
  <c r="G970" i="1" s="1"/>
  <c r="G969" i="1" s="1"/>
  <c r="G967" i="1"/>
  <c r="G965" i="1"/>
  <c r="G959" i="1"/>
  <c r="G957" i="1"/>
  <c r="G950" i="1"/>
  <c r="G948" i="1"/>
  <c r="G944" i="1"/>
  <c r="G942" i="1"/>
  <c r="G935" i="1"/>
  <c r="G934" i="1" s="1"/>
  <c r="G933" i="1" s="1"/>
  <c r="G920" i="1"/>
  <c r="G918" i="1"/>
  <c r="G915" i="1" s="1"/>
  <c r="G912" i="1"/>
  <c r="G911" i="1" s="1"/>
  <c r="G907" i="1"/>
  <c r="G906" i="1" s="1"/>
  <c r="G902" i="1"/>
  <c r="G901" i="1" s="1"/>
  <c r="G899" i="1"/>
  <c r="G897" i="1"/>
  <c r="G885" i="1"/>
  <c r="G883" i="1"/>
  <c r="G881" i="1"/>
  <c r="G878" i="1"/>
  <c r="G877" i="1" s="1"/>
  <c r="G872" i="1"/>
  <c r="G871" i="1" s="1"/>
  <c r="G868" i="1"/>
  <c r="G867" i="1" s="1"/>
  <c r="G862" i="1"/>
  <c r="G861" i="1" s="1"/>
  <c r="G860" i="1" s="1"/>
  <c r="G857" i="1"/>
  <c r="G855" i="1"/>
  <c r="G850" i="1"/>
  <c r="G849" i="1" s="1"/>
  <c r="G848" i="1" s="1"/>
  <c r="G847" i="1" s="1"/>
  <c r="G845" i="1"/>
  <c r="G844" i="1" s="1"/>
  <c r="G843" i="1" s="1"/>
  <c r="G842" i="1" s="1"/>
  <c r="G840" i="1"/>
  <c r="G839" i="1" s="1"/>
  <c r="G836" i="1"/>
  <c r="G834" i="1"/>
  <c r="G831" i="1"/>
  <c r="G828" i="1"/>
  <c r="G826" i="1"/>
  <c r="G824" i="1"/>
  <c r="G820" i="1"/>
  <c r="G819" i="1" s="1"/>
  <c r="G818" i="1" s="1"/>
  <c r="G813" i="1"/>
  <c r="G812" i="1" s="1"/>
  <c r="G811" i="1" s="1"/>
  <c r="G810" i="1" s="1"/>
  <c r="G809" i="1" s="1"/>
  <c r="G807" i="1"/>
  <c r="G806" i="1" s="1"/>
  <c r="G805" i="1" s="1"/>
  <c r="G804" i="1" s="1"/>
  <c r="G802" i="1"/>
  <c r="G801" i="1" s="1"/>
  <c r="G800" i="1" s="1"/>
  <c r="G799" i="1" s="1"/>
  <c r="G794" i="1"/>
  <c r="G793" i="1" s="1"/>
  <c r="G792" i="1" s="1"/>
  <c r="G791" i="1" s="1"/>
  <c r="G780" i="1"/>
  <c r="G779" i="1" s="1"/>
  <c r="G778" i="1" s="1"/>
  <c r="G777" i="1" s="1"/>
  <c r="G772" i="1"/>
  <c r="G771" i="1" s="1"/>
  <c r="G768" i="1"/>
  <c r="G767" i="1" s="1"/>
  <c r="G763" i="1"/>
  <c r="G760" i="1"/>
  <c r="G758" i="1"/>
  <c r="G756" i="1"/>
  <c r="G754" i="1"/>
  <c r="G745" i="1"/>
  <c r="G744" i="1" s="1"/>
  <c r="G742" i="1"/>
  <c r="G741" i="1" s="1"/>
  <c r="G739" i="1"/>
  <c r="G738" i="1" s="1"/>
  <c r="G736" i="1"/>
  <c r="G735" i="1" s="1"/>
  <c r="G728" i="1"/>
  <c r="G727" i="1" s="1"/>
  <c r="G724" i="1"/>
  <c r="G723" i="1" s="1"/>
  <c r="G721" i="1"/>
  <c r="G720" i="1" s="1"/>
  <c r="G717" i="1"/>
  <c r="G716" i="1" s="1"/>
  <c r="G712" i="1"/>
  <c r="G705" i="1"/>
  <c r="G700" i="1"/>
  <c r="G696" i="1"/>
  <c r="G693" i="1"/>
  <c r="G688" i="1"/>
  <c r="G682" i="1"/>
  <c r="G681" i="1" s="1"/>
  <c r="G678" i="1"/>
  <c r="G677" i="1" s="1"/>
  <c r="G670" i="1" s="1"/>
  <c r="G665" i="1"/>
  <c r="G664" i="1" s="1"/>
  <c r="G660" i="1"/>
  <c r="G654" i="1"/>
  <c r="G653" i="1" s="1"/>
  <c r="G651" i="1"/>
  <c r="G650" i="1" s="1"/>
  <c r="G644" i="1"/>
  <c r="G643" i="1" s="1"/>
  <c r="G640" i="1"/>
  <c r="G639" i="1" s="1"/>
  <c r="G636" i="1"/>
  <c r="G635" i="1" s="1"/>
  <c r="G624" i="1"/>
  <c r="G620" i="1"/>
  <c r="G617" i="1"/>
  <c r="G616" i="1" s="1"/>
  <c r="G609" i="1"/>
  <c r="G608" i="1" s="1"/>
  <c r="G607" i="1" s="1"/>
  <c r="G606" i="1" s="1"/>
  <c r="G605" i="1" s="1"/>
  <c r="G602" i="1"/>
  <c r="G601" i="1" s="1"/>
  <c r="G598" i="1"/>
  <c r="G597" i="1" s="1"/>
  <c r="G591" i="1"/>
  <c r="G589" i="1"/>
  <c r="G587" i="1"/>
  <c r="G584" i="1"/>
  <c r="G583" i="1" s="1"/>
  <c r="G577" i="1"/>
  <c r="G576" i="1" s="1"/>
  <c r="G575" i="1" s="1"/>
  <c r="G574" i="1" s="1"/>
  <c r="G564" i="1"/>
  <c r="G563" i="1" s="1"/>
  <c r="G562" i="1" s="1"/>
  <c r="G557" i="1"/>
  <c r="G556" i="1" s="1"/>
  <c r="G555" i="1" s="1"/>
  <c r="G552" i="1"/>
  <c r="G551" i="1" s="1"/>
  <c r="G550" i="1" s="1"/>
  <c r="G547" i="1"/>
  <c r="G546" i="1" s="1"/>
  <c r="G545" i="1" s="1"/>
  <c r="G529" i="1"/>
  <c r="G528" i="1" s="1"/>
  <c r="G527" i="1" s="1"/>
  <c r="G525" i="1"/>
  <c r="G521" i="1"/>
  <c r="G519" i="1"/>
  <c r="G514" i="1"/>
  <c r="G513" i="1" s="1"/>
  <c r="G512" i="1" s="1"/>
  <c r="G511" i="1" s="1"/>
  <c r="G507" i="1"/>
  <c r="G506" i="1" s="1"/>
  <c r="G505" i="1" s="1"/>
  <c r="G504" i="1" s="1"/>
  <c r="G502" i="1"/>
  <c r="G501" i="1" s="1"/>
  <c r="G500" i="1" s="1"/>
  <c r="G498" i="1"/>
  <c r="G497" i="1" s="1"/>
  <c r="G496" i="1" s="1"/>
  <c r="G493" i="1"/>
  <c r="G492" i="1" s="1"/>
  <c r="G490" i="1"/>
  <c r="G488" i="1"/>
  <c r="G482" i="1"/>
  <c r="G481" i="1" s="1"/>
  <c r="G480" i="1" s="1"/>
  <c r="G479" i="1" s="1"/>
  <c r="G477" i="1"/>
  <c r="G476" i="1" s="1"/>
  <c r="G474" i="1"/>
  <c r="G472" i="1"/>
  <c r="G467" i="1"/>
  <c r="G465" i="1"/>
  <c r="G462" i="1"/>
  <c r="G461" i="1" s="1"/>
  <c r="G457" i="1"/>
  <c r="G456" i="1" s="1"/>
  <c r="G455" i="1" s="1"/>
  <c r="G454" i="1" s="1"/>
  <c r="G442" i="1"/>
  <c r="G441" i="1" s="1"/>
  <c r="G440" i="1" s="1"/>
  <c r="G438" i="1"/>
  <c r="G437" i="1" s="1"/>
  <c r="G436" i="1" s="1"/>
  <c r="G382" i="1"/>
  <c r="G381" i="1" s="1"/>
  <c r="G380" i="1" s="1"/>
  <c r="G379" i="1" s="1"/>
  <c r="G376" i="1"/>
  <c r="G375" i="1" s="1"/>
  <c r="G372" i="1"/>
  <c r="G371" i="1" s="1"/>
  <c r="G353" i="1"/>
  <c r="G351" i="1"/>
  <c r="G349" i="1"/>
  <c r="G346" i="1"/>
  <c r="G344" i="1"/>
  <c r="G342" i="1"/>
  <c r="G339" i="1"/>
  <c r="G338" i="1" s="1"/>
  <c r="G336" i="1"/>
  <c r="G334" i="1"/>
  <c r="G332" i="1"/>
  <c r="G329" i="1"/>
  <c r="G323" i="1"/>
  <c r="G322" i="1" s="1"/>
  <c r="G321" i="1" s="1"/>
  <c r="G317" i="1"/>
  <c r="G316" i="1" s="1"/>
  <c r="G312" i="1" s="1"/>
  <c r="G309" i="1"/>
  <c r="G308" i="1" s="1"/>
  <c r="G307" i="1" s="1"/>
  <c r="G306" i="1" s="1"/>
  <c r="G302" i="1"/>
  <c r="G301" i="1" s="1"/>
  <c r="G299" i="1"/>
  <c r="G298" i="1" s="1"/>
  <c r="G296" i="1"/>
  <c r="G292" i="1" s="1"/>
  <c r="G290" i="1"/>
  <c r="G289" i="1" s="1"/>
  <c r="G286" i="1"/>
  <c r="G285" i="1" s="1"/>
  <c r="G284" i="1" s="1"/>
  <c r="G280" i="1"/>
  <c r="G279" i="1" s="1"/>
  <c r="G276" i="1"/>
  <c r="G275" i="1" s="1"/>
  <c r="G265" i="1"/>
  <c r="G263" i="1"/>
  <c r="G261" i="1"/>
  <c r="G258" i="1"/>
  <c r="G257" i="1" s="1"/>
  <c r="G252" i="1"/>
  <c r="G251" i="1" s="1"/>
  <c r="G249" i="1"/>
  <c r="G247" i="1"/>
  <c r="G245" i="1"/>
  <c r="G240" i="1"/>
  <c r="G239" i="1" s="1"/>
  <c r="G234" i="1"/>
  <c r="G233" i="1" s="1"/>
  <c r="G231" i="1"/>
  <c r="G230" i="1" s="1"/>
  <c r="G224" i="1"/>
  <c r="G223" i="1" s="1"/>
  <c r="G221" i="1"/>
  <c r="G220" i="1" s="1"/>
  <c r="G218" i="1"/>
  <c r="G216" i="1"/>
  <c r="G214" i="1"/>
  <c r="G206" i="1"/>
  <c r="G204" i="1"/>
  <c r="G202" i="1"/>
  <c r="G199" i="1"/>
  <c r="G197" i="1"/>
  <c r="G195" i="1"/>
  <c r="G187" i="1"/>
  <c r="G186" i="1" s="1"/>
  <c r="G185" i="1" s="1"/>
  <c r="G184" i="1" s="1"/>
  <c r="G182" i="1"/>
  <c r="G181" i="1" s="1"/>
  <c r="G179" i="1"/>
  <c r="G178" i="1" s="1"/>
  <c r="G172" i="1"/>
  <c r="G171" i="1" s="1"/>
  <c r="G169" i="1"/>
  <c r="G168" i="1" s="1"/>
  <c r="G166" i="1"/>
  <c r="G165" i="1" s="1"/>
  <c r="G163" i="1"/>
  <c r="G161" i="1"/>
  <c r="G156" i="1"/>
  <c r="G151" i="1" s="1"/>
  <c r="G145" i="1"/>
  <c r="G143" i="1"/>
  <c r="G141" i="1"/>
  <c r="G138" i="1"/>
  <c r="G137" i="1" s="1"/>
  <c r="G130" i="1"/>
  <c r="G129" i="1" s="1"/>
  <c r="G127" i="1"/>
  <c r="G126" i="1" s="1"/>
  <c r="G123" i="1"/>
  <c r="G122" i="1" s="1"/>
  <c r="G121" i="1" s="1"/>
  <c r="G118" i="1"/>
  <c r="G117" i="1" s="1"/>
  <c r="G116" i="1" s="1"/>
  <c r="G114" i="1"/>
  <c r="G113" i="1" s="1"/>
  <c r="G112" i="1" s="1"/>
  <c r="G108" i="1"/>
  <c r="G107" i="1" s="1"/>
  <c r="G106" i="1" s="1"/>
  <c r="G105" i="1" s="1"/>
  <c r="G104" i="1" s="1"/>
  <c r="G102" i="1"/>
  <c r="G100" i="1"/>
  <c r="G98" i="1"/>
  <c r="G95" i="1"/>
  <c r="G94" i="1" s="1"/>
  <c r="G87" i="1"/>
  <c r="G86" i="1" s="1"/>
  <c r="G73" i="1" s="1"/>
  <c r="G68" i="1"/>
  <c r="G67" i="1" s="1"/>
  <c r="G66" i="1" s="1"/>
  <c r="G65" i="1" s="1"/>
  <c r="G63" i="1"/>
  <c r="G61" i="1"/>
  <c r="G59" i="1"/>
  <c r="G56" i="1"/>
  <c r="G55" i="1" s="1"/>
  <c r="G41" i="1"/>
  <c r="G40" i="1" s="1"/>
  <c r="G39" i="1" s="1"/>
  <c r="G36" i="1"/>
  <c r="G35" i="1" s="1"/>
  <c r="G32" i="1"/>
  <c r="G30" i="1"/>
  <c r="G28" i="1"/>
  <c r="G24" i="1"/>
  <c r="G23" i="1" s="1"/>
  <c r="G21" i="1"/>
  <c r="G19" i="1"/>
  <c r="O2724" i="1" l="1"/>
  <c r="N2846" i="1"/>
  <c r="O2847" i="1"/>
  <c r="G2928" i="1"/>
  <c r="G2947" i="1"/>
  <c r="G2900" i="1"/>
  <c r="G111" i="1"/>
  <c r="G3921" i="1"/>
  <c r="G3833" i="1"/>
  <c r="G3775" i="1"/>
  <c r="G3774" i="1" s="1"/>
  <c r="G3773" i="1" s="1"/>
  <c r="G3634" i="1"/>
  <c r="G2996" i="1"/>
  <c r="G2995" i="1" s="1"/>
  <c r="G2663" i="1"/>
  <c r="G2656" i="1" s="1"/>
  <c r="G2629" i="1"/>
  <c r="G2628" i="1" s="1"/>
  <c r="G2627" i="1" s="1"/>
  <c r="G2267" i="1"/>
  <c r="G2075" i="1"/>
  <c r="G2085" i="1"/>
  <c r="G1871" i="1"/>
  <c r="G1716" i="1"/>
  <c r="G1649" i="1"/>
  <c r="G1419" i="1"/>
  <c r="G1210" i="1"/>
  <c r="G1287" i="1"/>
  <c r="G1013" i="1"/>
  <c r="G656" i="1"/>
  <c r="G271" i="1"/>
  <c r="G288" i="1"/>
  <c r="G283" i="1" s="1"/>
  <c r="G282" i="1" s="1"/>
  <c r="G2875" i="1"/>
  <c r="G615" i="1"/>
  <c r="G72" i="1"/>
  <c r="G71" i="1" s="1"/>
  <c r="G70" i="1" s="1"/>
  <c r="G3303" i="1"/>
  <c r="G3065" i="1"/>
  <c r="G704" i="1"/>
  <c r="G692" i="1"/>
  <c r="G177" i="1"/>
  <c r="G3863" i="1"/>
  <c r="G3852" i="1" s="1"/>
  <c r="G3533" i="1"/>
  <c r="G3353" i="1"/>
  <c r="G3352" i="1" s="1"/>
  <c r="G2771" i="1"/>
  <c r="G2766" i="1" s="1"/>
  <c r="G2765" i="1" s="1"/>
  <c r="G2644" i="1"/>
  <c r="G2643" i="1" s="1"/>
  <c r="G2642" i="1" s="1"/>
  <c r="G2641" i="1" s="1"/>
  <c r="G2474" i="1"/>
  <c r="G2469" i="1" s="1"/>
  <c r="G2468" i="1" s="1"/>
  <c r="G320" i="1"/>
  <c r="G319" i="1" s="1"/>
  <c r="G2511" i="1"/>
  <c r="G2510" i="1" s="1"/>
  <c r="G2509" i="1" s="1"/>
  <c r="G3917" i="1"/>
  <c r="H2846" i="1"/>
  <c r="G3038" i="1"/>
  <c r="G3037" i="1" s="1"/>
  <c r="G3465" i="1"/>
  <c r="G3267" i="1"/>
  <c r="G3266" i="1" s="1"/>
  <c r="G3265" i="1" s="1"/>
  <c r="G2706" i="1"/>
  <c r="G2705" i="1" s="1"/>
  <c r="G2704" i="1" s="1"/>
  <c r="G2613" i="1"/>
  <c r="G2612" i="1" s="1"/>
  <c r="G435" i="1"/>
  <c r="G311" i="1"/>
  <c r="G305" i="1" s="1"/>
  <c r="G2717" i="1"/>
  <c r="G2716" i="1" s="1"/>
  <c r="G3828" i="1"/>
  <c r="G3827" i="1" s="1"/>
  <c r="G3808" i="1"/>
  <c r="G3900" i="1"/>
  <c r="G3896" i="1" s="1"/>
  <c r="G3895" i="1" s="1"/>
  <c r="G3813" i="1"/>
  <c r="G2804" i="1"/>
  <c r="G1249" i="1"/>
  <c r="G1243" i="1" s="1"/>
  <c r="G1236" i="1" s="1"/>
  <c r="G833" i="1"/>
  <c r="G3186" i="1"/>
  <c r="G3154" i="1"/>
  <c r="G596" i="1"/>
  <c r="G595" i="1" s="1"/>
  <c r="G594" i="1" s="1"/>
  <c r="G593" i="1" s="1"/>
  <c r="G1080" i="1"/>
  <c r="G1186" i="1"/>
  <c r="G1185" i="1" s="1"/>
  <c r="G1184" i="1" s="1"/>
  <c r="G1395" i="1"/>
  <c r="G1394" i="1" s="1"/>
  <c r="G1393" i="1" s="1"/>
  <c r="G1498" i="1"/>
  <c r="G3170" i="1"/>
  <c r="G3169" i="1" s="1"/>
  <c r="G3168" i="1" s="1"/>
  <c r="G3167" i="1" s="1"/>
  <c r="G1625" i="1"/>
  <c r="G1624" i="1" s="1"/>
  <c r="G1623" i="1" s="1"/>
  <c r="G2278" i="1"/>
  <c r="G2277" i="1" s="1"/>
  <c r="G1635" i="1"/>
  <c r="G1631" i="1" s="1"/>
  <c r="G1630" i="1" s="1"/>
  <c r="G3518" i="1"/>
  <c r="G3517" i="1" s="1"/>
  <c r="G2054" i="1"/>
  <c r="G2053" i="1" s="1"/>
  <c r="G2052" i="1" s="1"/>
  <c r="G2583" i="1"/>
  <c r="G2582" i="1" s="1"/>
  <c r="G2581" i="1" s="1"/>
  <c r="G2580" i="1" s="1"/>
  <c r="G3424" i="1"/>
  <c r="G3423" i="1" s="1"/>
  <c r="G27" i="1"/>
  <c r="G26" i="1" s="1"/>
  <c r="G487" i="1"/>
  <c r="G486" i="1" s="1"/>
  <c r="G485" i="1" s="1"/>
  <c r="G896" i="1"/>
  <c r="G895" i="1" s="1"/>
  <c r="G964" i="1"/>
  <c r="G963" i="1" s="1"/>
  <c r="G975" i="1"/>
  <c r="G974" i="1" s="1"/>
  <c r="G990" i="1"/>
  <c r="G989" i="1" s="1"/>
  <c r="G988" i="1" s="1"/>
  <c r="G1000" i="1"/>
  <c r="G996" i="1" s="1"/>
  <c r="G995" i="1" s="1"/>
  <c r="G1430" i="1"/>
  <c r="G1429" i="1" s="1"/>
  <c r="G1566" i="1"/>
  <c r="G1565" i="1" s="1"/>
  <c r="G1564" i="1" s="1"/>
  <c r="G1563" i="1" s="1"/>
  <c r="G1583" i="1"/>
  <c r="G1582" i="1" s="1"/>
  <c r="G1581" i="1" s="1"/>
  <c r="G1580" i="1" s="1"/>
  <c r="G1884" i="1"/>
  <c r="G1883" i="1" s="1"/>
  <c r="G1912" i="1"/>
  <c r="G1906" i="1" s="1"/>
  <c r="G1899" i="1" s="1"/>
  <c r="G2140" i="1"/>
  <c r="G2215" i="1"/>
  <c r="G2214" i="1" s="1"/>
  <c r="G2435" i="1"/>
  <c r="G2434" i="1" s="1"/>
  <c r="G3393" i="1"/>
  <c r="G3389" i="1" s="1"/>
  <c r="G3384" i="1" s="1"/>
  <c r="G3403" i="1"/>
  <c r="G3402" i="1" s="1"/>
  <c r="G3409" i="1"/>
  <c r="G3408" i="1" s="1"/>
  <c r="G2018" i="1"/>
  <c r="G2017" i="1" s="1"/>
  <c r="G2016" i="1" s="1"/>
  <c r="G2015" i="1" s="1"/>
  <c r="G1115" i="1"/>
  <c r="G1114" i="1" s="1"/>
  <c r="G1103" i="1" s="1"/>
  <c r="G1789" i="1"/>
  <c r="G1788" i="1" s="1"/>
  <c r="G1787" i="1" s="1"/>
  <c r="G1786" i="1" s="1"/>
  <c r="G2190" i="1"/>
  <c r="G2189" i="1" s="1"/>
  <c r="G2188" i="1" s="1"/>
  <c r="G2187" i="1" s="1"/>
  <c r="G160" i="1"/>
  <c r="G150" i="1" s="1"/>
  <c r="G464" i="1"/>
  <c r="G941" i="1"/>
  <c r="G1465" i="1"/>
  <c r="G1464" i="1" s="1"/>
  <c r="G1463" i="1" s="1"/>
  <c r="G1457" i="1" s="1"/>
  <c r="G1445" i="1" s="1"/>
  <c r="G1750" i="1"/>
  <c r="G1749" i="1" s="1"/>
  <c r="G1748" i="1" s="1"/>
  <c r="G1740" i="1" s="1"/>
  <c r="G2064" i="1"/>
  <c r="G2060" i="1" s="1"/>
  <c r="G2059" i="1" s="1"/>
  <c r="G2503" i="1"/>
  <c r="G2502" i="1" s="1"/>
  <c r="G2501" i="1" s="1"/>
  <c r="G2500" i="1" s="1"/>
  <c r="G2493" i="1" s="1"/>
  <c r="G2830" i="1"/>
  <c r="G2826" i="1" s="1"/>
  <c r="G2825" i="1" s="1"/>
  <c r="G3191" i="1"/>
  <c r="G370" i="1"/>
  <c r="G369" i="1" s="1"/>
  <c r="G368" i="1" s="1"/>
  <c r="G367" i="1" s="1"/>
  <c r="G18" i="1"/>
  <c r="G17" i="1" s="1"/>
  <c r="G213" i="1"/>
  <c r="G212" i="1" s="1"/>
  <c r="G211" i="1" s="1"/>
  <c r="G210" i="1" s="1"/>
  <c r="G209" i="1" s="1"/>
  <c r="G244" i="1"/>
  <c r="G243" i="1" s="1"/>
  <c r="G242" i="1" s="1"/>
  <c r="G260" i="1"/>
  <c r="G256" i="1" s="1"/>
  <c r="G255" i="1" s="1"/>
  <c r="G254" i="1" s="1"/>
  <c r="G471" i="1"/>
  <c r="G586" i="1"/>
  <c r="G582" i="1" s="1"/>
  <c r="G581" i="1" s="1"/>
  <c r="G580" i="1" s="1"/>
  <c r="G854" i="1"/>
  <c r="G853" i="1" s="1"/>
  <c r="G852" i="1" s="1"/>
  <c r="G880" i="1"/>
  <c r="G876" i="1" s="1"/>
  <c r="G875" i="1" s="1"/>
  <c r="G947" i="1"/>
  <c r="G1163" i="1"/>
  <c r="G1162" i="1" s="1"/>
  <c r="G1367" i="1"/>
  <c r="G1366" i="1" s="1"/>
  <c r="G1660" i="1"/>
  <c r="G1659" i="1" s="1"/>
  <c r="G762" i="1"/>
  <c r="G1155" i="1"/>
  <c r="G1154" i="1" s="1"/>
  <c r="G1153" i="1" s="1"/>
  <c r="G1152" i="1" s="1"/>
  <c r="G1342" i="1"/>
  <c r="G1341" i="1" s="1"/>
  <c r="G1340" i="1" s="1"/>
  <c r="G1339" i="1" s="1"/>
  <c r="G1359" i="1"/>
  <c r="G1358" i="1" s="1"/>
  <c r="G1357" i="1" s="1"/>
  <c r="G1356" i="1" s="1"/>
  <c r="G1473" i="1"/>
  <c r="G1472" i="1" s="1"/>
  <c r="G1471" i="1" s="1"/>
  <c r="G1609" i="1"/>
  <c r="G1602" i="1" s="1"/>
  <c r="G1846" i="1"/>
  <c r="G1845" i="1" s="1"/>
  <c r="G1844" i="1" s="1"/>
  <c r="G1858" i="1"/>
  <c r="G1852" i="1" s="1"/>
  <c r="G1851" i="1" s="1"/>
  <c r="G3203" i="1"/>
  <c r="G201" i="1"/>
  <c r="G194" i="1"/>
  <c r="G229" i="1"/>
  <c r="G228" i="1" s="1"/>
  <c r="G328" i="1"/>
  <c r="G1024" i="1"/>
  <c r="G1023" i="1" s="1"/>
  <c r="G1055" i="1"/>
  <c r="G1054" i="1" s="1"/>
  <c r="G1053" i="1" s="1"/>
  <c r="G1221" i="1"/>
  <c r="G1220" i="1" s="1"/>
  <c r="G1257" i="1"/>
  <c r="G1256" i="1" s="1"/>
  <c r="G1255" i="1" s="1"/>
  <c r="G1980" i="1"/>
  <c r="G1979" i="1" s="1"/>
  <c r="G1978" i="1" s="1"/>
  <c r="G1972" i="1" s="1"/>
  <c r="G2207" i="1"/>
  <c r="G2206" i="1" s="1"/>
  <c r="G2205" i="1" s="1"/>
  <c r="G2204" i="1" s="1"/>
  <c r="G2461" i="1"/>
  <c r="G2457" i="1" s="1"/>
  <c r="G2456" i="1" s="1"/>
  <c r="G2758" i="1"/>
  <c r="G3274" i="1"/>
  <c r="G3709" i="1"/>
  <c r="G3705" i="1" s="1"/>
  <c r="G3700" i="1" s="1"/>
  <c r="G3699" i="1" s="1"/>
  <c r="G3698" i="1" s="1"/>
  <c r="G3697" i="1" s="1"/>
  <c r="G2172" i="1"/>
  <c r="G2171" i="1" s="1"/>
  <c r="G2160" i="1" s="1"/>
  <c r="G2531" i="1"/>
  <c r="G2562" i="1"/>
  <c r="G2561" i="1" s="1"/>
  <c r="G2560" i="1" s="1"/>
  <c r="G2549" i="1" s="1"/>
  <c r="G1836" i="1"/>
  <c r="G1835" i="1" s="1"/>
  <c r="G1834" i="1" s="1"/>
  <c r="G1828" i="1" s="1"/>
  <c r="G1827" i="1" s="1"/>
  <c r="G2243" i="1"/>
  <c r="G2242" i="1" s="1"/>
  <c r="G2241" i="1" s="1"/>
  <c r="G2784" i="1"/>
  <c r="G2783" i="1" s="1"/>
  <c r="G3079" i="1"/>
  <c r="G3224" i="1"/>
  <c r="G3223" i="1" s="1"/>
  <c r="G3792" i="1"/>
  <c r="G3788" i="1" s="1"/>
  <c r="G3787" i="1" s="1"/>
  <c r="G2112" i="1"/>
  <c r="G2106" i="1" s="1"/>
  <c r="G2099" i="1" s="1"/>
  <c r="G866" i="1"/>
  <c r="G865" i="1" s="1"/>
  <c r="G905" i="1"/>
  <c r="G1138" i="1"/>
  <c r="G1137" i="1" s="1"/>
  <c r="G1136" i="1" s="1"/>
  <c r="G1135" i="1" s="1"/>
  <c r="G38" i="1"/>
  <c r="G753" i="1"/>
  <c r="G752" i="1" s="1"/>
  <c r="G956" i="1"/>
  <c r="G955" i="1" s="1"/>
  <c r="G954" i="1" s="1"/>
  <c r="G953" i="1" s="1"/>
  <c r="G1196" i="1"/>
  <c r="G1192" i="1" s="1"/>
  <c r="G1191" i="1" s="1"/>
  <c r="G1308" i="1"/>
  <c r="G1307" i="1" s="1"/>
  <c r="G1299" i="1" s="1"/>
  <c r="G1545" i="1"/>
  <c r="G1544" i="1" s="1"/>
  <c r="G1543" i="1" s="1"/>
  <c r="G1532" i="1" s="1"/>
  <c r="G1920" i="1"/>
  <c r="G1919" i="1" s="1"/>
  <c r="G1918" i="1" s="1"/>
  <c r="G2593" i="1"/>
  <c r="G2592" i="1" s="1"/>
  <c r="G2591" i="1" s="1"/>
  <c r="G2590" i="1" s="1"/>
  <c r="G2120" i="1"/>
  <c r="G2119" i="1" s="1"/>
  <c r="G2118" i="1" s="1"/>
  <c r="G58" i="1"/>
  <c r="G54" i="1" s="1"/>
  <c r="G53" i="1" s="1"/>
  <c r="G140" i="1"/>
  <c r="G136" i="1" s="1"/>
  <c r="G135" i="1" s="1"/>
  <c r="G134" i="1" s="1"/>
  <c r="G133" i="1" s="1"/>
  <c r="G97" i="1"/>
  <c r="G93" i="1" s="1"/>
  <c r="G92" i="1" s="1"/>
  <c r="G91" i="1" s="1"/>
  <c r="G348" i="1"/>
  <c r="G341" i="1"/>
  <c r="G495" i="1"/>
  <c r="G518" i="1"/>
  <c r="G517" i="1" s="1"/>
  <c r="G516" i="1" s="1"/>
  <c r="G510" i="1" s="1"/>
  <c r="G823" i="1"/>
  <c r="G1041" i="1"/>
  <c r="G1034" i="1" s="1"/>
  <c r="G1591" i="1"/>
  <c r="G1590" i="1" s="1"/>
  <c r="G1683" i="1"/>
  <c r="G1677" i="1" s="1"/>
  <c r="G1670" i="1" s="1"/>
  <c r="G2001" i="1"/>
  <c r="G2000" i="1" s="1"/>
  <c r="G1999" i="1" s="1"/>
  <c r="G1998" i="1" s="1"/>
  <c r="G2382" i="1"/>
  <c r="G2381" i="1" s="1"/>
  <c r="G2253" i="1"/>
  <c r="G2249" i="1" s="1"/>
  <c r="G2248" i="1" s="1"/>
  <c r="G2451" i="1"/>
  <c r="G2450" i="1" s="1"/>
  <c r="G2449" i="1" s="1"/>
  <c r="G3050" i="1"/>
  <c r="G3046" i="1" s="1"/>
  <c r="G3045" i="1" s="1"/>
  <c r="G3114" i="1"/>
  <c r="G3110" i="1" s="1"/>
  <c r="G3109" i="1" s="1"/>
  <c r="G3103" i="1" s="1"/>
  <c r="G3102" i="1" s="1"/>
  <c r="G3418" i="1"/>
  <c r="G3417" i="1" s="1"/>
  <c r="G3644" i="1"/>
  <c r="G3665" i="1"/>
  <c r="G3661" i="1" s="1"/>
  <c r="G3660" i="1" s="1"/>
  <c r="G3654" i="1" s="1"/>
  <c r="G3736" i="1"/>
  <c r="G2301" i="1"/>
  <c r="G2295" i="1" s="1"/>
  <c r="G2288" i="1" s="1"/>
  <c r="G2309" i="1"/>
  <c r="G2308" i="1" s="1"/>
  <c r="G2307" i="1" s="1"/>
  <c r="G2334" i="1"/>
  <c r="G2371" i="1"/>
  <c r="G2370" i="1" s="1"/>
  <c r="G2415" i="1"/>
  <c r="G2414" i="1" s="1"/>
  <c r="G2413" i="1" s="1"/>
  <c r="G2412" i="1" s="1"/>
  <c r="G2793" i="1"/>
  <c r="G2813" i="1"/>
  <c r="G2812" i="1" s="1"/>
  <c r="G2916" i="1"/>
  <c r="G2915" i="1" s="1"/>
  <c r="G3233" i="1"/>
  <c r="G3229" i="1" s="1"/>
  <c r="G3228" i="1" s="1"/>
  <c r="G3494" i="1"/>
  <c r="G3610" i="1"/>
  <c r="G3609" i="1" s="1"/>
  <c r="G3747" i="1"/>
  <c r="G3743" i="1" s="1"/>
  <c r="G3887" i="1"/>
  <c r="G3880" i="1" s="1"/>
  <c r="G3879" i="1" s="1"/>
  <c r="G3909" i="1"/>
  <c r="G3908" i="1" s="1"/>
  <c r="G3907" i="1" s="1"/>
  <c r="G1967" i="1"/>
  <c r="G1966" i="1" s="1"/>
  <c r="G1965" i="1" s="1"/>
  <c r="G1957" i="1" s="1"/>
  <c r="G2423" i="1"/>
  <c r="G2422" i="1" s="1"/>
  <c r="G2735" i="1"/>
  <c r="G2728" i="1" s="1"/>
  <c r="G2972" i="1"/>
  <c r="G2971" i="1" s="1"/>
  <c r="G2970" i="1" s="1"/>
  <c r="G2985" i="1"/>
  <c r="G2981" i="1" s="1"/>
  <c r="G2980" i="1" s="1"/>
  <c r="G3122" i="1"/>
  <c r="G3130" i="1"/>
  <c r="G3126" i="1" s="1"/>
  <c r="G3281" i="1"/>
  <c r="G3315" i="1"/>
  <c r="G3451" i="1"/>
  <c r="G3450" i="1" s="1"/>
  <c r="G3599" i="1"/>
  <c r="G3690" i="1"/>
  <c r="G3686" i="1" s="1"/>
  <c r="G3756" i="1"/>
  <c r="G3755" i="1" s="1"/>
  <c r="G3754" i="1" s="1"/>
  <c r="G3843" i="1"/>
  <c r="G3842" i="1" s="1"/>
  <c r="G3841" i="1" s="1"/>
  <c r="G3840" i="1" s="1"/>
  <c r="G125" i="1"/>
  <c r="G120" i="1" s="1"/>
  <c r="G1691" i="1"/>
  <c r="G1690" i="1" s="1"/>
  <c r="G1689" i="1" s="1"/>
  <c r="G1379" i="1"/>
  <c r="G1378" i="1" s="1"/>
  <c r="G2026" i="1"/>
  <c r="G2025" i="1" s="1"/>
  <c r="G1945" i="1"/>
  <c r="G2038" i="1"/>
  <c r="G2037" i="1" s="1"/>
  <c r="G2227" i="1"/>
  <c r="G2226" i="1" s="1"/>
  <c r="G1319" i="1"/>
  <c r="G1318" i="1" s="1"/>
  <c r="G1312" i="1" s="1"/>
  <c r="G1520" i="1"/>
  <c r="G1519" i="1" s="1"/>
  <c r="G1518" i="1" s="1"/>
  <c r="G1510" i="1" s="1"/>
  <c r="G1765" i="1"/>
  <c r="G1764" i="1" s="1"/>
  <c r="G1763" i="1" s="1"/>
  <c r="G1757" i="1" s="1"/>
  <c r="G1822" i="1"/>
  <c r="G1821" i="1" s="1"/>
  <c r="G1820" i="1" s="1"/>
  <c r="G1814" i="1" s="1"/>
  <c r="G1813" i="1" s="1"/>
  <c r="G1405" i="1"/>
  <c r="G1401" i="1" s="1"/>
  <c r="G1400" i="1" s="1"/>
  <c r="G1806" i="1"/>
  <c r="G1805" i="1" s="1"/>
  <c r="G1804" i="1" s="1"/>
  <c r="G1803" i="1" s="1"/>
  <c r="G3250" i="1"/>
  <c r="G2397" i="1"/>
  <c r="G2396" i="1" s="1"/>
  <c r="G2395" i="1" s="1"/>
  <c r="G2394" i="1" s="1"/>
  <c r="G2601" i="1"/>
  <c r="G2600" i="1" s="1"/>
  <c r="G2686" i="1"/>
  <c r="G2681" i="1" s="1"/>
  <c r="G3325" i="1"/>
  <c r="G3321" i="1" s="1"/>
  <c r="G3320" i="1" s="1"/>
  <c r="G3340" i="1"/>
  <c r="G3336" i="1" s="1"/>
  <c r="G3335" i="1" s="1"/>
  <c r="G3334" i="1" s="1"/>
  <c r="G3333" i="1" s="1"/>
  <c r="G3376" i="1"/>
  <c r="G3375" i="1" s="1"/>
  <c r="G3374" i="1" s="1"/>
  <c r="G3580" i="1"/>
  <c r="G3579" i="1" s="1"/>
  <c r="G3578" i="1" s="1"/>
  <c r="G3577" i="1" s="1"/>
  <c r="N2845" i="1" l="1"/>
  <c r="O2846" i="1"/>
  <c r="G3332" i="1"/>
  <c r="G3681" i="1"/>
  <c r="G3672" i="1" s="1"/>
  <c r="G3671" i="1" s="1"/>
  <c r="G3670" i="1" s="1"/>
  <c r="G3532" i="1"/>
  <c r="G3531" i="1" s="1"/>
  <c r="G3147" i="1"/>
  <c r="G3146" i="1" s="1"/>
  <c r="G3145" i="1" s="1"/>
  <c r="G3144" i="1" s="1"/>
  <c r="G2626" i="1"/>
  <c r="G2625" i="1" s="1"/>
  <c r="G680" i="1"/>
  <c r="G669" i="1" s="1"/>
  <c r="G668" i="1" s="1"/>
  <c r="G270" i="1"/>
  <c r="G269" i="1" s="1"/>
  <c r="G3851" i="1"/>
  <c r="G3850" i="1" s="1"/>
  <c r="H2845" i="1"/>
  <c r="G434" i="1"/>
  <c r="G460" i="1"/>
  <c r="G459" i="1" s="1"/>
  <c r="G453" i="1" s="1"/>
  <c r="G822" i="1"/>
  <c r="G817" i="1" s="1"/>
  <c r="G816" i="1" s="1"/>
  <c r="G3916" i="1"/>
  <c r="G3915" i="1" s="1"/>
  <c r="G3914" i="1" s="1"/>
  <c r="G1470" i="1"/>
  <c r="G3807" i="1"/>
  <c r="G3806" i="1" s="1"/>
  <c r="G3805" i="1" s="1"/>
  <c r="G3804" i="1" s="1"/>
  <c r="G2792" i="1"/>
  <c r="G2782" i="1" s="1"/>
  <c r="G509" i="1"/>
  <c r="G2727" i="1"/>
  <c r="G2715" i="1" s="1"/>
  <c r="G940" i="1"/>
  <c r="G939" i="1" s="1"/>
  <c r="G3273" i="1"/>
  <c r="G3272" i="1" s="1"/>
  <c r="G3264" i="1" s="1"/>
  <c r="G227" i="1"/>
  <c r="G226" i="1" s="1"/>
  <c r="G208" i="1" s="1"/>
  <c r="G1392" i="1"/>
  <c r="G3516" i="1"/>
  <c r="G3515" i="1" s="1"/>
  <c r="G3514" i="1" s="1"/>
  <c r="G2542" i="1"/>
  <c r="G3894" i="1"/>
  <c r="G3893" i="1" s="1"/>
  <c r="G2994" i="1"/>
  <c r="G3064" i="1"/>
  <c r="G3063" i="1" s="1"/>
  <c r="G3062" i="1" s="1"/>
  <c r="G2070" i="1"/>
  <c r="G2069" i="1" s="1"/>
  <c r="G193" i="1"/>
  <c r="G192" i="1" s="1"/>
  <c r="G191" i="1" s="1"/>
  <c r="G190" i="1" s="1"/>
  <c r="G189" i="1" s="1"/>
  <c r="G3185" i="1"/>
  <c r="G3184" i="1" s="1"/>
  <c r="G3175" i="1" s="1"/>
  <c r="G1622" i="1"/>
  <c r="G1739" i="1"/>
  <c r="G1183" i="1"/>
  <c r="G3302" i="1"/>
  <c r="G2051" i="1"/>
  <c r="G962" i="1"/>
  <c r="G961" i="1" s="1"/>
  <c r="G3202" i="1"/>
  <c r="G3196" i="1" s="1"/>
  <c r="G484" i="1"/>
  <c r="G1052" i="1"/>
  <c r="G327" i="1"/>
  <c r="G326" i="1" s="1"/>
  <c r="G2359" i="1"/>
  <c r="G2350" i="1" s="1"/>
  <c r="G1008" i="1"/>
  <c r="G1007" i="1" s="1"/>
  <c r="G1096" i="1"/>
  <c r="G2927" i="1"/>
  <c r="G2914" i="1" s="1"/>
  <c r="G987" i="1"/>
  <c r="G2117" i="1"/>
  <c r="G2655" i="1"/>
  <c r="G110" i="1"/>
  <c r="G90" i="1" s="1"/>
  <c r="G89" i="1" s="1"/>
  <c r="G2151" i="1"/>
  <c r="G3633" i="1"/>
  <c r="G3632" i="1" s="1"/>
  <c r="G16" i="1"/>
  <c r="G15" i="1" s="1"/>
  <c r="G14" i="1" s="1"/>
  <c r="G13" i="1" s="1"/>
  <c r="G3121" i="1"/>
  <c r="G3120" i="1" s="1"/>
  <c r="G3119" i="1" s="1"/>
  <c r="G3101" i="1" s="1"/>
  <c r="G1254" i="1"/>
  <c r="G2448" i="1"/>
  <c r="G2447" i="1" s="1"/>
  <c r="G1414" i="1"/>
  <c r="G1413" i="1" s="1"/>
  <c r="G2240" i="1"/>
  <c r="G614" i="1"/>
  <c r="G613" i="1" s="1"/>
  <c r="G3772" i="1"/>
  <c r="G3771" i="1" s="1"/>
  <c r="G1866" i="1"/>
  <c r="G1865" i="1" s="1"/>
  <c r="G3598" i="1"/>
  <c r="G3597" i="1" s="1"/>
  <c r="G1298" i="1"/>
  <c r="G149" i="1"/>
  <c r="G148" i="1" s="1"/>
  <c r="G3441" i="1"/>
  <c r="G1843" i="1"/>
  <c r="G1917" i="1"/>
  <c r="G1644" i="1"/>
  <c r="G1643" i="1" s="1"/>
  <c r="G3735" i="1"/>
  <c r="G3729" i="1" s="1"/>
  <c r="G3717" i="1" s="1"/>
  <c r="G3716" i="1" s="1"/>
  <c r="G2306" i="1"/>
  <c r="G2508" i="1"/>
  <c r="G2969" i="1"/>
  <c r="G2262" i="1"/>
  <c r="G2261" i="1" s="1"/>
  <c r="G1956" i="1"/>
  <c r="G894" i="1"/>
  <c r="G2874" i="1"/>
  <c r="G2873" i="1" s="1"/>
  <c r="G2872" i="1" s="1"/>
  <c r="G1205" i="1"/>
  <c r="G1204" i="1" s="1"/>
  <c r="G1509" i="1"/>
  <c r="G3373" i="1"/>
  <c r="G1688" i="1"/>
  <c r="N2844" i="1" l="1"/>
  <c r="O2845" i="1"/>
  <c r="G147" i="1"/>
  <c r="G132" i="1" s="1"/>
  <c r="G325" i="1"/>
  <c r="G268" i="1" s="1"/>
  <c r="G267" i="1" s="1"/>
  <c r="H2844" i="1"/>
  <c r="G433" i="1"/>
  <c r="G432" i="1" s="1"/>
  <c r="G3166" i="1"/>
  <c r="G3143" i="1" s="1"/>
  <c r="G3892" i="1"/>
  <c r="G2993" i="1"/>
  <c r="G2992" i="1" s="1"/>
  <c r="G3401" i="1"/>
  <c r="G3400" i="1" s="1"/>
  <c r="G893" i="1"/>
  <c r="G1391" i="1"/>
  <c r="G1390" i="1" s="1"/>
  <c r="G3263" i="1"/>
  <c r="G3249" i="1" s="1"/>
  <c r="G1182" i="1"/>
  <c r="G1181" i="1" s="1"/>
  <c r="G2050" i="1"/>
  <c r="G2049" i="1" s="1"/>
  <c r="G1621" i="1"/>
  <c r="G1620" i="1" s="1"/>
  <c r="G2446" i="1"/>
  <c r="G986" i="1"/>
  <c r="G985" i="1" s="1"/>
  <c r="G3770" i="1"/>
  <c r="G612" i="1"/>
  <c r="G2239" i="1"/>
  <c r="G2238" i="1" s="1"/>
  <c r="G1842" i="1"/>
  <c r="G1841" i="1" s="1"/>
  <c r="G3596" i="1"/>
  <c r="G3530" i="1" s="1"/>
  <c r="G2913" i="1"/>
  <c r="G2871" i="1" s="1"/>
  <c r="H3659" i="1"/>
  <c r="H3608" i="1"/>
  <c r="O3608" i="1" s="1"/>
  <c r="N2679" i="1"/>
  <c r="N2670" i="1"/>
  <c r="H2679" i="1"/>
  <c r="H2670" i="1"/>
  <c r="N2646" i="1"/>
  <c r="H2646" i="1"/>
  <c r="N1607" i="1"/>
  <c r="H1607" i="1"/>
  <c r="N772" i="1"/>
  <c r="H772" i="1"/>
  <c r="N704" i="1"/>
  <c r="N665" i="1"/>
  <c r="N654" i="1"/>
  <c r="H654" i="1"/>
  <c r="N299" i="1"/>
  <c r="H299" i="1"/>
  <c r="N87" i="1"/>
  <c r="H87" i="1"/>
  <c r="N41" i="1"/>
  <c r="H41" i="1"/>
  <c r="H3658" i="1" l="1"/>
  <c r="O3658" i="1" s="1"/>
  <c r="O3659" i="1"/>
  <c r="N2669" i="1"/>
  <c r="O2670" i="1"/>
  <c r="N86" i="1"/>
  <c r="O87" i="1"/>
  <c r="N653" i="1"/>
  <c r="O654" i="1"/>
  <c r="N771" i="1"/>
  <c r="O772" i="1"/>
  <c r="N2645" i="1"/>
  <c r="O2646" i="1"/>
  <c r="N2678" i="1"/>
  <c r="O2679" i="1"/>
  <c r="N40" i="1"/>
  <c r="O41" i="1"/>
  <c r="N298" i="1"/>
  <c r="O299" i="1"/>
  <c r="N1606" i="1"/>
  <c r="O1607" i="1"/>
  <c r="N2843" i="1"/>
  <c r="O2844" i="1"/>
  <c r="G892" i="1"/>
  <c r="G611" i="1" s="1"/>
  <c r="G2781" i="1"/>
  <c r="G2654" i="1" s="1"/>
  <c r="G2624" i="1" s="1"/>
  <c r="G3372" i="1"/>
  <c r="G3371" i="1" s="1"/>
  <c r="H2843" i="1"/>
  <c r="H2925" i="1"/>
  <c r="H665" i="1"/>
  <c r="O665" i="1" s="1"/>
  <c r="H86" i="1"/>
  <c r="H73" i="1" s="1"/>
  <c r="H298" i="1"/>
  <c r="H704" i="1"/>
  <c r="O704" i="1" s="1"/>
  <c r="H2678" i="1"/>
  <c r="H771" i="1"/>
  <c r="H40" i="1"/>
  <c r="H653" i="1"/>
  <c r="H1606" i="1"/>
  <c r="H2645" i="1"/>
  <c r="H2669" i="1"/>
  <c r="O298" i="1" l="1"/>
  <c r="H2924" i="1"/>
  <c r="O2924" i="1" s="1"/>
  <c r="O2925" i="1"/>
  <c r="N1605" i="1"/>
  <c r="O1606" i="1"/>
  <c r="O2678" i="1"/>
  <c r="O771" i="1"/>
  <c r="N73" i="1"/>
  <c r="O73" i="1" s="1"/>
  <c r="O86" i="1"/>
  <c r="N39" i="1"/>
  <c r="O40" i="1"/>
  <c r="O2843" i="1"/>
  <c r="O2645" i="1"/>
  <c r="O653" i="1"/>
  <c r="O2669" i="1"/>
  <c r="G3931" i="1"/>
  <c r="H660" i="1"/>
  <c r="H1605" i="1"/>
  <c r="H39" i="1"/>
  <c r="N3912" i="1"/>
  <c r="H3912" i="1"/>
  <c r="N3838" i="1"/>
  <c r="H3838" i="1"/>
  <c r="N3825" i="1"/>
  <c r="H3825" i="1"/>
  <c r="N3822" i="1"/>
  <c r="H3822" i="1"/>
  <c r="N3802" i="1"/>
  <c r="H3802" i="1"/>
  <c r="N3780" i="1"/>
  <c r="H3780" i="1"/>
  <c r="N3560" i="1"/>
  <c r="N3492" i="1"/>
  <c r="H3492" i="1"/>
  <c r="O3912" i="1" l="1"/>
  <c r="N1604" i="1"/>
  <c r="O1605" i="1"/>
  <c r="N3801" i="1"/>
  <c r="O3802" i="1"/>
  <c r="N3824" i="1"/>
  <c r="O3825" i="1"/>
  <c r="O3780" i="1"/>
  <c r="N3837" i="1"/>
  <c r="O3838" i="1"/>
  <c r="O39" i="1"/>
  <c r="N3559" i="1"/>
  <c r="O3560" i="1"/>
  <c r="N3821" i="1"/>
  <c r="O3822" i="1"/>
  <c r="N3491" i="1"/>
  <c r="O3492" i="1"/>
  <c r="H3491" i="1"/>
  <c r="H3821" i="1"/>
  <c r="H3801" i="1"/>
  <c r="H3559" i="1"/>
  <c r="H3837" i="1"/>
  <c r="H3824" i="1"/>
  <c r="H1604" i="1"/>
  <c r="N3298" i="1"/>
  <c r="H3298" i="1"/>
  <c r="H3297" i="1" s="1"/>
  <c r="H3097" i="1"/>
  <c r="O3097" i="1" s="1"/>
  <c r="N3060" i="1"/>
  <c r="N2444" i="1"/>
  <c r="H2444" i="1"/>
  <c r="N2432" i="1"/>
  <c r="H2432" i="1"/>
  <c r="N2392" i="1"/>
  <c r="H2392" i="1"/>
  <c r="N2332" i="1"/>
  <c r="H2332" i="1"/>
  <c r="N2236" i="1"/>
  <c r="H2236" i="1"/>
  <c r="N2224" i="1"/>
  <c r="H2224" i="1"/>
  <c r="N2097" i="1"/>
  <c r="H2097" i="1"/>
  <c r="N1970" i="1"/>
  <c r="N1968" i="1"/>
  <c r="H1970" i="1"/>
  <c r="H1968" i="1"/>
  <c r="O1968" i="1" l="1"/>
  <c r="O3298" i="1"/>
  <c r="O3837" i="1"/>
  <c r="N2235" i="1"/>
  <c r="O2236" i="1"/>
  <c r="N2391" i="1"/>
  <c r="O2392" i="1"/>
  <c r="N2443" i="1"/>
  <c r="O2444" i="1"/>
  <c r="N3059" i="1"/>
  <c r="O3060" i="1"/>
  <c r="N3490" i="1"/>
  <c r="O3491" i="1"/>
  <c r="N3558" i="1"/>
  <c r="O3559" i="1"/>
  <c r="N3800" i="1"/>
  <c r="O3801" i="1"/>
  <c r="N2096" i="1"/>
  <c r="O2097" i="1"/>
  <c r="N2223" i="1"/>
  <c r="O2224" i="1"/>
  <c r="N2331" i="1"/>
  <c r="O2332" i="1"/>
  <c r="N2431" i="1"/>
  <c r="O2432" i="1"/>
  <c r="O1970" i="1"/>
  <c r="O3821" i="1"/>
  <c r="O3824" i="1"/>
  <c r="N1603" i="1"/>
  <c r="O1604" i="1"/>
  <c r="N3297" i="1"/>
  <c r="H3096" i="1"/>
  <c r="O3096" i="1" s="1"/>
  <c r="H2223" i="1"/>
  <c r="H2391" i="1"/>
  <c r="H2443" i="1"/>
  <c r="H2096" i="1"/>
  <c r="H2235" i="1"/>
  <c r="H3558" i="1"/>
  <c r="H3800" i="1"/>
  <c r="H2331" i="1"/>
  <c r="H2431" i="1"/>
  <c r="H1603" i="1"/>
  <c r="H3490" i="1"/>
  <c r="N1967" i="1"/>
  <c r="H1967" i="1"/>
  <c r="N1755" i="1"/>
  <c r="H1755" i="1"/>
  <c r="N1714" i="1"/>
  <c r="H1714" i="1"/>
  <c r="N1525" i="1"/>
  <c r="H1525" i="1"/>
  <c r="N1310" i="1"/>
  <c r="H1310" i="1"/>
  <c r="H1309" i="1" s="1"/>
  <c r="N1201" i="1"/>
  <c r="H1201" i="1"/>
  <c r="N1172" i="1"/>
  <c r="H1172" i="1"/>
  <c r="N899" i="1"/>
  <c r="N897" i="1"/>
  <c r="H899" i="1"/>
  <c r="H897" i="1"/>
  <c r="O899" i="1" l="1"/>
  <c r="O897" i="1"/>
  <c r="O1201" i="1"/>
  <c r="N3296" i="1"/>
  <c r="O3297" i="1"/>
  <c r="O1525" i="1"/>
  <c r="O1755" i="1"/>
  <c r="N2330" i="1"/>
  <c r="O2331" i="1"/>
  <c r="N2095" i="1"/>
  <c r="O2096" i="1"/>
  <c r="N3557" i="1"/>
  <c r="O3558" i="1"/>
  <c r="N3058" i="1"/>
  <c r="O3059" i="1"/>
  <c r="N2390" i="1"/>
  <c r="O2391" i="1"/>
  <c r="O1603" i="1"/>
  <c r="N1171" i="1"/>
  <c r="O1172" i="1"/>
  <c r="N1309" i="1"/>
  <c r="O1309" i="1" s="1"/>
  <c r="O1310" i="1"/>
  <c r="N1713" i="1"/>
  <c r="O1714" i="1"/>
  <c r="N1966" i="1"/>
  <c r="O1967" i="1"/>
  <c r="N2430" i="1"/>
  <c r="O2431" i="1"/>
  <c r="N2222" i="1"/>
  <c r="O2223" i="1"/>
  <c r="N3799" i="1"/>
  <c r="O3800" i="1"/>
  <c r="N3485" i="1"/>
  <c r="O3490" i="1"/>
  <c r="N2442" i="1"/>
  <c r="O2443" i="1"/>
  <c r="N2234" i="1"/>
  <c r="O2235" i="1"/>
  <c r="P899" i="1"/>
  <c r="P896" i="1" s="1"/>
  <c r="P895" i="1" s="1"/>
  <c r="P894" i="1" s="1"/>
  <c r="P893" i="1" s="1"/>
  <c r="P892" i="1" s="1"/>
  <c r="P611" i="1" s="1"/>
  <c r="H3485" i="1"/>
  <c r="H1171" i="1"/>
  <c r="H1713" i="1"/>
  <c r="H1966" i="1"/>
  <c r="H3296" i="1"/>
  <c r="H2430" i="1"/>
  <c r="H2330" i="1"/>
  <c r="H3557" i="1"/>
  <c r="H2095" i="1"/>
  <c r="H2442" i="1"/>
  <c r="H3799" i="1"/>
  <c r="H2234" i="1"/>
  <c r="H2390" i="1"/>
  <c r="H2222" i="1"/>
  <c r="H896" i="1"/>
  <c r="N896" i="1"/>
  <c r="N807" i="1"/>
  <c r="H807" i="1"/>
  <c r="N763" i="1"/>
  <c r="N664" i="1"/>
  <c r="H664" i="1"/>
  <c r="H656" i="1" s="1"/>
  <c r="N624" i="1"/>
  <c r="N286" i="1"/>
  <c r="H286" i="1"/>
  <c r="N202" i="1"/>
  <c r="N204" i="1"/>
  <c r="N206" i="1"/>
  <c r="H206" i="1"/>
  <c r="H204" i="1"/>
  <c r="H202" i="1"/>
  <c r="N1308" i="1" l="1"/>
  <c r="N1307" i="1" s="1"/>
  <c r="O3485" i="1"/>
  <c r="O204" i="1"/>
  <c r="O206" i="1"/>
  <c r="N285" i="1"/>
  <c r="O286" i="1"/>
  <c r="N2441" i="1"/>
  <c r="O2442" i="1"/>
  <c r="O3799" i="1"/>
  <c r="N2429" i="1"/>
  <c r="O2430" i="1"/>
  <c r="N1712" i="1"/>
  <c r="O1713" i="1"/>
  <c r="N1170" i="1"/>
  <c r="O1171" i="1"/>
  <c r="N3057" i="1"/>
  <c r="O3057" i="1" s="1"/>
  <c r="O3058" i="1"/>
  <c r="N2094" i="1"/>
  <c r="O2095" i="1"/>
  <c r="O202" i="1"/>
  <c r="N806" i="1"/>
  <c r="O807" i="1"/>
  <c r="N2233" i="1"/>
  <c r="O2234" i="1"/>
  <c r="N2221" i="1"/>
  <c r="O2222" i="1"/>
  <c r="N1965" i="1"/>
  <c r="O1966" i="1"/>
  <c r="O664" i="1"/>
  <c r="O896" i="1"/>
  <c r="N2389" i="1"/>
  <c r="O2390" i="1"/>
  <c r="O3557" i="1"/>
  <c r="N2329" i="1"/>
  <c r="O2330" i="1"/>
  <c r="N3295" i="1"/>
  <c r="O3296" i="1"/>
  <c r="H624" i="1"/>
  <c r="O624" i="1" s="1"/>
  <c r="H285" i="1"/>
  <c r="H806" i="1"/>
  <c r="H2389" i="1"/>
  <c r="H763" i="1"/>
  <c r="O763" i="1" s="1"/>
  <c r="H2094" i="1"/>
  <c r="H2429" i="1"/>
  <c r="H1712" i="1"/>
  <c r="H1308" i="1"/>
  <c r="H2221" i="1"/>
  <c r="H2233" i="1"/>
  <c r="H2441" i="1"/>
  <c r="H2329" i="1"/>
  <c r="H3295" i="1"/>
  <c r="H1965" i="1"/>
  <c r="H1170" i="1"/>
  <c r="N201" i="1"/>
  <c r="H201" i="1"/>
  <c r="N187" i="1"/>
  <c r="H187" i="1"/>
  <c r="O1308" i="1" l="1"/>
  <c r="O201" i="1"/>
  <c r="O2389" i="1"/>
  <c r="N186" i="1"/>
  <c r="O187" i="1"/>
  <c r="O3295" i="1"/>
  <c r="N1711" i="1"/>
  <c r="O1712" i="1"/>
  <c r="N1957" i="1"/>
  <c r="O1965" i="1"/>
  <c r="O2233" i="1"/>
  <c r="O2441" i="1"/>
  <c r="O2329" i="1"/>
  <c r="N1169" i="1"/>
  <c r="O1170" i="1"/>
  <c r="O2429" i="1"/>
  <c r="O2221" i="1"/>
  <c r="N805" i="1"/>
  <c r="O806" i="1"/>
  <c r="O2094" i="1"/>
  <c r="N1299" i="1"/>
  <c r="N284" i="1"/>
  <c r="O285" i="1"/>
  <c r="H1957" i="1"/>
  <c r="H805" i="1"/>
  <c r="H1169" i="1"/>
  <c r="H186" i="1"/>
  <c r="H1307" i="1"/>
  <c r="O1307" i="1" s="1"/>
  <c r="H1711" i="1"/>
  <c r="H284" i="1"/>
  <c r="N68" i="1"/>
  <c r="H68" i="1"/>
  <c r="O284" i="1" l="1"/>
  <c r="O1711" i="1"/>
  <c r="N804" i="1"/>
  <c r="O805" i="1"/>
  <c r="O1169" i="1"/>
  <c r="O1957" i="1"/>
  <c r="N67" i="1"/>
  <c r="O68" i="1"/>
  <c r="N185" i="1"/>
  <c r="O186" i="1"/>
  <c r="H1299" i="1"/>
  <c r="O1299" i="1" s="1"/>
  <c r="H185" i="1"/>
  <c r="H804" i="1"/>
  <c r="H67" i="1"/>
  <c r="H3929" i="1"/>
  <c r="H3923" i="1"/>
  <c r="H3919" i="1"/>
  <c r="H3918" i="1" s="1"/>
  <c r="H3910" i="1"/>
  <c r="H3905" i="1"/>
  <c r="H3903" i="1"/>
  <c r="H3901" i="1"/>
  <c r="H3898" i="1"/>
  <c r="H3890" i="1"/>
  <c r="H3888" i="1"/>
  <c r="H3885" i="1"/>
  <c r="H3882" i="1"/>
  <c r="H3877" i="1"/>
  <c r="H3848" i="1"/>
  <c r="H3846" i="1"/>
  <c r="H3844" i="1"/>
  <c r="H3835" i="1"/>
  <c r="H3831" i="1"/>
  <c r="H3829" i="1"/>
  <c r="H3819" i="1"/>
  <c r="H3816" i="1"/>
  <c r="H3814" i="1"/>
  <c r="H3811" i="1"/>
  <c r="H3809" i="1"/>
  <c r="H3797" i="1"/>
  <c r="H3795" i="1"/>
  <c r="H3793" i="1"/>
  <c r="H3790" i="1"/>
  <c r="H3785" i="1"/>
  <c r="H3778" i="1"/>
  <c r="H3775" i="1" s="1"/>
  <c r="H3767" i="1"/>
  <c r="H3758" i="1"/>
  <c r="H3752" i="1"/>
  <c r="H3750" i="1"/>
  <c r="H3748" i="1"/>
  <c r="H3745" i="1"/>
  <c r="H3741" i="1"/>
  <c r="H3738" i="1"/>
  <c r="H3727" i="1"/>
  <c r="H3714" i="1"/>
  <c r="H3712" i="1"/>
  <c r="H3710" i="1"/>
  <c r="H3707" i="1"/>
  <c r="H3703" i="1"/>
  <c r="H3695" i="1"/>
  <c r="H3693" i="1"/>
  <c r="H3691" i="1"/>
  <c r="H3688" i="1"/>
  <c r="H3684" i="1"/>
  <c r="H3666" i="1"/>
  <c r="H3663" i="1"/>
  <c r="H3649" i="1"/>
  <c r="H3646" i="1"/>
  <c r="H3642" i="1"/>
  <c r="H3639" i="1"/>
  <c r="H3623" i="1"/>
  <c r="H3620" i="1"/>
  <c r="H3617" i="1"/>
  <c r="H3615" i="1"/>
  <c r="H3613" i="1"/>
  <c r="H3611" i="1"/>
  <c r="H3607" i="1"/>
  <c r="H3601" i="1"/>
  <c r="H3600" i="1" s="1"/>
  <c r="H3593" i="1"/>
  <c r="H3586" i="1"/>
  <c r="H3582" i="1"/>
  <c r="H3567" i="1"/>
  <c r="H3547" i="1"/>
  <c r="H3535" i="1"/>
  <c r="H3534" i="1" s="1"/>
  <c r="H3528" i="1"/>
  <c r="H3521" i="1"/>
  <c r="H3519" i="1"/>
  <c r="H3512" i="1"/>
  <c r="H3505" i="1"/>
  <c r="H3499" i="1"/>
  <c r="H3476" i="1"/>
  <c r="H3473" i="1"/>
  <c r="H3470" i="1"/>
  <c r="H3467" i="1"/>
  <c r="H3463" i="1"/>
  <c r="H3459" i="1"/>
  <c r="H3456" i="1"/>
  <c r="H3454" i="1"/>
  <c r="H3452" i="1"/>
  <c r="H3448" i="1"/>
  <c r="H3444" i="1"/>
  <c r="H3429" i="1"/>
  <c r="H3426" i="1"/>
  <c r="H3421" i="1"/>
  <c r="H3419" i="1"/>
  <c r="H3415" i="1"/>
  <c r="H3412" i="1"/>
  <c r="H3410" i="1"/>
  <c r="H3406" i="1"/>
  <c r="H3404" i="1"/>
  <c r="H3398" i="1"/>
  <c r="H3396" i="1"/>
  <c r="H3394" i="1"/>
  <c r="H3391" i="1"/>
  <c r="H3387" i="1"/>
  <c r="H3379" i="1"/>
  <c r="H3377" i="1"/>
  <c r="H3357" i="1"/>
  <c r="H3345" i="1"/>
  <c r="H3343" i="1"/>
  <c r="H3341" i="1"/>
  <c r="H3338" i="1"/>
  <c r="H3330" i="1"/>
  <c r="H3326" i="1"/>
  <c r="H3323" i="1"/>
  <c r="H3318" i="1"/>
  <c r="H3313" i="1"/>
  <c r="H3306" i="1"/>
  <c r="H3293" i="1"/>
  <c r="H3288" i="1"/>
  <c r="H3284" i="1"/>
  <c r="H3282" i="1"/>
  <c r="H3279" i="1"/>
  <c r="H3277" i="1"/>
  <c r="H3275" i="1"/>
  <c r="H3270" i="1"/>
  <c r="H3268" i="1"/>
  <c r="H3261" i="1"/>
  <c r="H3255" i="1"/>
  <c r="H3238" i="1"/>
  <c r="H3236" i="1"/>
  <c r="H3234" i="1"/>
  <c r="H3231" i="1"/>
  <c r="H3226" i="1"/>
  <c r="H3225" i="1" s="1"/>
  <c r="H3221" i="1"/>
  <c r="H3217" i="1"/>
  <c r="H3214" i="1"/>
  <c r="H3211" i="1"/>
  <c r="H3208" i="1"/>
  <c r="H3205" i="1"/>
  <c r="H3200" i="1"/>
  <c r="H3194" i="1"/>
  <c r="H3192" i="1"/>
  <c r="H3189" i="1"/>
  <c r="H3187" i="1"/>
  <c r="H3171" i="1"/>
  <c r="H3164" i="1"/>
  <c r="H3161" i="1"/>
  <c r="H3159" i="1"/>
  <c r="H3157" i="1"/>
  <c r="H3155" i="1"/>
  <c r="H3152" i="1"/>
  <c r="H3149" i="1"/>
  <c r="H3135" i="1"/>
  <c r="H3133" i="1"/>
  <c r="H3131" i="1"/>
  <c r="H3128" i="1"/>
  <c r="H3124" i="1"/>
  <c r="H3123" i="1" s="1"/>
  <c r="H3117" i="1"/>
  <c r="H3115" i="1"/>
  <c r="H3112" i="1"/>
  <c r="H3107" i="1"/>
  <c r="H3089" i="1"/>
  <c r="H3082" i="1"/>
  <c r="H3080" i="1"/>
  <c r="H3075" i="1"/>
  <c r="H3074" i="1" s="1"/>
  <c r="H3072" i="1"/>
  <c r="H3068" i="1"/>
  <c r="H3055" i="1"/>
  <c r="H3053" i="1"/>
  <c r="H3051" i="1"/>
  <c r="H3048" i="1"/>
  <c r="H3040" i="1"/>
  <c r="H3027" i="1"/>
  <c r="H3024" i="1" s="1"/>
  <c r="H3022" i="1"/>
  <c r="H3019" i="1"/>
  <c r="H3016" i="1"/>
  <c r="H3013" i="1"/>
  <c r="H3010" i="1"/>
  <c r="H3007" i="1"/>
  <c r="H2998" i="1"/>
  <c r="H2990" i="1"/>
  <c r="H2988" i="1"/>
  <c r="H2986" i="1"/>
  <c r="H2983" i="1"/>
  <c r="H2975" i="1"/>
  <c r="H2973" i="1"/>
  <c r="H2967" i="1"/>
  <c r="H2964" i="1"/>
  <c r="H2961" i="1"/>
  <c r="H2958" i="1"/>
  <c r="H2955" i="1"/>
  <c r="H2952" i="1"/>
  <c r="H2949" i="1"/>
  <c r="H2939" i="1"/>
  <c r="H2933" i="1"/>
  <c r="H2921" i="1"/>
  <c r="H2918" i="1"/>
  <c r="H2911" i="1"/>
  <c r="H2908" i="1"/>
  <c r="H2905" i="1"/>
  <c r="H2902" i="1"/>
  <c r="H2898" i="1"/>
  <c r="H2895" i="1"/>
  <c r="H2889" i="1"/>
  <c r="H2886" i="1"/>
  <c r="H2883" i="1"/>
  <c r="H2880" i="1"/>
  <c r="H2855" i="1"/>
  <c r="H2835" i="1"/>
  <c r="H2833" i="1"/>
  <c r="H2828" i="1"/>
  <c r="H2818" i="1"/>
  <c r="H2816" i="1"/>
  <c r="H2814" i="1"/>
  <c r="H2810" i="1"/>
  <c r="O2810" i="1" s="1"/>
  <c r="H2807" i="1"/>
  <c r="H2805" i="1"/>
  <c r="H2802" i="1"/>
  <c r="H2796" i="1"/>
  <c r="H2794" i="1"/>
  <c r="H2787" i="1"/>
  <c r="H2785" i="1"/>
  <c r="H2779" i="1"/>
  <c r="H2773" i="1"/>
  <c r="H2769" i="1"/>
  <c r="H2763" i="1"/>
  <c r="H2760" i="1"/>
  <c r="H2756" i="1"/>
  <c r="H2753" i="1"/>
  <c r="H2750" i="1"/>
  <c r="H2747" i="1"/>
  <c r="H2744" i="1"/>
  <c r="H2741" i="1"/>
  <c r="H2738" i="1"/>
  <c r="H2736" i="1"/>
  <c r="H2733" i="1"/>
  <c r="H2730" i="1"/>
  <c r="H2722" i="1"/>
  <c r="H2719" i="1"/>
  <c r="H2707" i="1"/>
  <c r="H2698" i="1"/>
  <c r="H2695" i="1" s="1"/>
  <c r="H2691" i="1"/>
  <c r="H2688" i="1"/>
  <c r="H2684" i="1"/>
  <c r="H2667" i="1"/>
  <c r="H2664" i="1" s="1"/>
  <c r="H2663" i="1" s="1"/>
  <c r="H2661" i="1"/>
  <c r="H2652" i="1"/>
  <c r="H2632" i="1"/>
  <c r="H2630" i="1"/>
  <c r="H2617" i="1"/>
  <c r="H2610" i="1"/>
  <c r="H2605" i="1"/>
  <c r="H2598" i="1"/>
  <c r="H2595" i="1"/>
  <c r="H2588" i="1"/>
  <c r="H2586" i="1"/>
  <c r="H2584" i="1"/>
  <c r="H2578" i="1"/>
  <c r="H2573" i="1"/>
  <c r="H2568" i="1"/>
  <c r="H2565" i="1"/>
  <c r="H2563" i="1"/>
  <c r="H2558" i="1"/>
  <c r="H2553" i="1"/>
  <c r="H2540" i="1"/>
  <c r="H2535" i="1"/>
  <c r="H2529" i="1"/>
  <c r="H2524" i="1"/>
  <c r="H2516" i="1"/>
  <c r="H2513" i="1"/>
  <c r="H2506" i="1"/>
  <c r="H2504" i="1"/>
  <c r="H2498" i="1"/>
  <c r="H2486" i="1"/>
  <c r="H2485" i="1" s="1"/>
  <c r="H2482" i="1"/>
  <c r="H2479" i="1"/>
  <c r="H2472" i="1"/>
  <c r="H2466" i="1"/>
  <c r="H2464" i="1"/>
  <c r="H2462" i="1"/>
  <c r="H2459" i="1"/>
  <c r="H2454" i="1"/>
  <c r="H2452" i="1"/>
  <c r="H2439" i="1"/>
  <c r="H2427" i="1"/>
  <c r="H2420" i="1"/>
  <c r="H2417" i="1"/>
  <c r="H2410" i="1"/>
  <c r="H2400" i="1"/>
  <c r="H2398" i="1"/>
  <c r="H2387" i="1"/>
  <c r="H2384" i="1"/>
  <c r="H2379" i="1"/>
  <c r="H2376" i="1"/>
  <c r="H2373" i="1"/>
  <c r="H2368" i="1"/>
  <c r="H2363" i="1"/>
  <c r="H2348" i="1"/>
  <c r="H2343" i="1"/>
  <c r="H2338" i="1"/>
  <c r="H2327" i="1"/>
  <c r="H2322" i="1"/>
  <c r="H2317" i="1"/>
  <c r="H2314" i="1"/>
  <c r="H2311" i="1"/>
  <c r="H2304" i="1"/>
  <c r="H2299" i="1"/>
  <c r="H2293" i="1"/>
  <c r="H2284" i="1"/>
  <c r="H2281" i="1"/>
  <c r="H2279" i="1"/>
  <c r="H2275" i="1"/>
  <c r="H2272" i="1"/>
  <c r="H2269" i="1"/>
  <c r="H2265" i="1"/>
  <c r="H2256" i="1"/>
  <c r="H2254" i="1"/>
  <c r="H2251" i="1"/>
  <c r="H2246" i="1"/>
  <c r="H2244" i="1"/>
  <c r="H2231" i="1"/>
  <c r="H2219" i="1"/>
  <c r="H2212" i="1"/>
  <c r="H2209" i="1"/>
  <c r="H2202" i="1"/>
  <c r="H2195" i="1"/>
  <c r="H2193" i="1"/>
  <c r="H2191" i="1"/>
  <c r="H2185" i="1"/>
  <c r="H2180" i="1"/>
  <c r="H2177" i="1"/>
  <c r="H2174" i="1"/>
  <c r="H2169" i="1"/>
  <c r="H2164" i="1"/>
  <c r="H2149" i="1"/>
  <c r="H2144" i="1"/>
  <c r="H2138" i="1"/>
  <c r="H2133" i="1"/>
  <c r="H2128" i="1"/>
  <c r="H2125" i="1"/>
  <c r="H2122" i="1"/>
  <c r="H2115" i="1"/>
  <c r="H2110" i="1"/>
  <c r="H2104" i="1"/>
  <c r="H2090" i="1"/>
  <c r="H2087" i="1"/>
  <c r="H2083" i="1"/>
  <c r="H2080" i="1"/>
  <c r="H2077" i="1"/>
  <c r="H2073" i="1"/>
  <c r="H2067" i="1"/>
  <c r="H2065" i="1"/>
  <c r="H2062" i="1"/>
  <c r="H2057" i="1"/>
  <c r="H2055" i="1"/>
  <c r="H2047" i="1"/>
  <c r="H2042" i="1"/>
  <c r="H2035" i="1"/>
  <c r="H2030" i="1"/>
  <c r="H2023" i="1"/>
  <c r="H2020" i="1"/>
  <c r="H2013" i="1"/>
  <c r="H2006" i="1"/>
  <c r="H2004" i="1"/>
  <c r="H2002" i="1"/>
  <c r="H1996" i="1"/>
  <c r="H1991" i="1"/>
  <c r="H1986" i="1"/>
  <c r="H1983" i="1"/>
  <c r="H1981" i="1"/>
  <c r="H1976" i="1"/>
  <c r="H1954" i="1"/>
  <c r="H1949" i="1"/>
  <c r="H1943" i="1"/>
  <c r="H1938" i="1"/>
  <c r="H1933" i="1"/>
  <c r="H1928" i="1"/>
  <c r="H1925" i="1"/>
  <c r="H1922" i="1"/>
  <c r="H1915" i="1"/>
  <c r="H1910" i="1"/>
  <c r="H1904" i="1"/>
  <c r="H1897" i="1"/>
  <c r="H1890" i="1"/>
  <c r="H1887" i="1"/>
  <c r="H1885" i="1"/>
  <c r="H1881" i="1"/>
  <c r="H1878" i="1"/>
  <c r="H1875" i="1"/>
  <c r="H1869" i="1"/>
  <c r="H1863" i="1"/>
  <c r="H1861" i="1"/>
  <c r="H1859" i="1"/>
  <c r="H1854" i="1"/>
  <c r="H1849" i="1"/>
  <c r="H1847" i="1"/>
  <c r="H1839" i="1"/>
  <c r="H1837" i="1"/>
  <c r="H1832" i="1"/>
  <c r="H1825" i="1"/>
  <c r="H1823" i="1"/>
  <c r="H1818" i="1"/>
  <c r="H1811" i="1"/>
  <c r="H1808" i="1"/>
  <c r="H1801" i="1"/>
  <c r="H1794" i="1"/>
  <c r="H1792" i="1"/>
  <c r="H1790" i="1"/>
  <c r="H1784" i="1"/>
  <c r="H1779" i="1"/>
  <c r="H1774" i="1"/>
  <c r="H1771" i="1"/>
  <c r="H1768" i="1"/>
  <c r="H1766" i="1"/>
  <c r="H1761" i="1"/>
  <c r="H1751" i="1"/>
  <c r="H1750" i="1" s="1"/>
  <c r="H1725" i="1"/>
  <c r="H1720" i="1"/>
  <c r="H1709" i="1"/>
  <c r="H1704" i="1"/>
  <c r="H1699" i="1"/>
  <c r="H1696" i="1"/>
  <c r="H1693" i="1"/>
  <c r="H1686" i="1"/>
  <c r="H1681" i="1"/>
  <c r="H1675" i="1"/>
  <c r="H1666" i="1"/>
  <c r="H1663" i="1"/>
  <c r="H1661" i="1"/>
  <c r="H1657" i="1"/>
  <c r="H1654" i="1"/>
  <c r="H1651" i="1"/>
  <c r="H1647" i="1"/>
  <c r="H1638" i="1"/>
  <c r="H1635" i="1" s="1"/>
  <c r="H1633" i="1"/>
  <c r="H1628" i="1"/>
  <c r="H1626" i="1"/>
  <c r="H1618" i="1"/>
  <c r="H1613" i="1"/>
  <c r="H1600" i="1"/>
  <c r="H1595" i="1"/>
  <c r="H1588" i="1"/>
  <c r="H1585" i="1"/>
  <c r="H1578" i="1"/>
  <c r="H1571" i="1"/>
  <c r="H1569" i="1"/>
  <c r="H1567" i="1"/>
  <c r="H1561" i="1"/>
  <c r="H1556" i="1"/>
  <c r="H1551" i="1"/>
  <c r="H1548" i="1"/>
  <c r="H1546" i="1"/>
  <c r="H1541" i="1"/>
  <c r="H1536" i="1"/>
  <c r="H1523" i="1"/>
  <c r="H1521" i="1"/>
  <c r="H1507" i="1"/>
  <c r="H1502" i="1"/>
  <c r="H1496" i="1"/>
  <c r="H1491" i="1"/>
  <c r="H1486" i="1"/>
  <c r="H1481" i="1"/>
  <c r="H1478" i="1"/>
  <c r="H1475" i="1"/>
  <c r="H1468" i="1"/>
  <c r="H1466" i="1"/>
  <c r="H1461" i="1"/>
  <c r="H1450" i="1"/>
  <c r="H1443" i="1"/>
  <c r="H1436" i="1"/>
  <c r="H1433" i="1"/>
  <c r="H1431" i="1"/>
  <c r="H1427" i="1"/>
  <c r="H1424" i="1"/>
  <c r="H1421" i="1"/>
  <c r="H1417" i="1"/>
  <c r="H1408" i="1"/>
  <c r="H1406" i="1"/>
  <c r="H1403" i="1"/>
  <c r="H1398" i="1"/>
  <c r="H1396" i="1"/>
  <c r="H1388" i="1"/>
  <c r="H1383" i="1"/>
  <c r="H1376" i="1"/>
  <c r="H1371" i="1"/>
  <c r="H1364" i="1"/>
  <c r="H1361" i="1"/>
  <c r="H1354" i="1"/>
  <c r="H1347" i="1"/>
  <c r="H1345" i="1"/>
  <c r="O1345" i="1" s="1"/>
  <c r="H1343" i="1"/>
  <c r="H1337" i="1"/>
  <c r="H1332" i="1"/>
  <c r="H1327" i="1"/>
  <c r="H1324" i="1"/>
  <c r="H1321" i="1"/>
  <c r="H1316" i="1"/>
  <c r="H1296" i="1"/>
  <c r="H1291" i="1"/>
  <c r="H1280" i="1"/>
  <c r="H1275" i="1"/>
  <c r="H1270" i="1"/>
  <c r="H1265" i="1"/>
  <c r="H1262" i="1"/>
  <c r="H1259" i="1"/>
  <c r="H1252" i="1"/>
  <c r="H1247" i="1"/>
  <c r="H1241" i="1"/>
  <c r="H1227" i="1"/>
  <c r="H1224" i="1"/>
  <c r="H1222" i="1"/>
  <c r="H1218" i="1"/>
  <c r="H1215" i="1"/>
  <c r="H1212" i="1"/>
  <c r="H1208" i="1"/>
  <c r="H1199" i="1"/>
  <c r="H1197" i="1"/>
  <c r="H1194" i="1"/>
  <c r="H1189" i="1"/>
  <c r="H1187" i="1"/>
  <c r="H1179" i="1"/>
  <c r="H1167" i="1"/>
  <c r="H1160" i="1"/>
  <c r="H1157" i="1"/>
  <c r="H1150" i="1"/>
  <c r="H1143" i="1"/>
  <c r="H1141" i="1"/>
  <c r="H1139" i="1"/>
  <c r="H1133" i="1"/>
  <c r="H1128" i="1"/>
  <c r="H1123" i="1"/>
  <c r="H1120" i="1"/>
  <c r="H1117" i="1"/>
  <c r="H1112" i="1"/>
  <c r="H1107" i="1"/>
  <c r="H1094" i="1"/>
  <c r="H1089" i="1"/>
  <c r="H1084" i="1"/>
  <c r="H1078" i="1"/>
  <c r="H1073" i="1"/>
  <c r="H1068" i="1"/>
  <c r="H1063" i="1"/>
  <c r="H1060" i="1"/>
  <c r="H1057" i="1"/>
  <c r="H1050" i="1"/>
  <c r="H1045" i="1"/>
  <c r="H1039" i="1"/>
  <c r="H1030" i="1"/>
  <c r="H1027" i="1"/>
  <c r="H1025" i="1"/>
  <c r="H1021" i="1"/>
  <c r="H1018" i="1"/>
  <c r="H1015" i="1"/>
  <c r="H1011" i="1"/>
  <c r="H1005" i="1"/>
  <c r="H1003" i="1"/>
  <c r="H1001" i="1"/>
  <c r="H998" i="1"/>
  <c r="H993" i="1"/>
  <c r="H991" i="1"/>
  <c r="H982" i="1"/>
  <c r="H976" i="1"/>
  <c r="H971" i="1"/>
  <c r="H967" i="1"/>
  <c r="H965" i="1"/>
  <c r="H959" i="1"/>
  <c r="H957" i="1"/>
  <c r="H950" i="1"/>
  <c r="H948" i="1"/>
  <c r="H944" i="1"/>
  <c r="H942" i="1"/>
  <c r="H935" i="1"/>
  <c r="H918" i="1"/>
  <c r="H915" i="1" s="1"/>
  <c r="H912" i="1"/>
  <c r="H907" i="1"/>
  <c r="H902" i="1"/>
  <c r="H885" i="1"/>
  <c r="H883" i="1"/>
  <c r="H881" i="1"/>
  <c r="H878" i="1"/>
  <c r="H872" i="1"/>
  <c r="H868" i="1"/>
  <c r="H862" i="1"/>
  <c r="H857" i="1"/>
  <c r="H855" i="1"/>
  <c r="H850" i="1"/>
  <c r="H845" i="1"/>
  <c r="H840" i="1"/>
  <c r="H836" i="1"/>
  <c r="H834" i="1"/>
  <c r="H831" i="1"/>
  <c r="H828" i="1"/>
  <c r="H826" i="1"/>
  <c r="H824" i="1"/>
  <c r="H820" i="1"/>
  <c r="H813" i="1"/>
  <c r="H802" i="1"/>
  <c r="H794" i="1"/>
  <c r="H780" i="1"/>
  <c r="H768" i="1"/>
  <c r="H760" i="1"/>
  <c r="H758" i="1"/>
  <c r="H756" i="1"/>
  <c r="H754" i="1"/>
  <c r="H745" i="1"/>
  <c r="H742" i="1"/>
  <c r="H739" i="1"/>
  <c r="H736" i="1"/>
  <c r="H728" i="1"/>
  <c r="H724" i="1"/>
  <c r="H721" i="1"/>
  <c r="H717" i="1"/>
  <c r="H682" i="1"/>
  <c r="H678" i="1"/>
  <c r="H651" i="1"/>
  <c r="H644" i="1"/>
  <c r="H640" i="1"/>
  <c r="H636" i="1"/>
  <c r="H617" i="1"/>
  <c r="H609" i="1"/>
  <c r="H602" i="1"/>
  <c r="H598" i="1"/>
  <c r="H591" i="1"/>
  <c r="H589" i="1"/>
  <c r="O589" i="1" s="1"/>
  <c r="H587" i="1"/>
  <c r="H584" i="1"/>
  <c r="H577" i="1"/>
  <c r="H507" i="1"/>
  <c r="H502" i="1"/>
  <c r="H498" i="1"/>
  <c r="H493" i="1"/>
  <c r="H490" i="1"/>
  <c r="H488" i="1"/>
  <c r="H482" i="1"/>
  <c r="H477" i="1"/>
  <c r="H474" i="1"/>
  <c r="H472" i="1"/>
  <c r="H467" i="1"/>
  <c r="H465" i="1"/>
  <c r="H462" i="1"/>
  <c r="H457" i="1"/>
  <c r="H442" i="1"/>
  <c r="H441" i="1" s="1"/>
  <c r="H440" i="1" s="1"/>
  <c r="H438" i="1"/>
  <c r="H382" i="1"/>
  <c r="H376" i="1"/>
  <c r="H372" i="1"/>
  <c r="H371" i="1" s="1"/>
  <c r="H353" i="1"/>
  <c r="H351" i="1"/>
  <c r="H349" i="1"/>
  <c r="H346" i="1"/>
  <c r="H344" i="1"/>
  <c r="H342" i="1"/>
  <c r="H339" i="1"/>
  <c r="H336" i="1"/>
  <c r="H334" i="1"/>
  <c r="H332" i="1"/>
  <c r="O332" i="1" s="1"/>
  <c r="H329" i="1"/>
  <c r="H323" i="1"/>
  <c r="H317" i="1"/>
  <c r="H309" i="1"/>
  <c r="H302" i="1"/>
  <c r="H296" i="1"/>
  <c r="H292" i="1" s="1"/>
  <c r="H290" i="1"/>
  <c r="H280" i="1"/>
  <c r="H276" i="1"/>
  <c r="H265" i="1"/>
  <c r="H263" i="1"/>
  <c r="H261" i="1"/>
  <c r="H258" i="1"/>
  <c r="H252" i="1"/>
  <c r="H249" i="1"/>
  <c r="H247" i="1"/>
  <c r="H245" i="1"/>
  <c r="H240" i="1"/>
  <c r="H234" i="1"/>
  <c r="H231" i="1"/>
  <c r="H224" i="1"/>
  <c r="H221" i="1"/>
  <c r="H218" i="1"/>
  <c r="H216" i="1"/>
  <c r="H214" i="1"/>
  <c r="H199" i="1"/>
  <c r="H197" i="1"/>
  <c r="H195" i="1"/>
  <c r="H182" i="1"/>
  <c r="H179" i="1"/>
  <c r="H172" i="1"/>
  <c r="H169" i="1"/>
  <c r="H166" i="1"/>
  <c r="H163" i="1"/>
  <c r="H161" i="1"/>
  <c r="H156" i="1"/>
  <c r="H145" i="1"/>
  <c r="H143" i="1"/>
  <c r="O143" i="1" s="1"/>
  <c r="H141" i="1"/>
  <c r="H138" i="1"/>
  <c r="H130" i="1"/>
  <c r="H127" i="1"/>
  <c r="H123" i="1"/>
  <c r="H118" i="1"/>
  <c r="H114" i="1"/>
  <c r="H108" i="1"/>
  <c r="H102" i="1"/>
  <c r="H100" i="1"/>
  <c r="H98" i="1"/>
  <c r="H95" i="1"/>
  <c r="H63" i="1"/>
  <c r="H61" i="1"/>
  <c r="H59" i="1"/>
  <c r="H56" i="1"/>
  <c r="H36" i="1"/>
  <c r="H32" i="1"/>
  <c r="H30" i="1"/>
  <c r="H28" i="1"/>
  <c r="H24" i="1"/>
  <c r="H21" i="1"/>
  <c r="H19" i="1"/>
  <c r="N3929" i="1"/>
  <c r="N3923" i="1"/>
  <c r="N3919" i="1"/>
  <c r="N3910" i="1"/>
  <c r="O3910" i="1" s="1"/>
  <c r="N3905" i="1"/>
  <c r="N3903" i="1"/>
  <c r="N3901" i="1"/>
  <c r="N3898" i="1"/>
  <c r="N3890" i="1"/>
  <c r="N3888" i="1"/>
  <c r="N3885" i="1"/>
  <c r="N3882" i="1"/>
  <c r="N3877" i="1"/>
  <c r="N3848" i="1"/>
  <c r="N3846" i="1"/>
  <c r="N3844" i="1"/>
  <c r="O3844" i="1" s="1"/>
  <c r="N3835" i="1"/>
  <c r="N3831" i="1"/>
  <c r="N3829" i="1"/>
  <c r="N3819" i="1"/>
  <c r="N3816" i="1"/>
  <c r="N3814" i="1"/>
  <c r="N3811" i="1"/>
  <c r="N3809" i="1"/>
  <c r="O3809" i="1" s="1"/>
  <c r="N3797" i="1"/>
  <c r="N3795" i="1"/>
  <c r="N3793" i="1"/>
  <c r="N3790" i="1"/>
  <c r="N3785" i="1"/>
  <c r="N3778" i="1"/>
  <c r="N3767" i="1"/>
  <c r="N3760" i="1"/>
  <c r="N3758" i="1"/>
  <c r="N3752" i="1"/>
  <c r="N3750" i="1"/>
  <c r="N3748" i="1"/>
  <c r="O3748" i="1" s="1"/>
  <c r="N3745" i="1"/>
  <c r="N3741" i="1"/>
  <c r="N3738" i="1"/>
  <c r="N3727" i="1"/>
  <c r="N3714" i="1"/>
  <c r="O3714" i="1" s="1"/>
  <c r="N3712" i="1"/>
  <c r="N3710" i="1"/>
  <c r="N3707" i="1"/>
  <c r="N3703" i="1"/>
  <c r="N3695" i="1"/>
  <c r="N3693" i="1"/>
  <c r="N3691" i="1"/>
  <c r="O3691" i="1" s="1"/>
  <c r="N3688" i="1"/>
  <c r="N3684" i="1"/>
  <c r="N3668" i="1"/>
  <c r="O3668" i="1" s="1"/>
  <c r="N3666" i="1"/>
  <c r="N3663" i="1"/>
  <c r="N3657" i="1"/>
  <c r="N3649" i="1"/>
  <c r="N3646" i="1"/>
  <c r="N3642" i="1"/>
  <c r="N3639" i="1"/>
  <c r="N3623" i="1"/>
  <c r="N3620" i="1"/>
  <c r="N3617" i="1"/>
  <c r="O3617" i="1" s="1"/>
  <c r="N3615" i="1"/>
  <c r="O3615" i="1" s="1"/>
  <c r="N3613" i="1"/>
  <c r="O3613" i="1" s="1"/>
  <c r="N3611" i="1"/>
  <c r="O3611" i="1" s="1"/>
  <c r="N3607" i="1"/>
  <c r="N3601" i="1"/>
  <c r="N3593" i="1"/>
  <c r="N3586" i="1"/>
  <c r="N3582" i="1"/>
  <c r="N3567" i="1"/>
  <c r="N3547" i="1"/>
  <c r="N3535" i="1"/>
  <c r="N3528" i="1"/>
  <c r="N3521" i="1"/>
  <c r="O3521" i="1" s="1"/>
  <c r="N3519" i="1"/>
  <c r="O3519" i="1" s="1"/>
  <c r="N3512" i="1"/>
  <c r="N3505" i="1"/>
  <c r="N3499" i="1"/>
  <c r="N3476" i="1"/>
  <c r="N3473" i="1"/>
  <c r="N3470" i="1"/>
  <c r="N3467" i="1"/>
  <c r="N3463" i="1"/>
  <c r="N3459" i="1"/>
  <c r="N3456" i="1"/>
  <c r="O3456" i="1" s="1"/>
  <c r="N3454" i="1"/>
  <c r="O3454" i="1" s="1"/>
  <c r="N3452" i="1"/>
  <c r="O3452" i="1" s="1"/>
  <c r="N3448" i="1"/>
  <c r="N3444" i="1"/>
  <c r="N3429" i="1"/>
  <c r="N3426" i="1"/>
  <c r="N3421" i="1"/>
  <c r="O3421" i="1" s="1"/>
  <c r="N3419" i="1"/>
  <c r="O3419" i="1" s="1"/>
  <c r="N3415" i="1"/>
  <c r="N3412" i="1"/>
  <c r="O3412" i="1" s="1"/>
  <c r="N3410" i="1"/>
  <c r="O3410" i="1" s="1"/>
  <c r="N3406" i="1"/>
  <c r="N3404" i="1"/>
  <c r="O3404" i="1" s="1"/>
  <c r="N3398" i="1"/>
  <c r="O3398" i="1" s="1"/>
  <c r="N3396" i="1"/>
  <c r="O3396" i="1" s="1"/>
  <c r="N3394" i="1"/>
  <c r="O3394" i="1" s="1"/>
  <c r="N3391" i="1"/>
  <c r="N3387" i="1"/>
  <c r="N3379" i="1"/>
  <c r="O3379" i="1" s="1"/>
  <c r="N3377" i="1"/>
  <c r="O3377" i="1" s="1"/>
  <c r="N3357" i="1"/>
  <c r="N3345" i="1"/>
  <c r="O3345" i="1" s="1"/>
  <c r="N3343" i="1"/>
  <c r="O3343" i="1" s="1"/>
  <c r="N3341" i="1"/>
  <c r="N3338" i="1"/>
  <c r="N3330" i="1"/>
  <c r="N3328" i="1"/>
  <c r="O3328" i="1" s="1"/>
  <c r="N3326" i="1"/>
  <c r="N3323" i="1"/>
  <c r="N3318" i="1"/>
  <c r="N3313" i="1"/>
  <c r="N3306" i="1"/>
  <c r="N3293" i="1"/>
  <c r="N3288" i="1"/>
  <c r="N3284" i="1"/>
  <c r="O3284" i="1" s="1"/>
  <c r="N3282" i="1"/>
  <c r="N3279" i="1"/>
  <c r="N3277" i="1"/>
  <c r="N3275" i="1"/>
  <c r="O3275" i="1" s="1"/>
  <c r="N3270" i="1"/>
  <c r="N3268" i="1"/>
  <c r="N3261" i="1"/>
  <c r="N3255" i="1"/>
  <c r="N3238" i="1"/>
  <c r="N3236" i="1"/>
  <c r="N3234" i="1"/>
  <c r="N3231" i="1"/>
  <c r="N3226" i="1"/>
  <c r="N3221" i="1"/>
  <c r="N3217" i="1"/>
  <c r="N3214" i="1"/>
  <c r="N3211" i="1"/>
  <c r="N3208" i="1"/>
  <c r="N3205" i="1"/>
  <c r="N3200" i="1"/>
  <c r="N3194" i="1"/>
  <c r="N3192" i="1"/>
  <c r="N3189" i="1"/>
  <c r="N3187" i="1"/>
  <c r="O3187" i="1" s="1"/>
  <c r="N3181" i="1"/>
  <c r="N3171" i="1"/>
  <c r="N3164" i="1"/>
  <c r="N3161" i="1"/>
  <c r="O3161" i="1" s="1"/>
  <c r="N3159" i="1"/>
  <c r="O3159" i="1" s="1"/>
  <c r="N3157" i="1"/>
  <c r="N3155" i="1"/>
  <c r="N3152" i="1"/>
  <c r="N3149" i="1"/>
  <c r="N3135" i="1"/>
  <c r="N3133" i="1"/>
  <c r="N3131" i="1"/>
  <c r="O3131" i="1" s="1"/>
  <c r="N3128" i="1"/>
  <c r="N3124" i="1"/>
  <c r="N3117" i="1"/>
  <c r="N3115" i="1"/>
  <c r="O3115" i="1" s="1"/>
  <c r="N3112" i="1"/>
  <c r="N3107" i="1"/>
  <c r="N3089" i="1"/>
  <c r="N3082" i="1"/>
  <c r="O3082" i="1" s="1"/>
  <c r="N3080" i="1"/>
  <c r="O3080" i="1" s="1"/>
  <c r="N3075" i="1"/>
  <c r="N3072" i="1"/>
  <c r="N3068" i="1"/>
  <c r="O3068" i="1" s="1"/>
  <c r="N3066" i="1"/>
  <c r="O3066" i="1" s="1"/>
  <c r="N3055" i="1"/>
  <c r="O3055" i="1" s="1"/>
  <c r="N3053" i="1"/>
  <c r="N3051" i="1"/>
  <c r="N3048" i="1"/>
  <c r="N3040" i="1"/>
  <c r="N3027" i="1"/>
  <c r="N3022" i="1"/>
  <c r="N3019" i="1"/>
  <c r="N3016" i="1"/>
  <c r="N3013" i="1"/>
  <c r="N3010" i="1"/>
  <c r="N3007" i="1"/>
  <c r="N2998" i="1"/>
  <c r="N2990" i="1"/>
  <c r="N2988" i="1"/>
  <c r="N2986" i="1"/>
  <c r="N2983" i="1"/>
  <c r="N2975" i="1"/>
  <c r="N2973" i="1"/>
  <c r="N2967" i="1"/>
  <c r="N2964" i="1"/>
  <c r="N2961" i="1"/>
  <c r="N2958" i="1"/>
  <c r="N2955" i="1"/>
  <c r="N2952" i="1"/>
  <c r="N2949" i="1"/>
  <c r="N2939" i="1"/>
  <c r="N2933" i="1"/>
  <c r="N2923" i="1"/>
  <c r="N2921" i="1"/>
  <c r="N2918" i="1"/>
  <c r="N2911" i="1"/>
  <c r="N2908" i="1"/>
  <c r="N2905" i="1"/>
  <c r="N2902" i="1"/>
  <c r="N2898" i="1"/>
  <c r="N2895" i="1"/>
  <c r="N2889" i="1"/>
  <c r="N2886" i="1"/>
  <c r="N2883" i="1"/>
  <c r="N2880" i="1"/>
  <c r="N2855" i="1"/>
  <c r="N2835" i="1"/>
  <c r="N2833" i="1"/>
  <c r="O2833" i="1" s="1"/>
  <c r="N2828" i="1"/>
  <c r="N2818" i="1"/>
  <c r="O2818" i="1" s="1"/>
  <c r="N2816" i="1"/>
  <c r="O2816" i="1" s="1"/>
  <c r="N2814" i="1"/>
  <c r="O2814" i="1" s="1"/>
  <c r="N2809" i="1"/>
  <c r="N2807" i="1"/>
  <c r="O2807" i="1" s="1"/>
  <c r="N2805" i="1"/>
  <c r="O2805" i="1" s="1"/>
  <c r="N2802" i="1"/>
  <c r="N2796" i="1"/>
  <c r="O2796" i="1" s="1"/>
  <c r="N2794" i="1"/>
  <c r="O2794" i="1" s="1"/>
  <c r="N2787" i="1"/>
  <c r="O2787" i="1" s="1"/>
  <c r="N2785" i="1"/>
  <c r="O2785" i="1" s="1"/>
  <c r="N2779" i="1"/>
  <c r="N2773" i="1"/>
  <c r="N2769" i="1"/>
  <c r="N2763" i="1"/>
  <c r="N2760" i="1"/>
  <c r="N2756" i="1"/>
  <c r="N2753" i="1"/>
  <c r="N2750" i="1"/>
  <c r="N2747" i="1"/>
  <c r="N2744" i="1"/>
  <c r="N2741" i="1"/>
  <c r="N2738" i="1"/>
  <c r="O2738" i="1" s="1"/>
  <c r="N2736" i="1"/>
  <c r="O2736" i="1" s="1"/>
  <c r="N2733" i="1"/>
  <c r="O2733" i="1" s="1"/>
  <c r="N2730" i="1"/>
  <c r="N2722" i="1"/>
  <c r="N2719" i="1"/>
  <c r="N2707" i="1"/>
  <c r="O2707" i="1" s="1"/>
  <c r="N2698" i="1"/>
  <c r="O2698" i="1" s="1"/>
  <c r="N2691" i="1"/>
  <c r="N2688" i="1"/>
  <c r="N2684" i="1"/>
  <c r="N2667" i="1"/>
  <c r="O2667" i="1" s="1"/>
  <c r="N2661" i="1"/>
  <c r="O2661" i="1" s="1"/>
  <c r="N2652" i="1"/>
  <c r="N2632" i="1"/>
  <c r="O2632" i="1" s="1"/>
  <c r="N2630" i="1"/>
  <c r="O2630" i="1" s="1"/>
  <c r="N2617" i="1"/>
  <c r="N2610" i="1"/>
  <c r="N2605" i="1"/>
  <c r="N2598" i="1"/>
  <c r="N2595" i="1"/>
  <c r="N2588" i="1"/>
  <c r="O2588" i="1" s="1"/>
  <c r="N2586" i="1"/>
  <c r="O2586" i="1" s="1"/>
  <c r="N2584" i="1"/>
  <c r="O2584" i="1" s="1"/>
  <c r="N2578" i="1"/>
  <c r="N2573" i="1"/>
  <c r="N2568" i="1"/>
  <c r="N2565" i="1"/>
  <c r="O2565" i="1" s="1"/>
  <c r="N2563" i="1"/>
  <c r="O2563" i="1" s="1"/>
  <c r="N2558" i="1"/>
  <c r="N2553" i="1"/>
  <c r="N2540" i="1"/>
  <c r="N2535" i="1"/>
  <c r="N2529" i="1"/>
  <c r="N2524" i="1"/>
  <c r="N2516" i="1"/>
  <c r="N2513" i="1"/>
  <c r="N2506" i="1"/>
  <c r="O2506" i="1" s="1"/>
  <c r="N2504" i="1"/>
  <c r="O2504" i="1" s="1"/>
  <c r="N2498" i="1"/>
  <c r="N2486" i="1"/>
  <c r="O2486" i="1" s="1"/>
  <c r="N2482" i="1"/>
  <c r="N2479" i="1"/>
  <c r="N2472" i="1"/>
  <c r="N2466" i="1"/>
  <c r="O2466" i="1" s="1"/>
  <c r="N2464" i="1"/>
  <c r="O2464" i="1" s="1"/>
  <c r="N2462" i="1"/>
  <c r="O2462" i="1" s="1"/>
  <c r="N2459" i="1"/>
  <c r="N2454" i="1"/>
  <c r="O2454" i="1" s="1"/>
  <c r="N2452" i="1"/>
  <c r="O2452" i="1" s="1"/>
  <c r="N2439" i="1"/>
  <c r="N2427" i="1"/>
  <c r="N2420" i="1"/>
  <c r="N2417" i="1"/>
  <c r="N2410" i="1"/>
  <c r="N2400" i="1"/>
  <c r="O2400" i="1" s="1"/>
  <c r="N2398" i="1"/>
  <c r="O2398" i="1" s="1"/>
  <c r="N2387" i="1"/>
  <c r="N2384" i="1"/>
  <c r="N2379" i="1"/>
  <c r="N2376" i="1"/>
  <c r="N2373" i="1"/>
  <c r="N2368" i="1"/>
  <c r="N2363" i="1"/>
  <c r="N2348" i="1"/>
  <c r="N2343" i="1"/>
  <c r="N2338" i="1"/>
  <c r="N2327" i="1"/>
  <c r="N2322" i="1"/>
  <c r="N2317" i="1"/>
  <c r="N2314" i="1"/>
  <c r="N2311" i="1"/>
  <c r="N2304" i="1"/>
  <c r="N2299" i="1"/>
  <c r="N2293" i="1"/>
  <c r="N2284" i="1"/>
  <c r="N2281" i="1"/>
  <c r="O2281" i="1" s="1"/>
  <c r="N2279" i="1"/>
  <c r="O2279" i="1" s="1"/>
  <c r="N2275" i="1"/>
  <c r="N2272" i="1"/>
  <c r="N2269" i="1"/>
  <c r="N2265" i="1"/>
  <c r="N2256" i="1"/>
  <c r="O2256" i="1" s="1"/>
  <c r="N2254" i="1"/>
  <c r="O2254" i="1" s="1"/>
  <c r="N2251" i="1"/>
  <c r="N2246" i="1"/>
  <c r="O2246" i="1" s="1"/>
  <c r="N2244" i="1"/>
  <c r="O2244" i="1" s="1"/>
  <c r="N2231" i="1"/>
  <c r="N2219" i="1"/>
  <c r="N2212" i="1"/>
  <c r="N2209" i="1"/>
  <c r="N2202" i="1"/>
  <c r="N2195" i="1"/>
  <c r="O2195" i="1" s="1"/>
  <c r="N2193" i="1"/>
  <c r="O2193" i="1" s="1"/>
  <c r="N2191" i="1"/>
  <c r="O2191" i="1" s="1"/>
  <c r="N2185" i="1"/>
  <c r="N2180" i="1"/>
  <c r="N2177" i="1"/>
  <c r="N2174" i="1"/>
  <c r="N2169" i="1"/>
  <c r="N2164" i="1"/>
  <c r="N2149" i="1"/>
  <c r="N2144" i="1"/>
  <c r="N2138" i="1"/>
  <c r="N2133" i="1"/>
  <c r="N2128" i="1"/>
  <c r="N2125" i="1"/>
  <c r="N2122" i="1"/>
  <c r="N2115" i="1"/>
  <c r="N2110" i="1"/>
  <c r="N2104" i="1"/>
  <c r="N2090" i="1"/>
  <c r="N2087" i="1"/>
  <c r="N2083" i="1"/>
  <c r="N2080" i="1"/>
  <c r="N2077" i="1"/>
  <c r="N2073" i="1"/>
  <c r="N2067" i="1"/>
  <c r="O2067" i="1" s="1"/>
  <c r="N2065" i="1"/>
  <c r="O2065" i="1" s="1"/>
  <c r="N2062" i="1"/>
  <c r="N2057" i="1"/>
  <c r="O2057" i="1" s="1"/>
  <c r="N2055" i="1"/>
  <c r="O2055" i="1" s="1"/>
  <c r="N2047" i="1"/>
  <c r="N2042" i="1"/>
  <c r="N2035" i="1"/>
  <c r="N2030" i="1"/>
  <c r="N2023" i="1"/>
  <c r="N2020" i="1"/>
  <c r="N2013" i="1"/>
  <c r="N2006" i="1"/>
  <c r="O2006" i="1" s="1"/>
  <c r="N2004" i="1"/>
  <c r="O2004" i="1" s="1"/>
  <c r="N2002" i="1"/>
  <c r="O2002" i="1" s="1"/>
  <c r="N1996" i="1"/>
  <c r="N1991" i="1"/>
  <c r="N1986" i="1"/>
  <c r="N1983" i="1"/>
  <c r="O1983" i="1" s="1"/>
  <c r="N1981" i="1"/>
  <c r="O1981" i="1" s="1"/>
  <c r="N1976" i="1"/>
  <c r="N1954" i="1"/>
  <c r="N1949" i="1"/>
  <c r="N1943" i="1"/>
  <c r="N1938" i="1"/>
  <c r="N1933" i="1"/>
  <c r="N1928" i="1"/>
  <c r="N1925" i="1"/>
  <c r="N1922" i="1"/>
  <c r="N1915" i="1"/>
  <c r="N1910" i="1"/>
  <c r="N1904" i="1"/>
  <c r="N1897" i="1"/>
  <c r="N1890" i="1"/>
  <c r="N1887" i="1"/>
  <c r="O1887" i="1" s="1"/>
  <c r="N1885" i="1"/>
  <c r="O1885" i="1" s="1"/>
  <c r="N1881" i="1"/>
  <c r="N1878" i="1"/>
  <c r="N1875" i="1"/>
  <c r="N1869" i="1"/>
  <c r="N1863" i="1"/>
  <c r="O1863" i="1" s="1"/>
  <c r="N1861" i="1"/>
  <c r="O1861" i="1" s="1"/>
  <c r="N1859" i="1"/>
  <c r="O1859" i="1" s="1"/>
  <c r="N1854" i="1"/>
  <c r="N1849" i="1"/>
  <c r="O1849" i="1" s="1"/>
  <c r="N1847" i="1"/>
  <c r="O1847" i="1" s="1"/>
  <c r="N1839" i="1"/>
  <c r="N1837" i="1"/>
  <c r="O1837" i="1" s="1"/>
  <c r="N1832" i="1"/>
  <c r="N1825" i="1"/>
  <c r="N1823" i="1"/>
  <c r="O1823" i="1" s="1"/>
  <c r="N1818" i="1"/>
  <c r="N1811" i="1"/>
  <c r="N1808" i="1"/>
  <c r="N1801" i="1"/>
  <c r="N1794" i="1"/>
  <c r="O1794" i="1" s="1"/>
  <c r="N1792" i="1"/>
  <c r="O1792" i="1" s="1"/>
  <c r="N1790" i="1"/>
  <c r="O1790" i="1" s="1"/>
  <c r="N1784" i="1"/>
  <c r="N1779" i="1"/>
  <c r="N1774" i="1"/>
  <c r="N1771" i="1"/>
  <c r="N1768" i="1"/>
  <c r="N1766" i="1"/>
  <c r="O1766" i="1" s="1"/>
  <c r="N1761" i="1"/>
  <c r="N1751" i="1"/>
  <c r="N1725" i="1"/>
  <c r="N1720" i="1"/>
  <c r="N1709" i="1"/>
  <c r="N1704" i="1"/>
  <c r="N1699" i="1"/>
  <c r="N1696" i="1"/>
  <c r="N1693" i="1"/>
  <c r="N1686" i="1"/>
  <c r="N1681" i="1"/>
  <c r="N1675" i="1"/>
  <c r="N1666" i="1"/>
  <c r="N1663" i="1"/>
  <c r="O1663" i="1" s="1"/>
  <c r="N1661" i="1"/>
  <c r="O1661" i="1" s="1"/>
  <c r="N1657" i="1"/>
  <c r="N1654" i="1"/>
  <c r="N1651" i="1"/>
  <c r="N1647" i="1"/>
  <c r="N1638" i="1"/>
  <c r="N1633" i="1"/>
  <c r="N1628" i="1"/>
  <c r="O1628" i="1" s="1"/>
  <c r="N1626" i="1"/>
  <c r="O1626" i="1" s="1"/>
  <c r="N1618" i="1"/>
  <c r="N1613" i="1"/>
  <c r="N1600" i="1"/>
  <c r="N1595" i="1"/>
  <c r="N1588" i="1"/>
  <c r="N1585" i="1"/>
  <c r="N1578" i="1"/>
  <c r="N1571" i="1"/>
  <c r="O1571" i="1" s="1"/>
  <c r="N1569" i="1"/>
  <c r="O1569" i="1" s="1"/>
  <c r="N1567" i="1"/>
  <c r="O1567" i="1" s="1"/>
  <c r="N1561" i="1"/>
  <c r="N1556" i="1"/>
  <c r="N1551" i="1"/>
  <c r="N1548" i="1"/>
  <c r="O1548" i="1" s="1"/>
  <c r="N1546" i="1"/>
  <c r="O1546" i="1" s="1"/>
  <c r="N1541" i="1"/>
  <c r="N1536" i="1"/>
  <c r="N1523" i="1"/>
  <c r="O1523" i="1" s="1"/>
  <c r="N1521" i="1"/>
  <c r="N1507" i="1"/>
  <c r="N1502" i="1"/>
  <c r="N1496" i="1"/>
  <c r="N1491" i="1"/>
  <c r="N1486" i="1"/>
  <c r="N1481" i="1"/>
  <c r="N1478" i="1"/>
  <c r="N1475" i="1"/>
  <c r="N1468" i="1"/>
  <c r="O1468" i="1" s="1"/>
  <c r="N1466" i="1"/>
  <c r="O1466" i="1" s="1"/>
  <c r="N1461" i="1"/>
  <c r="N1450" i="1"/>
  <c r="N1443" i="1"/>
  <c r="N1436" i="1"/>
  <c r="N1433" i="1"/>
  <c r="O1433" i="1" s="1"/>
  <c r="N1431" i="1"/>
  <c r="O1431" i="1" s="1"/>
  <c r="N1427" i="1"/>
  <c r="N1424" i="1"/>
  <c r="N1421" i="1"/>
  <c r="N1417" i="1"/>
  <c r="N1408" i="1"/>
  <c r="O1408" i="1" s="1"/>
  <c r="N1406" i="1"/>
  <c r="O1406" i="1" s="1"/>
  <c r="N1403" i="1"/>
  <c r="N1398" i="1"/>
  <c r="O1398" i="1" s="1"/>
  <c r="N1396" i="1"/>
  <c r="O1396" i="1" s="1"/>
  <c r="N1388" i="1"/>
  <c r="N1383" i="1"/>
  <c r="N1376" i="1"/>
  <c r="N1371" i="1"/>
  <c r="N1364" i="1"/>
  <c r="N1361" i="1"/>
  <c r="N1354" i="1"/>
  <c r="N1347" i="1"/>
  <c r="O1347" i="1" s="1"/>
  <c r="N1343" i="1"/>
  <c r="N1337" i="1"/>
  <c r="N1332" i="1"/>
  <c r="N1327" i="1"/>
  <c r="N1324" i="1"/>
  <c r="N1321" i="1"/>
  <c r="N1316" i="1"/>
  <c r="N1296" i="1"/>
  <c r="N1291" i="1"/>
  <c r="N1280" i="1"/>
  <c r="N1275" i="1"/>
  <c r="N1270" i="1"/>
  <c r="N1265" i="1"/>
  <c r="N1262" i="1"/>
  <c r="N1259" i="1"/>
  <c r="N1252" i="1"/>
  <c r="N1247" i="1"/>
  <c r="N1241" i="1"/>
  <c r="N1227" i="1"/>
  <c r="N1224" i="1"/>
  <c r="N1222" i="1"/>
  <c r="N1218" i="1"/>
  <c r="N1215" i="1"/>
  <c r="N1212" i="1"/>
  <c r="N1208" i="1"/>
  <c r="N1199" i="1"/>
  <c r="N1197" i="1"/>
  <c r="N1194" i="1"/>
  <c r="N1189" i="1"/>
  <c r="N1187" i="1"/>
  <c r="N1179" i="1"/>
  <c r="N1167" i="1"/>
  <c r="N1160" i="1"/>
  <c r="N1157" i="1"/>
  <c r="N1150" i="1"/>
  <c r="N1143" i="1"/>
  <c r="N1141" i="1"/>
  <c r="N1139" i="1"/>
  <c r="N1133" i="1"/>
  <c r="N1128" i="1"/>
  <c r="N1123" i="1"/>
  <c r="N1120" i="1"/>
  <c r="N1117" i="1"/>
  <c r="N1112" i="1"/>
  <c r="N1107" i="1"/>
  <c r="N1094" i="1"/>
  <c r="N1089" i="1"/>
  <c r="N1084" i="1"/>
  <c r="N1078" i="1"/>
  <c r="N1073" i="1"/>
  <c r="N1068" i="1"/>
  <c r="N1063" i="1"/>
  <c r="N1060" i="1"/>
  <c r="N1057" i="1"/>
  <c r="N1050" i="1"/>
  <c r="N1045" i="1"/>
  <c r="N1039" i="1"/>
  <c r="N1030" i="1"/>
  <c r="N1027" i="1"/>
  <c r="N1025" i="1"/>
  <c r="N1021" i="1"/>
  <c r="N1018" i="1"/>
  <c r="N1015" i="1"/>
  <c r="N1011" i="1"/>
  <c r="N1005" i="1"/>
  <c r="N1003" i="1"/>
  <c r="N1001" i="1"/>
  <c r="N998" i="1"/>
  <c r="N993" i="1"/>
  <c r="N991" i="1"/>
  <c r="N982" i="1"/>
  <c r="N976" i="1"/>
  <c r="N971" i="1"/>
  <c r="N967" i="1"/>
  <c r="N965" i="1"/>
  <c r="N959" i="1"/>
  <c r="N957" i="1"/>
  <c r="N950" i="1"/>
  <c r="N948" i="1"/>
  <c r="N944" i="1"/>
  <c r="N942" i="1"/>
  <c r="N935" i="1"/>
  <c r="N925" i="1"/>
  <c r="N920" i="1"/>
  <c r="N918" i="1"/>
  <c r="N912" i="1"/>
  <c r="N907" i="1"/>
  <c r="N902" i="1"/>
  <c r="N885" i="1"/>
  <c r="N883" i="1"/>
  <c r="N881" i="1"/>
  <c r="O881" i="1" s="1"/>
  <c r="N878" i="1"/>
  <c r="N872" i="1"/>
  <c r="N868" i="1"/>
  <c r="N862" i="1"/>
  <c r="N857" i="1"/>
  <c r="O857" i="1" s="1"/>
  <c r="N855" i="1"/>
  <c r="N850" i="1"/>
  <c r="N845" i="1"/>
  <c r="N840" i="1"/>
  <c r="N836" i="1"/>
  <c r="N834" i="1"/>
  <c r="N831" i="1"/>
  <c r="O831" i="1" s="1"/>
  <c r="N828" i="1"/>
  <c r="O828" i="1" s="1"/>
  <c r="N826" i="1"/>
  <c r="N824" i="1"/>
  <c r="N820" i="1"/>
  <c r="N813" i="1"/>
  <c r="N802" i="1"/>
  <c r="N794" i="1"/>
  <c r="N780" i="1"/>
  <c r="N768" i="1"/>
  <c r="N760" i="1"/>
  <c r="N758" i="1"/>
  <c r="N756" i="1"/>
  <c r="O756" i="1" s="1"/>
  <c r="N754" i="1"/>
  <c r="O754" i="1" s="1"/>
  <c r="N745" i="1"/>
  <c r="N742" i="1"/>
  <c r="N739" i="1"/>
  <c r="N736" i="1"/>
  <c r="N728" i="1"/>
  <c r="N724" i="1"/>
  <c r="N721" i="1"/>
  <c r="N717" i="1"/>
  <c r="N712" i="1"/>
  <c r="N700" i="1"/>
  <c r="N696" i="1"/>
  <c r="N692" i="1"/>
  <c r="N688" i="1"/>
  <c r="N682" i="1"/>
  <c r="N678" i="1"/>
  <c r="N660" i="1"/>
  <c r="N651" i="1"/>
  <c r="N644" i="1"/>
  <c r="N640" i="1"/>
  <c r="N636" i="1"/>
  <c r="N620" i="1"/>
  <c r="N617" i="1"/>
  <c r="N609" i="1"/>
  <c r="N602" i="1"/>
  <c r="N598" i="1"/>
  <c r="N591" i="1"/>
  <c r="O591" i="1" s="1"/>
  <c r="N587" i="1"/>
  <c r="N584" i="1"/>
  <c r="N577" i="1"/>
  <c r="N564" i="1"/>
  <c r="N557" i="1"/>
  <c r="N552" i="1"/>
  <c r="N547" i="1"/>
  <c r="N529" i="1"/>
  <c r="N525" i="1"/>
  <c r="O525" i="1" s="1"/>
  <c r="N521" i="1"/>
  <c r="O521" i="1" s="1"/>
  <c r="N519" i="1"/>
  <c r="O519" i="1" s="1"/>
  <c r="N514" i="1"/>
  <c r="N507" i="1"/>
  <c r="N502" i="1"/>
  <c r="N498" i="1"/>
  <c r="N493" i="1"/>
  <c r="N490" i="1"/>
  <c r="O490" i="1" s="1"/>
  <c r="N488" i="1"/>
  <c r="O488" i="1" s="1"/>
  <c r="N482" i="1"/>
  <c r="N477" i="1"/>
  <c r="N474" i="1"/>
  <c r="O474" i="1" s="1"/>
  <c r="N472" i="1"/>
  <c r="O472" i="1" s="1"/>
  <c r="N467" i="1"/>
  <c r="O467" i="1" s="1"/>
  <c r="N465" i="1"/>
  <c r="O465" i="1" s="1"/>
  <c r="N462" i="1"/>
  <c r="N457" i="1"/>
  <c r="N442" i="1"/>
  <c r="N438" i="1"/>
  <c r="N382" i="1"/>
  <c r="N375" i="1"/>
  <c r="N372" i="1"/>
  <c r="N353" i="1"/>
  <c r="O353" i="1" s="1"/>
  <c r="N351" i="1"/>
  <c r="O351" i="1" s="1"/>
  <c r="N349" i="1"/>
  <c r="O349" i="1" s="1"/>
  <c r="N346" i="1"/>
  <c r="O346" i="1" s="1"/>
  <c r="N344" i="1"/>
  <c r="O344" i="1" s="1"/>
  <c r="N342" i="1"/>
  <c r="O342" i="1" s="1"/>
  <c r="N339" i="1"/>
  <c r="N336" i="1"/>
  <c r="O336" i="1" s="1"/>
  <c r="N334" i="1"/>
  <c r="N329" i="1"/>
  <c r="N323" i="1"/>
  <c r="N317" i="1"/>
  <c r="N309" i="1"/>
  <c r="N302" i="1"/>
  <c r="N296" i="1"/>
  <c r="N290" i="1"/>
  <c r="N280" i="1"/>
  <c r="N276" i="1"/>
  <c r="N265" i="1"/>
  <c r="N263" i="1"/>
  <c r="N261" i="1"/>
  <c r="N258" i="1"/>
  <c r="N252" i="1"/>
  <c r="N249" i="1"/>
  <c r="N247" i="1"/>
  <c r="N245" i="1"/>
  <c r="N240" i="1"/>
  <c r="N234" i="1"/>
  <c r="N231" i="1"/>
  <c r="N224" i="1"/>
  <c r="N221" i="1"/>
  <c r="N218" i="1"/>
  <c r="N216" i="1"/>
  <c r="N214" i="1"/>
  <c r="N199" i="1"/>
  <c r="N197" i="1"/>
  <c r="N195" i="1"/>
  <c r="N182" i="1"/>
  <c r="N179" i="1"/>
  <c r="N172" i="1"/>
  <c r="N169" i="1"/>
  <c r="N166" i="1"/>
  <c r="N163" i="1"/>
  <c r="N161" i="1"/>
  <c r="N156" i="1"/>
  <c r="N145" i="1"/>
  <c r="N141" i="1"/>
  <c r="N138" i="1"/>
  <c r="N130" i="1"/>
  <c r="N127" i="1"/>
  <c r="N123" i="1"/>
  <c r="N118" i="1"/>
  <c r="N114" i="1"/>
  <c r="N108" i="1"/>
  <c r="N102" i="1"/>
  <c r="N100" i="1"/>
  <c r="N98" i="1"/>
  <c r="N95" i="1"/>
  <c r="N63" i="1"/>
  <c r="N61" i="1"/>
  <c r="N59" i="1"/>
  <c r="N56" i="1"/>
  <c r="N36" i="1"/>
  <c r="N32" i="1"/>
  <c r="N30" i="1"/>
  <c r="N28" i="1"/>
  <c r="N24" i="1"/>
  <c r="N21" i="1"/>
  <c r="N19" i="1"/>
  <c r="O63" i="1" l="1"/>
  <c r="O102" i="1"/>
  <c r="O141" i="1"/>
  <c r="O2973" i="1"/>
  <c r="O2988" i="1"/>
  <c r="O3051" i="1"/>
  <c r="O3666" i="1"/>
  <c r="O163" i="1"/>
  <c r="O944" i="1"/>
  <c r="O976" i="1"/>
  <c r="O1025" i="1"/>
  <c r="O1143" i="1"/>
  <c r="O28" i="1"/>
  <c r="O3072" i="1"/>
  <c r="O3133" i="1"/>
  <c r="O3155" i="1"/>
  <c r="O3693" i="1"/>
  <c r="O3710" i="1"/>
  <c r="O3750" i="1"/>
  <c r="O265" i="1"/>
  <c r="O959" i="1"/>
  <c r="O1224" i="1"/>
  <c r="O758" i="1"/>
  <c r="O824" i="1"/>
  <c r="O834" i="1"/>
  <c r="O883" i="1"/>
  <c r="O3192" i="1"/>
  <c r="O3236" i="1"/>
  <c r="O3268" i="1"/>
  <c r="O3279" i="1"/>
  <c r="O3795" i="1"/>
  <c r="O3814" i="1"/>
  <c r="O3831" i="1"/>
  <c r="O3848" i="1"/>
  <c r="O3888" i="1"/>
  <c r="O3903" i="1"/>
  <c r="O161" i="1"/>
  <c r="O218" i="1"/>
  <c r="O249" i="1"/>
  <c r="O263" i="1"/>
  <c r="O942" i="1"/>
  <c r="O957" i="1"/>
  <c r="O993" i="1"/>
  <c r="O1005" i="1"/>
  <c r="O1141" i="1"/>
  <c r="O1222" i="1"/>
  <c r="O1343" i="1"/>
  <c r="O2986" i="1"/>
  <c r="O3189" i="1"/>
  <c r="O3234" i="1"/>
  <c r="O3277" i="1"/>
  <c r="O3793" i="1"/>
  <c r="O3811" i="1"/>
  <c r="O3829" i="1"/>
  <c r="O3846" i="1"/>
  <c r="O3901" i="1"/>
  <c r="O21" i="1"/>
  <c r="O32" i="1"/>
  <c r="O61" i="1"/>
  <c r="O100" i="1"/>
  <c r="O216" i="1"/>
  <c r="O247" i="1"/>
  <c r="O261" i="1"/>
  <c r="O950" i="1"/>
  <c r="O1003" i="1"/>
  <c r="O1139" i="1"/>
  <c r="O1187" i="1"/>
  <c r="O1199" i="1"/>
  <c r="O2835" i="1"/>
  <c r="O3194" i="1"/>
  <c r="O3238" i="1"/>
  <c r="O3270" i="1"/>
  <c r="O3282" i="1"/>
  <c r="O3326" i="1"/>
  <c r="O3797" i="1"/>
  <c r="O3816" i="1"/>
  <c r="O3890" i="1"/>
  <c r="O3905" i="1"/>
  <c r="O3135" i="1"/>
  <c r="O3157" i="1"/>
  <c r="O3171" i="1"/>
  <c r="O3695" i="1"/>
  <c r="O3712" i="1"/>
  <c r="O3752" i="1"/>
  <c r="O19" i="1"/>
  <c r="O30" i="1"/>
  <c r="O59" i="1"/>
  <c r="O760" i="1"/>
  <c r="O826" i="1"/>
  <c r="O836" i="1"/>
  <c r="O855" i="1"/>
  <c r="O885" i="1"/>
  <c r="O145" i="1"/>
  <c r="O214" i="1"/>
  <c r="O245" i="1"/>
  <c r="O329" i="1"/>
  <c r="O587" i="1"/>
  <c r="O948" i="1"/>
  <c r="O1001" i="1"/>
  <c r="O1027" i="1"/>
  <c r="O1197" i="1"/>
  <c r="O2975" i="1"/>
  <c r="O2990" i="1"/>
  <c r="O3053" i="1"/>
  <c r="O98" i="1"/>
  <c r="N107" i="1"/>
  <c r="O108" i="1"/>
  <c r="N257" i="1"/>
  <c r="O258" i="1"/>
  <c r="N301" i="1"/>
  <c r="N461" i="1"/>
  <c r="O462" i="1"/>
  <c r="N608" i="1"/>
  <c r="O609" i="1"/>
  <c r="N906" i="1"/>
  <c r="O907" i="1"/>
  <c r="N113" i="1"/>
  <c r="O114" i="1"/>
  <c r="N151" i="1"/>
  <c r="O156" i="1"/>
  <c r="N168" i="1"/>
  <c r="O169" i="1"/>
  <c r="N437" i="1"/>
  <c r="O438" i="1"/>
  <c r="N23" i="1"/>
  <c r="O24" i="1"/>
  <c r="N35" i="1"/>
  <c r="O36" i="1"/>
  <c r="N122" i="1"/>
  <c r="O123" i="1"/>
  <c r="N178" i="1"/>
  <c r="O179" i="1"/>
  <c r="N220" i="1"/>
  <c r="O221" i="1"/>
  <c r="N239" i="1"/>
  <c r="O240" i="1"/>
  <c r="N251" i="1"/>
  <c r="O252" i="1"/>
  <c r="N292" i="1"/>
  <c r="N322" i="1"/>
  <c r="N338" i="1"/>
  <c r="O339" i="1"/>
  <c r="N456" i="1"/>
  <c r="O457" i="1"/>
  <c r="N501" i="1"/>
  <c r="O502" i="1"/>
  <c r="N551" i="1"/>
  <c r="O552" i="1"/>
  <c r="N583" i="1"/>
  <c r="O584" i="1"/>
  <c r="N601" i="1"/>
  <c r="O602" i="1"/>
  <c r="N635" i="1"/>
  <c r="O636" i="1"/>
  <c r="N656" i="1"/>
  <c r="O656" i="1" s="1"/>
  <c r="O660" i="1"/>
  <c r="N716" i="1"/>
  <c r="O717" i="1"/>
  <c r="N735" i="1"/>
  <c r="O736" i="1"/>
  <c r="N767" i="1"/>
  <c r="O768" i="1"/>
  <c r="N812" i="1"/>
  <c r="O813" i="1"/>
  <c r="N839" i="1"/>
  <c r="O840" i="1"/>
  <c r="N877" i="1"/>
  <c r="O878" i="1"/>
  <c r="N901" i="1"/>
  <c r="O902" i="1"/>
  <c r="N997" i="1"/>
  <c r="O998" i="1"/>
  <c r="N1010" i="1"/>
  <c r="O1011" i="1"/>
  <c r="N1044" i="1"/>
  <c r="O1045" i="1"/>
  <c r="N1062" i="1"/>
  <c r="O1063" i="1"/>
  <c r="N1083" i="1"/>
  <c r="O1084" i="1"/>
  <c r="N1111" i="1"/>
  <c r="O1112" i="1"/>
  <c r="N1127" i="1"/>
  <c r="O1128" i="1"/>
  <c r="N1166" i="1"/>
  <c r="O1167" i="1"/>
  <c r="N1193" i="1"/>
  <c r="O1194" i="1"/>
  <c r="N1211" i="1"/>
  <c r="O1212" i="1"/>
  <c r="N1251" i="1"/>
  <c r="O1252" i="1"/>
  <c r="N1269" i="1"/>
  <c r="O1270" i="1"/>
  <c r="N1295" i="1"/>
  <c r="O1296" i="1"/>
  <c r="N1326" i="1"/>
  <c r="N1370" i="1"/>
  <c r="O1371" i="1"/>
  <c r="N1426" i="1"/>
  <c r="O1427" i="1"/>
  <c r="N1442" i="1"/>
  <c r="N1485" i="1"/>
  <c r="O1486" i="1"/>
  <c r="N1506" i="1"/>
  <c r="O1507" i="1"/>
  <c r="N1540" i="1"/>
  <c r="O1541" i="1"/>
  <c r="N1555" i="1"/>
  <c r="O1556" i="1"/>
  <c r="N1594" i="1"/>
  <c r="O1595" i="1"/>
  <c r="N1646" i="1"/>
  <c r="O1647" i="1"/>
  <c r="N1680" i="1"/>
  <c r="O1681" i="1"/>
  <c r="N1698" i="1"/>
  <c r="O1699" i="1"/>
  <c r="N1724" i="1"/>
  <c r="O1725" i="1"/>
  <c r="N1783" i="1"/>
  <c r="O1784" i="1"/>
  <c r="N1800" i="1"/>
  <c r="O1801" i="1"/>
  <c r="N1872" i="1"/>
  <c r="O1875" i="1"/>
  <c r="N1909" i="1"/>
  <c r="O1910" i="1"/>
  <c r="N1927" i="1"/>
  <c r="O1928" i="1"/>
  <c r="N1948" i="1"/>
  <c r="O1949" i="1"/>
  <c r="N2019" i="1"/>
  <c r="O2020" i="1"/>
  <c r="N2041" i="1"/>
  <c r="O2042" i="1"/>
  <c r="N2061" i="1"/>
  <c r="O2062" i="1"/>
  <c r="N2076" i="1"/>
  <c r="O2077" i="1"/>
  <c r="N2089" i="1"/>
  <c r="O2090" i="1"/>
  <c r="N2121" i="1"/>
  <c r="O2122" i="1"/>
  <c r="N2137" i="1"/>
  <c r="O2138" i="1"/>
  <c r="N2168" i="1"/>
  <c r="O2169" i="1"/>
  <c r="N2184" i="1"/>
  <c r="O2185" i="1"/>
  <c r="N2201" i="1"/>
  <c r="O2202" i="1"/>
  <c r="N2230" i="1"/>
  <c r="O2231" i="1"/>
  <c r="N2271" i="1"/>
  <c r="O2272" i="1"/>
  <c r="N2283" i="1"/>
  <c r="O2284" i="1"/>
  <c r="N2310" i="1"/>
  <c r="O2311" i="1"/>
  <c r="N2326" i="1"/>
  <c r="O2327" i="1"/>
  <c r="N2362" i="1"/>
  <c r="O2363" i="1"/>
  <c r="N2378" i="1"/>
  <c r="N2426" i="1"/>
  <c r="O2427" i="1"/>
  <c r="N2458" i="1"/>
  <c r="O2459" i="1"/>
  <c r="N2471" i="1"/>
  <c r="O2472" i="1"/>
  <c r="N2497" i="1"/>
  <c r="O2498" i="1"/>
  <c r="N2515" i="1"/>
  <c r="O2516" i="1"/>
  <c r="N2539" i="1"/>
  <c r="O2540" i="1"/>
  <c r="N2597" i="1"/>
  <c r="O2598" i="1"/>
  <c r="N2729" i="1"/>
  <c r="O2730" i="1"/>
  <c r="N2740" i="1"/>
  <c r="O2741" i="1"/>
  <c r="N2752" i="1"/>
  <c r="O2753" i="1"/>
  <c r="N2768" i="1"/>
  <c r="O2769" i="1"/>
  <c r="N2885" i="1"/>
  <c r="O2886" i="1"/>
  <c r="N2901" i="1"/>
  <c r="O2902" i="1"/>
  <c r="N2917" i="1"/>
  <c r="O2918" i="1"/>
  <c r="N2938" i="1"/>
  <c r="O2939" i="1"/>
  <c r="N2957" i="1"/>
  <c r="O2958" i="1"/>
  <c r="N3009" i="1"/>
  <c r="O3010" i="1"/>
  <c r="N3021" i="1"/>
  <c r="O3022" i="1"/>
  <c r="N3151" i="1"/>
  <c r="O3152" i="1"/>
  <c r="N3199" i="1"/>
  <c r="O3200" i="1"/>
  <c r="N3213" i="1"/>
  <c r="O3214" i="1"/>
  <c r="N3230" i="1"/>
  <c r="O3231" i="1"/>
  <c r="N3254" i="1"/>
  <c r="O3255" i="1"/>
  <c r="N3312" i="1"/>
  <c r="O3313" i="1"/>
  <c r="N3447" i="1"/>
  <c r="O3448" i="1"/>
  <c r="N3458" i="1"/>
  <c r="O3459" i="1"/>
  <c r="N3472" i="1"/>
  <c r="O3473" i="1"/>
  <c r="N3511" i="1"/>
  <c r="O3512" i="1"/>
  <c r="N3534" i="1"/>
  <c r="O3534" i="1" s="1"/>
  <c r="N3585" i="1"/>
  <c r="O3586" i="1"/>
  <c r="N3619" i="1"/>
  <c r="O3620" i="1"/>
  <c r="N3645" i="1"/>
  <c r="O3646" i="1"/>
  <c r="N3706" i="1"/>
  <c r="O3707" i="1"/>
  <c r="N3726" i="1"/>
  <c r="O3727" i="1"/>
  <c r="N3789" i="1"/>
  <c r="O3790" i="1"/>
  <c r="N3818" i="1"/>
  <c r="O3819" i="1"/>
  <c r="N3881" i="1"/>
  <c r="O3882" i="1"/>
  <c r="N3897" i="1"/>
  <c r="O3898" i="1"/>
  <c r="H375" i="1"/>
  <c r="N66" i="1"/>
  <c r="O67" i="1"/>
  <c r="N55" i="1"/>
  <c r="O56" i="1"/>
  <c r="N981" i="1"/>
  <c r="O982" i="1"/>
  <c r="N1014" i="1"/>
  <c r="O1015" i="1"/>
  <c r="N1049" i="1"/>
  <c r="O1050" i="1"/>
  <c r="N1067" i="1"/>
  <c r="O1068" i="1"/>
  <c r="N1088" i="1"/>
  <c r="O1089" i="1"/>
  <c r="N1116" i="1"/>
  <c r="O1117" i="1"/>
  <c r="N1132" i="1"/>
  <c r="N1149" i="1"/>
  <c r="O1150" i="1"/>
  <c r="N1178" i="1"/>
  <c r="O1179" i="1"/>
  <c r="N1214" i="1"/>
  <c r="O1215" i="1"/>
  <c r="N1226" i="1"/>
  <c r="O1227" i="1"/>
  <c r="N1258" i="1"/>
  <c r="O1259" i="1"/>
  <c r="N1274" i="1"/>
  <c r="O1275" i="1"/>
  <c r="N1315" i="1"/>
  <c r="O1316" i="1"/>
  <c r="N1331" i="1"/>
  <c r="O1332" i="1"/>
  <c r="N1353" i="1"/>
  <c r="O1354" i="1"/>
  <c r="N1375" i="1"/>
  <c r="O1376" i="1"/>
  <c r="N1416" i="1"/>
  <c r="O1417" i="1"/>
  <c r="N1449" i="1"/>
  <c r="O1450" i="1"/>
  <c r="N1474" i="1"/>
  <c r="O1475" i="1"/>
  <c r="N1490" i="1"/>
  <c r="O1491" i="1"/>
  <c r="N1560" i="1"/>
  <c r="O1561" i="1"/>
  <c r="N1577" i="1"/>
  <c r="O1578" i="1"/>
  <c r="N1599" i="1"/>
  <c r="O1600" i="1"/>
  <c r="N1650" i="1"/>
  <c r="O1651" i="1"/>
  <c r="N1685" i="1"/>
  <c r="O1686" i="1"/>
  <c r="N1703" i="1"/>
  <c r="O1704" i="1"/>
  <c r="N1750" i="1"/>
  <c r="O1750" i="1" s="1"/>
  <c r="O1751" i="1"/>
  <c r="N1770" i="1"/>
  <c r="O1771" i="1"/>
  <c r="N1807" i="1"/>
  <c r="O1808" i="1"/>
  <c r="N1877" i="1"/>
  <c r="O1878" i="1"/>
  <c r="N1889" i="1"/>
  <c r="O1890" i="1"/>
  <c r="N1914" i="1"/>
  <c r="O1915" i="1"/>
  <c r="N1932" i="1"/>
  <c r="O1933" i="1"/>
  <c r="N1953" i="1"/>
  <c r="O1954" i="1"/>
  <c r="N1985" i="1"/>
  <c r="O1986" i="1"/>
  <c r="N2022" i="1"/>
  <c r="O2023" i="1"/>
  <c r="N2046" i="1"/>
  <c r="O2047" i="1"/>
  <c r="N2079" i="1"/>
  <c r="O2080" i="1"/>
  <c r="N2103" i="1"/>
  <c r="O2104" i="1"/>
  <c r="N2124" i="1"/>
  <c r="O2125" i="1"/>
  <c r="N2143" i="1"/>
  <c r="O2144" i="1"/>
  <c r="N2173" i="1"/>
  <c r="O2174" i="1"/>
  <c r="N2208" i="1"/>
  <c r="O2209" i="1"/>
  <c r="N2274" i="1"/>
  <c r="O2275" i="1"/>
  <c r="N2292" i="1"/>
  <c r="O2293" i="1"/>
  <c r="N2313" i="1"/>
  <c r="O2314" i="1"/>
  <c r="N2337" i="1"/>
  <c r="O2338" i="1"/>
  <c r="N2367" i="1"/>
  <c r="O2368" i="1"/>
  <c r="N2383" i="1"/>
  <c r="O2384" i="1"/>
  <c r="N2409" i="1"/>
  <c r="O2410" i="1"/>
  <c r="N2438" i="1"/>
  <c r="O2439" i="1"/>
  <c r="N2478" i="1"/>
  <c r="O2479" i="1"/>
  <c r="N2523" i="1"/>
  <c r="O2524" i="1"/>
  <c r="N2552" i="1"/>
  <c r="O2553" i="1"/>
  <c r="N2567" i="1"/>
  <c r="O2568" i="1"/>
  <c r="N2604" i="1"/>
  <c r="O2605" i="1"/>
  <c r="N2683" i="1"/>
  <c r="N2743" i="1"/>
  <c r="O2744" i="1"/>
  <c r="N2755" i="1"/>
  <c r="O2756" i="1"/>
  <c r="N2772" i="1"/>
  <c r="N2854" i="1"/>
  <c r="N2853" i="1" s="1"/>
  <c r="N2888" i="1"/>
  <c r="N2904" i="1"/>
  <c r="O2905" i="1"/>
  <c r="N2920" i="1"/>
  <c r="O2921" i="1"/>
  <c r="N2948" i="1"/>
  <c r="O2949" i="1"/>
  <c r="N2960" i="1"/>
  <c r="O2961" i="1"/>
  <c r="N3012" i="1"/>
  <c r="O3013" i="1"/>
  <c r="N3024" i="1"/>
  <c r="O3024" i="1" s="1"/>
  <c r="N3088" i="1"/>
  <c r="O3089" i="1"/>
  <c r="N3163" i="1"/>
  <c r="O3164" i="1"/>
  <c r="N3204" i="1"/>
  <c r="O3205" i="1"/>
  <c r="N3216" i="1"/>
  <c r="O3217" i="1"/>
  <c r="N3260" i="1"/>
  <c r="O3261" i="1"/>
  <c r="N3287" i="1"/>
  <c r="O3288" i="1"/>
  <c r="N3317" i="1"/>
  <c r="O3318" i="1"/>
  <c r="N3386" i="1"/>
  <c r="O3387" i="1"/>
  <c r="N3425" i="1"/>
  <c r="O3426" i="1"/>
  <c r="N3462" i="1"/>
  <c r="O3463" i="1"/>
  <c r="N3475" i="1"/>
  <c r="O3476" i="1"/>
  <c r="N3546" i="1"/>
  <c r="O3547" i="1"/>
  <c r="N3592" i="1"/>
  <c r="O3593" i="1"/>
  <c r="N3622" i="1"/>
  <c r="O3623" i="1"/>
  <c r="N3648" i="1"/>
  <c r="O3649" i="1"/>
  <c r="N3737" i="1"/>
  <c r="O3738" i="1"/>
  <c r="N3766" i="1"/>
  <c r="O3767" i="1"/>
  <c r="N3884" i="1"/>
  <c r="O3885" i="1"/>
  <c r="N3918" i="1"/>
  <c r="O3918" i="1" s="1"/>
  <c r="O3919" i="1"/>
  <c r="O804" i="1"/>
  <c r="N94" i="1"/>
  <c r="O95" i="1"/>
  <c r="N126" i="1"/>
  <c r="N181" i="1"/>
  <c r="O182" i="1"/>
  <c r="N223" i="1"/>
  <c r="O224" i="1"/>
  <c r="N275" i="1"/>
  <c r="N381" i="1"/>
  <c r="N556" i="1"/>
  <c r="O557" i="1"/>
  <c r="N639" i="1"/>
  <c r="O640" i="1"/>
  <c r="N738" i="1"/>
  <c r="O739" i="1"/>
  <c r="N861" i="1"/>
  <c r="O862" i="1"/>
  <c r="N279" i="1"/>
  <c r="N492" i="1"/>
  <c r="O493" i="1"/>
  <c r="N681" i="1"/>
  <c r="O682" i="1"/>
  <c r="N741" i="1"/>
  <c r="O742" i="1"/>
  <c r="N1017" i="1"/>
  <c r="O1018" i="1"/>
  <c r="N1119" i="1"/>
  <c r="O1120" i="1"/>
  <c r="N1279" i="1"/>
  <c r="O1280" i="1"/>
  <c r="N1360" i="1"/>
  <c r="O1361" i="1"/>
  <c r="N1420" i="1"/>
  <c r="O1421" i="1"/>
  <c r="N1477" i="1"/>
  <c r="O1478" i="1"/>
  <c r="N1584" i="1"/>
  <c r="O1585" i="1"/>
  <c r="N1612" i="1"/>
  <c r="O1613" i="1"/>
  <c r="N1632" i="1"/>
  <c r="O1633" i="1"/>
  <c r="N1653" i="1"/>
  <c r="O1654" i="1"/>
  <c r="N1665" i="1"/>
  <c r="O1666" i="1"/>
  <c r="N1692" i="1"/>
  <c r="O1693" i="1"/>
  <c r="N1708" i="1"/>
  <c r="O1709" i="1"/>
  <c r="N1760" i="1"/>
  <c r="O1761" i="1"/>
  <c r="N1773" i="1"/>
  <c r="N1810" i="1"/>
  <c r="O1811" i="1"/>
  <c r="N1831" i="1"/>
  <c r="O1832" i="1"/>
  <c r="N1880" i="1"/>
  <c r="O1881" i="1"/>
  <c r="N1896" i="1"/>
  <c r="O1897" i="1"/>
  <c r="N1921" i="1"/>
  <c r="O1922" i="1"/>
  <c r="N1937" i="1"/>
  <c r="O1938" i="1"/>
  <c r="N1975" i="1"/>
  <c r="O1976" i="1"/>
  <c r="N1990" i="1"/>
  <c r="O1991" i="1"/>
  <c r="N2029" i="1"/>
  <c r="O2030" i="1"/>
  <c r="N2082" i="1"/>
  <c r="O2083" i="1"/>
  <c r="N2109" i="1"/>
  <c r="O2110" i="1"/>
  <c r="N2127" i="1"/>
  <c r="O2128" i="1"/>
  <c r="N2148" i="1"/>
  <c r="O2149" i="1"/>
  <c r="N2176" i="1"/>
  <c r="O2177" i="1"/>
  <c r="N2211" i="1"/>
  <c r="O2212" i="1"/>
  <c r="N2264" i="1"/>
  <c r="O2265" i="1"/>
  <c r="N2298" i="1"/>
  <c r="O2299" i="1"/>
  <c r="N2316" i="1"/>
  <c r="O2317" i="1"/>
  <c r="N2342" i="1"/>
  <c r="O2343" i="1"/>
  <c r="N2372" i="1"/>
  <c r="O2373" i="1"/>
  <c r="N2386" i="1"/>
  <c r="O2387" i="1"/>
  <c r="N2416" i="1"/>
  <c r="O2417" i="1"/>
  <c r="N2481" i="1"/>
  <c r="O2482" i="1"/>
  <c r="N2528" i="1"/>
  <c r="O2529" i="1"/>
  <c r="N2557" i="1"/>
  <c r="O2558" i="1"/>
  <c r="N2572" i="1"/>
  <c r="O2573" i="1"/>
  <c r="N2609" i="1"/>
  <c r="O2610" i="1"/>
  <c r="N2651" i="1"/>
  <c r="O2652" i="1"/>
  <c r="N2687" i="1"/>
  <c r="O2688" i="1"/>
  <c r="N2718" i="1"/>
  <c r="O2719" i="1"/>
  <c r="N2746" i="1"/>
  <c r="O2747" i="1"/>
  <c r="N2759" i="1"/>
  <c r="O2760" i="1"/>
  <c r="N2778" i="1"/>
  <c r="O2779" i="1"/>
  <c r="N2827" i="1"/>
  <c r="O2828" i="1"/>
  <c r="N2879" i="1"/>
  <c r="O2880" i="1"/>
  <c r="N2894" i="1"/>
  <c r="O2895" i="1"/>
  <c r="N2907" i="1"/>
  <c r="O2908" i="1"/>
  <c r="N2951" i="1"/>
  <c r="O2952" i="1"/>
  <c r="N2963" i="1"/>
  <c r="O2964" i="1"/>
  <c r="N2982" i="1"/>
  <c r="O2983" i="1"/>
  <c r="N2997" i="1"/>
  <c r="O2998" i="1"/>
  <c r="N3015" i="1"/>
  <c r="O3016" i="1"/>
  <c r="N3039" i="1"/>
  <c r="O3040" i="1"/>
  <c r="N3074" i="1"/>
  <c r="O3074" i="1" s="1"/>
  <c r="O3075" i="1"/>
  <c r="N3106" i="1"/>
  <c r="O3107" i="1"/>
  <c r="N3123" i="1"/>
  <c r="O3123" i="1" s="1"/>
  <c r="O3124" i="1"/>
  <c r="N3207" i="1"/>
  <c r="O3208" i="1"/>
  <c r="N3220" i="1"/>
  <c r="O3221" i="1"/>
  <c r="N3292" i="1"/>
  <c r="O3293" i="1"/>
  <c r="N3322" i="1"/>
  <c r="O3323" i="1"/>
  <c r="N3337" i="1"/>
  <c r="O3338" i="1"/>
  <c r="N3356" i="1"/>
  <c r="O3357" i="1"/>
  <c r="N3390" i="1"/>
  <c r="O3391" i="1"/>
  <c r="N3414" i="1"/>
  <c r="O3415" i="1"/>
  <c r="N3428" i="1"/>
  <c r="O3429" i="1"/>
  <c r="N3466" i="1"/>
  <c r="O3467" i="1"/>
  <c r="N3498" i="1"/>
  <c r="O3499" i="1"/>
  <c r="N3566" i="1"/>
  <c r="O3567" i="1"/>
  <c r="N3600" i="1"/>
  <c r="N3638" i="1"/>
  <c r="O3639" i="1"/>
  <c r="N3656" i="1"/>
  <c r="N3683" i="1"/>
  <c r="O3684" i="1"/>
  <c r="N3740" i="1"/>
  <c r="N3736" i="1" s="1"/>
  <c r="O3741" i="1"/>
  <c r="N3775" i="1"/>
  <c r="O3775" i="1" s="1"/>
  <c r="O3778" i="1"/>
  <c r="N3922" i="1"/>
  <c r="O3923" i="1"/>
  <c r="N184" i="1"/>
  <c r="O185" i="1"/>
  <c r="N165" i="1"/>
  <c r="O166" i="1"/>
  <c r="N506" i="1"/>
  <c r="O507" i="1"/>
  <c r="N677" i="1"/>
  <c r="O678" i="1"/>
  <c r="N720" i="1"/>
  <c r="O721" i="1"/>
  <c r="N779" i="1"/>
  <c r="N778" i="1" s="1"/>
  <c r="O780" i="1"/>
  <c r="N819" i="1"/>
  <c r="O820" i="1"/>
  <c r="N844" i="1"/>
  <c r="O845" i="1"/>
  <c r="N129" i="1"/>
  <c r="O130" i="1"/>
  <c r="N230" i="1"/>
  <c r="O231" i="1"/>
  <c r="N308" i="1"/>
  <c r="N476" i="1"/>
  <c r="O477" i="1"/>
  <c r="N513" i="1"/>
  <c r="O514" i="1"/>
  <c r="N528" i="1"/>
  <c r="O529" i="1"/>
  <c r="N563" i="1"/>
  <c r="O564" i="1"/>
  <c r="N616" i="1"/>
  <c r="O617" i="1"/>
  <c r="N643" i="1"/>
  <c r="O644" i="1"/>
  <c r="N723" i="1"/>
  <c r="O724" i="1"/>
  <c r="N793" i="1"/>
  <c r="N792" i="1" s="1"/>
  <c r="O794" i="1"/>
  <c r="N849" i="1"/>
  <c r="O850" i="1"/>
  <c r="N867" i="1"/>
  <c r="O868" i="1"/>
  <c r="N911" i="1"/>
  <c r="O912" i="1"/>
  <c r="N934" i="1"/>
  <c r="O935" i="1"/>
  <c r="P991" i="1"/>
  <c r="P990" i="1" s="1"/>
  <c r="P989" i="1" s="1"/>
  <c r="P988" i="1" s="1"/>
  <c r="P987" i="1" s="1"/>
  <c r="P986" i="1" s="1"/>
  <c r="P985" i="1" s="1"/>
  <c r="O991" i="1"/>
  <c r="N1029" i="1"/>
  <c r="O1030" i="1"/>
  <c r="N1056" i="1"/>
  <c r="O1057" i="1"/>
  <c r="N1072" i="1"/>
  <c r="O1073" i="1"/>
  <c r="N1093" i="1"/>
  <c r="O1094" i="1"/>
  <c r="N1156" i="1"/>
  <c r="O1157" i="1"/>
  <c r="N1217" i="1"/>
  <c r="N1210" i="1" s="1"/>
  <c r="O1218" i="1"/>
  <c r="N1240" i="1"/>
  <c r="O1241" i="1"/>
  <c r="N1261" i="1"/>
  <c r="O1262" i="1"/>
  <c r="N1320" i="1"/>
  <c r="O1321" i="1"/>
  <c r="N1336" i="1"/>
  <c r="O1337" i="1"/>
  <c r="N1382" i="1"/>
  <c r="O1383" i="1"/>
  <c r="N1402" i="1"/>
  <c r="O1403" i="1"/>
  <c r="N1460" i="1"/>
  <c r="O1461" i="1"/>
  <c r="N1495" i="1"/>
  <c r="O1496" i="1"/>
  <c r="N117" i="1"/>
  <c r="O118" i="1"/>
  <c r="N137" i="1"/>
  <c r="O138" i="1"/>
  <c r="N171" i="1"/>
  <c r="O172" i="1"/>
  <c r="N233" i="1"/>
  <c r="O234" i="1"/>
  <c r="N289" i="1"/>
  <c r="O290" i="1"/>
  <c r="N316" i="1"/>
  <c r="N371" i="1"/>
  <c r="O371" i="1" s="1"/>
  <c r="O372" i="1"/>
  <c r="N441" i="1"/>
  <c r="O442" i="1"/>
  <c r="N481" i="1"/>
  <c r="O482" i="1"/>
  <c r="N497" i="1"/>
  <c r="O498" i="1"/>
  <c r="N546" i="1"/>
  <c r="O547" i="1"/>
  <c r="N576" i="1"/>
  <c r="O577" i="1"/>
  <c r="N597" i="1"/>
  <c r="O598" i="1"/>
  <c r="N650" i="1"/>
  <c r="O651" i="1"/>
  <c r="N727" i="1"/>
  <c r="O728" i="1"/>
  <c r="N744" i="1"/>
  <c r="O745" i="1"/>
  <c r="N801" i="1"/>
  <c r="O802" i="1"/>
  <c r="N871" i="1"/>
  <c r="O872" i="1"/>
  <c r="N915" i="1"/>
  <c r="O915" i="1" s="1"/>
  <c r="O918" i="1"/>
  <c r="N970" i="1"/>
  <c r="O971" i="1"/>
  <c r="N1020" i="1"/>
  <c r="O1021" i="1"/>
  <c r="N1038" i="1"/>
  <c r="O1039" i="1"/>
  <c r="N1059" i="1"/>
  <c r="O1060" i="1"/>
  <c r="N1077" i="1"/>
  <c r="O1078" i="1"/>
  <c r="N1106" i="1"/>
  <c r="O1107" i="1"/>
  <c r="N1122" i="1"/>
  <c r="N1159" i="1"/>
  <c r="O1160" i="1"/>
  <c r="P1189" i="1"/>
  <c r="P1186" i="1" s="1"/>
  <c r="P1185" i="1" s="1"/>
  <c r="P1184" i="1" s="1"/>
  <c r="P1183" i="1" s="1"/>
  <c r="P1182" i="1" s="1"/>
  <c r="P1181" i="1" s="1"/>
  <c r="O1189" i="1"/>
  <c r="N1207" i="1"/>
  <c r="O1208" i="1"/>
  <c r="N1246" i="1"/>
  <c r="O1247" i="1"/>
  <c r="N1264" i="1"/>
  <c r="O1265" i="1"/>
  <c r="N1290" i="1"/>
  <c r="O1291" i="1"/>
  <c r="N1323" i="1"/>
  <c r="O1324" i="1"/>
  <c r="N1363" i="1"/>
  <c r="O1364" i="1"/>
  <c r="N1387" i="1"/>
  <c r="O1388" i="1"/>
  <c r="N1423" i="1"/>
  <c r="O1424" i="1"/>
  <c r="N1435" i="1"/>
  <c r="O1436" i="1"/>
  <c r="N1480" i="1"/>
  <c r="O1481" i="1"/>
  <c r="N1501" i="1"/>
  <c r="O1502" i="1"/>
  <c r="N1535" i="1"/>
  <c r="O1536" i="1"/>
  <c r="N1550" i="1"/>
  <c r="O1551" i="1"/>
  <c r="N1587" i="1"/>
  <c r="N1583" i="1" s="1"/>
  <c r="O1588" i="1"/>
  <c r="N1617" i="1"/>
  <c r="O1618" i="1"/>
  <c r="N1635" i="1"/>
  <c r="O1635" i="1" s="1"/>
  <c r="O1638" i="1"/>
  <c r="N1656" i="1"/>
  <c r="O1657" i="1"/>
  <c r="N1674" i="1"/>
  <c r="O1675" i="1"/>
  <c r="N1695" i="1"/>
  <c r="O1696" i="1"/>
  <c r="N1719" i="1"/>
  <c r="O1720" i="1"/>
  <c r="N1778" i="1"/>
  <c r="O1779" i="1"/>
  <c r="N1817" i="1"/>
  <c r="O1818" i="1"/>
  <c r="N1853" i="1"/>
  <c r="O1854" i="1"/>
  <c r="N1868" i="1"/>
  <c r="O1869" i="1"/>
  <c r="N1903" i="1"/>
  <c r="O1904" i="1"/>
  <c r="N1924" i="1"/>
  <c r="O1925" i="1"/>
  <c r="N1942" i="1"/>
  <c r="O1943" i="1"/>
  <c r="N1995" i="1"/>
  <c r="O1996" i="1"/>
  <c r="N2012" i="1"/>
  <c r="O2013" i="1"/>
  <c r="N2034" i="1"/>
  <c r="O2035" i="1"/>
  <c r="N2072" i="1"/>
  <c r="O2073" i="1"/>
  <c r="N2086" i="1"/>
  <c r="N2085" i="1" s="1"/>
  <c r="O2087" i="1"/>
  <c r="N2114" i="1"/>
  <c r="O2115" i="1"/>
  <c r="N2132" i="1"/>
  <c r="O2133" i="1"/>
  <c r="N2163" i="1"/>
  <c r="O2164" i="1"/>
  <c r="N2179" i="1"/>
  <c r="N2218" i="1"/>
  <c r="O2219" i="1"/>
  <c r="N2250" i="1"/>
  <c r="O2251" i="1"/>
  <c r="N2268" i="1"/>
  <c r="O2269" i="1"/>
  <c r="N2303" i="1"/>
  <c r="O2304" i="1"/>
  <c r="N2321" i="1"/>
  <c r="O2322" i="1"/>
  <c r="N2347" i="1"/>
  <c r="O2348" i="1"/>
  <c r="N2375" i="1"/>
  <c r="O2376" i="1"/>
  <c r="N2419" i="1"/>
  <c r="O2420" i="1"/>
  <c r="N2512" i="1"/>
  <c r="O2513" i="1"/>
  <c r="N2534" i="1"/>
  <c r="O2535" i="1"/>
  <c r="N2577" i="1"/>
  <c r="O2578" i="1"/>
  <c r="N2594" i="1"/>
  <c r="N2593" i="1" s="1"/>
  <c r="O2595" i="1"/>
  <c r="N2616" i="1"/>
  <c r="O2617" i="1"/>
  <c r="N2690" i="1"/>
  <c r="O2691" i="1"/>
  <c r="N2721" i="1"/>
  <c r="O2722" i="1"/>
  <c r="N2749" i="1"/>
  <c r="O2750" i="1"/>
  <c r="N2762" i="1"/>
  <c r="O2763" i="1"/>
  <c r="N2801" i="1"/>
  <c r="O2802" i="1"/>
  <c r="N2882" i="1"/>
  <c r="O2883" i="1"/>
  <c r="N2897" i="1"/>
  <c r="O2898" i="1"/>
  <c r="N2910" i="1"/>
  <c r="O2911" i="1"/>
  <c r="N2932" i="1"/>
  <c r="N2928" i="1" s="1"/>
  <c r="O2933" i="1"/>
  <c r="N2954" i="1"/>
  <c r="O2955" i="1"/>
  <c r="N2966" i="1"/>
  <c r="O2967" i="1"/>
  <c r="N3006" i="1"/>
  <c r="O3007" i="1"/>
  <c r="N3018" i="1"/>
  <c r="O3019" i="1"/>
  <c r="N3047" i="1"/>
  <c r="O3048" i="1"/>
  <c r="N3111" i="1"/>
  <c r="O3112" i="1"/>
  <c r="N3127" i="1"/>
  <c r="O3128" i="1"/>
  <c r="N3148" i="1"/>
  <c r="O3149" i="1"/>
  <c r="N3210" i="1"/>
  <c r="O3211" i="1"/>
  <c r="N3225" i="1"/>
  <c r="O3225" i="1" s="1"/>
  <c r="O3226" i="1"/>
  <c r="N3305" i="1"/>
  <c r="O3306" i="1"/>
  <c r="N3443" i="1"/>
  <c r="O3444" i="1"/>
  <c r="N3469" i="1"/>
  <c r="O3470" i="1"/>
  <c r="N3504" i="1"/>
  <c r="O3505" i="1"/>
  <c r="N3527" i="1"/>
  <c r="O3528" i="1"/>
  <c r="N3581" i="1"/>
  <c r="O3582" i="1"/>
  <c r="N3606" i="1"/>
  <c r="O3607" i="1"/>
  <c r="N3641" i="1"/>
  <c r="O3642" i="1"/>
  <c r="N3662" i="1"/>
  <c r="O3663" i="1"/>
  <c r="N3687" i="1"/>
  <c r="O3688" i="1"/>
  <c r="N3702" i="1"/>
  <c r="O3703" i="1"/>
  <c r="N3744" i="1"/>
  <c r="O3745" i="1"/>
  <c r="N3757" i="1"/>
  <c r="N3756" i="1" s="1"/>
  <c r="O3758" i="1"/>
  <c r="N3784" i="1"/>
  <c r="O3785" i="1"/>
  <c r="N3834" i="1"/>
  <c r="O3835" i="1"/>
  <c r="N3876" i="1"/>
  <c r="N3863" i="1" s="1"/>
  <c r="O3877" i="1"/>
  <c r="N3928" i="1"/>
  <c r="O3929" i="1"/>
  <c r="H3900" i="1"/>
  <c r="N3177" i="1"/>
  <c r="H2629" i="1"/>
  <c r="N2629" i="1"/>
  <c r="N3065" i="1"/>
  <c r="N2664" i="1"/>
  <c r="N2695" i="1"/>
  <c r="N2485" i="1"/>
  <c r="H1853" i="1"/>
  <c r="H151" i="1"/>
  <c r="H3065" i="1"/>
  <c r="N2830" i="1"/>
  <c r="H2830" i="1"/>
  <c r="N2658" i="1"/>
  <c r="H2658" i="1"/>
  <c r="H1872" i="1"/>
  <c r="H1435" i="1"/>
  <c r="H464" i="1"/>
  <c r="N464" i="1"/>
  <c r="H1226" i="1"/>
  <c r="H1665" i="1"/>
  <c r="H2089" i="1"/>
  <c r="H1029" i="1"/>
  <c r="H1889" i="1"/>
  <c r="H2283" i="1"/>
  <c r="H3922" i="1"/>
  <c r="H233" i="1"/>
  <c r="N3917" i="1"/>
  <c r="H3648" i="1"/>
  <c r="H2706" i="1"/>
  <c r="N3747" i="1"/>
  <c r="N3038" i="1"/>
  <c r="H3267" i="1"/>
  <c r="N2706" i="1"/>
  <c r="H117" i="1"/>
  <c r="H137" i="1"/>
  <c r="H168" i="1"/>
  <c r="H230" i="1"/>
  <c r="H279" i="1"/>
  <c r="H301" i="1"/>
  <c r="H338" i="1"/>
  <c r="H481" i="1"/>
  <c r="H497" i="1"/>
  <c r="H608" i="1"/>
  <c r="H639" i="1"/>
  <c r="H677" i="1"/>
  <c r="H670" i="1" s="1"/>
  <c r="H700" i="1"/>
  <c r="O700" i="1" s="1"/>
  <c r="H723" i="1"/>
  <c r="H741" i="1"/>
  <c r="H793" i="1"/>
  <c r="H792" i="1" s="1"/>
  <c r="H849" i="1"/>
  <c r="H867" i="1"/>
  <c r="H911" i="1"/>
  <c r="H934" i="1"/>
  <c r="H981" i="1"/>
  <c r="H1014" i="1"/>
  <c r="H1020" i="1"/>
  <c r="H1049" i="1"/>
  <c r="H1067" i="1"/>
  <c r="H1088" i="1"/>
  <c r="H1116" i="1"/>
  <c r="H1132" i="1"/>
  <c r="H1149" i="1"/>
  <c r="H1178" i="1"/>
  <c r="H1269" i="1"/>
  <c r="H1295" i="1"/>
  <c r="H1323" i="1"/>
  <c r="H1360" i="1"/>
  <c r="H1382" i="1"/>
  <c r="H1402" i="1"/>
  <c r="H1416" i="1"/>
  <c r="H1423" i="1"/>
  <c r="H1449" i="1"/>
  <c r="H1474" i="1"/>
  <c r="H1490" i="1"/>
  <c r="H1560" i="1"/>
  <c r="H1577" i="1"/>
  <c r="H1599" i="1"/>
  <c r="H1646" i="1"/>
  <c r="H1653" i="1"/>
  <c r="H1680" i="1"/>
  <c r="H1695" i="1"/>
  <c r="H1719" i="1"/>
  <c r="H1760" i="1"/>
  <c r="H1773" i="1"/>
  <c r="H1810" i="1"/>
  <c r="H1831" i="1"/>
  <c r="H1896" i="1"/>
  <c r="H1932" i="1"/>
  <c r="H1953" i="1"/>
  <c r="H1985" i="1"/>
  <c r="H2022" i="1"/>
  <c r="H2046" i="1"/>
  <c r="H2086" i="1"/>
  <c r="H2109" i="1"/>
  <c r="H2124" i="1"/>
  <c r="H2143" i="1"/>
  <c r="H2173" i="1"/>
  <c r="H2208" i="1"/>
  <c r="H2321" i="1"/>
  <c r="H2347" i="1"/>
  <c r="H2375" i="1"/>
  <c r="H2416" i="1"/>
  <c r="H2481" i="1"/>
  <c r="H2528" i="1"/>
  <c r="H2557" i="1"/>
  <c r="H2572" i="1"/>
  <c r="H2609" i="1"/>
  <c r="H2683" i="1"/>
  <c r="H2729" i="1"/>
  <c r="H2740" i="1"/>
  <c r="H2749" i="1"/>
  <c r="H2755" i="1"/>
  <c r="H2772" i="1"/>
  <c r="H2801" i="1"/>
  <c r="H2882" i="1"/>
  <c r="H2897" i="1"/>
  <c r="H2907" i="1"/>
  <c r="H2910" i="1"/>
  <c r="H2932" i="1"/>
  <c r="H2951" i="1"/>
  <c r="H2963" i="1"/>
  <c r="H3009" i="1"/>
  <c r="H3021" i="1"/>
  <c r="H3047" i="1"/>
  <c r="H3148" i="1"/>
  <c r="H3207" i="1"/>
  <c r="H3220" i="1"/>
  <c r="H3219" i="1" s="1"/>
  <c r="H3230" i="1"/>
  <c r="H3254" i="1"/>
  <c r="H3414" i="1"/>
  <c r="H3428" i="1"/>
  <c r="H3466" i="1"/>
  <c r="H3498" i="1"/>
  <c r="H3527" i="1"/>
  <c r="H3566" i="1"/>
  <c r="H3622" i="1"/>
  <c r="H3645" i="1"/>
  <c r="H3687" i="1"/>
  <c r="H3702" i="1"/>
  <c r="H3744" i="1"/>
  <c r="H3757" i="1"/>
  <c r="H3784" i="1"/>
  <c r="H3884" i="1"/>
  <c r="H55" i="1"/>
  <c r="H122" i="1"/>
  <c r="H171" i="1"/>
  <c r="H289" i="1"/>
  <c r="H308" i="1"/>
  <c r="H381" i="1"/>
  <c r="H456" i="1"/>
  <c r="H501" i="1"/>
  <c r="H576" i="1"/>
  <c r="H616" i="1"/>
  <c r="H643" i="1"/>
  <c r="H681" i="1"/>
  <c r="H712" i="1"/>
  <c r="O712" i="1" s="1"/>
  <c r="H727" i="1"/>
  <c r="H744" i="1"/>
  <c r="H801" i="1"/>
  <c r="H871" i="1"/>
  <c r="H970" i="1"/>
  <c r="H1056" i="1"/>
  <c r="H1072" i="1"/>
  <c r="H1093" i="1"/>
  <c r="H1119" i="1"/>
  <c r="H1156" i="1"/>
  <c r="H1240" i="1"/>
  <c r="H1258" i="1"/>
  <c r="H1274" i="1"/>
  <c r="H1326" i="1"/>
  <c r="H1363" i="1"/>
  <c r="H1387" i="1"/>
  <c r="H1420" i="1"/>
  <c r="H1426" i="1"/>
  <c r="H1460" i="1"/>
  <c r="H1477" i="1"/>
  <c r="H1495" i="1"/>
  <c r="H1584" i="1"/>
  <c r="H1612" i="1"/>
  <c r="H1632" i="1"/>
  <c r="H1631" i="1" s="1"/>
  <c r="H1630" i="1" s="1"/>
  <c r="H1650" i="1"/>
  <c r="H1656" i="1"/>
  <c r="H1685" i="1"/>
  <c r="H1684" i="1" s="1"/>
  <c r="H1698" i="1"/>
  <c r="H1724" i="1"/>
  <c r="H1778" i="1"/>
  <c r="H1817" i="1"/>
  <c r="H1868" i="1"/>
  <c r="H1877" i="1"/>
  <c r="H1903" i="1"/>
  <c r="H1921" i="1"/>
  <c r="H1937" i="1"/>
  <c r="H1975" i="1"/>
  <c r="H1990" i="1"/>
  <c r="H2029" i="1"/>
  <c r="H2079" i="1"/>
  <c r="H2114" i="1"/>
  <c r="H2113" i="1" s="1"/>
  <c r="H2127" i="1"/>
  <c r="H2148" i="1"/>
  <c r="H2176" i="1"/>
  <c r="H2211" i="1"/>
  <c r="H2292" i="1"/>
  <c r="H2310" i="1"/>
  <c r="H2326" i="1"/>
  <c r="H2362" i="1"/>
  <c r="H2378" i="1"/>
  <c r="H2419" i="1"/>
  <c r="H2512" i="1"/>
  <c r="H2534" i="1"/>
  <c r="H2577" i="1"/>
  <c r="H2594" i="1"/>
  <c r="H2616" i="1"/>
  <c r="H2651" i="1"/>
  <c r="H2687" i="1"/>
  <c r="H2718" i="1"/>
  <c r="H2732" i="1"/>
  <c r="O2732" i="1" s="1"/>
  <c r="H2743" i="1"/>
  <c r="H2752" i="1"/>
  <c r="H2759" i="1"/>
  <c r="H2778" i="1"/>
  <c r="H2885" i="1"/>
  <c r="H2901" i="1"/>
  <c r="H2917" i="1"/>
  <c r="H2938" i="1"/>
  <c r="H2954" i="1"/>
  <c r="H3012" i="1"/>
  <c r="H3106" i="1"/>
  <c r="H3151" i="1"/>
  <c r="H3181" i="1"/>
  <c r="H3177" i="1" s="1"/>
  <c r="H3210" i="1"/>
  <c r="H3260" i="1"/>
  <c r="H3287" i="1"/>
  <c r="H3312" i="1"/>
  <c r="H3443" i="1"/>
  <c r="H3469" i="1"/>
  <c r="H3504" i="1"/>
  <c r="H3581" i="1"/>
  <c r="H3706" i="1"/>
  <c r="H3726" i="1"/>
  <c r="H3760" i="1"/>
  <c r="O3760" i="1" s="1"/>
  <c r="H3789" i="1"/>
  <c r="H3818" i="1"/>
  <c r="H66" i="1"/>
  <c r="H184" i="1"/>
  <c r="H94" i="1"/>
  <c r="H107" i="1"/>
  <c r="H126" i="1"/>
  <c r="H178" i="1"/>
  <c r="H220" i="1"/>
  <c r="H239" i="1"/>
  <c r="H251" i="1"/>
  <c r="H316" i="1"/>
  <c r="H312" i="1" s="1"/>
  <c r="H437" i="1"/>
  <c r="H461" i="1"/>
  <c r="H506" i="1"/>
  <c r="H583" i="1"/>
  <c r="H597" i="1"/>
  <c r="H620" i="1"/>
  <c r="O620" i="1" s="1"/>
  <c r="H650" i="1"/>
  <c r="H688" i="1"/>
  <c r="O688" i="1" s="1"/>
  <c r="H692" i="1"/>
  <c r="O692" i="1" s="1"/>
  <c r="H716" i="1"/>
  <c r="H735" i="1"/>
  <c r="H767" i="1"/>
  <c r="H762" i="1" s="1"/>
  <c r="H812" i="1"/>
  <c r="H839" i="1"/>
  <c r="H877" i="1"/>
  <c r="H901" i="1"/>
  <c r="H920" i="1"/>
  <c r="O920" i="1" s="1"/>
  <c r="H1038" i="1"/>
  <c r="H1059" i="1"/>
  <c r="H1077" i="1"/>
  <c r="H1106" i="1"/>
  <c r="H1122" i="1"/>
  <c r="H1159" i="1"/>
  <c r="H1207" i="1"/>
  <c r="H1214" i="1"/>
  <c r="H1246" i="1"/>
  <c r="H1261" i="1"/>
  <c r="H1279" i="1"/>
  <c r="H1315" i="1"/>
  <c r="H1331" i="1"/>
  <c r="H1370" i="1"/>
  <c r="H1480" i="1"/>
  <c r="H1501" i="1"/>
  <c r="H1535" i="1"/>
  <c r="H1550" i="1"/>
  <c r="H1587" i="1"/>
  <c r="H1617" i="1"/>
  <c r="H1703" i="1"/>
  <c r="H1783" i="1"/>
  <c r="H1800" i="1"/>
  <c r="H1880" i="1"/>
  <c r="H1909" i="1"/>
  <c r="H1924" i="1"/>
  <c r="H1942" i="1"/>
  <c r="H1995" i="1"/>
  <c r="H2012" i="1"/>
  <c r="H2034" i="1"/>
  <c r="H2072" i="1"/>
  <c r="H2082" i="1"/>
  <c r="H2132" i="1"/>
  <c r="H2163" i="1"/>
  <c r="H2179" i="1"/>
  <c r="H2218" i="1"/>
  <c r="H2250" i="1"/>
  <c r="H2264" i="1"/>
  <c r="H2271" i="1"/>
  <c r="H2298" i="1"/>
  <c r="H2313" i="1"/>
  <c r="H2337" i="1"/>
  <c r="H2367" i="1"/>
  <c r="H2383" i="1"/>
  <c r="H2426" i="1"/>
  <c r="H2458" i="1"/>
  <c r="H2471" i="1"/>
  <c r="H2497" i="1"/>
  <c r="H2515" i="1"/>
  <c r="H2539" i="1"/>
  <c r="H2597" i="1"/>
  <c r="H2690" i="1"/>
  <c r="H2721" i="1"/>
  <c r="H2762" i="1"/>
  <c r="H2854" i="1"/>
  <c r="H2888" i="1"/>
  <c r="H2920" i="1"/>
  <c r="H2957" i="1"/>
  <c r="H2966" i="1"/>
  <c r="H2982" i="1"/>
  <c r="H2997" i="1"/>
  <c r="H3015" i="1"/>
  <c r="H3088" i="1"/>
  <c r="H3087" i="1" s="1"/>
  <c r="H3111" i="1"/>
  <c r="H3163" i="1"/>
  <c r="H3199" i="1"/>
  <c r="H3213" i="1"/>
  <c r="H3292" i="1"/>
  <c r="H3317" i="1"/>
  <c r="H3316" i="1" s="1"/>
  <c r="H3322" i="1"/>
  <c r="H3337" i="1"/>
  <c r="H3356" i="1"/>
  <c r="H3386" i="1"/>
  <c r="H3447" i="1"/>
  <c r="H3458" i="1"/>
  <c r="H3472" i="1"/>
  <c r="H3511" i="1"/>
  <c r="H3585" i="1"/>
  <c r="H3606" i="1"/>
  <c r="H3638" i="1"/>
  <c r="H3657" i="1"/>
  <c r="O3657" i="1" s="1"/>
  <c r="H3683" i="1"/>
  <c r="H3737" i="1"/>
  <c r="H3766" i="1"/>
  <c r="H3834" i="1"/>
  <c r="H3833" i="1" s="1"/>
  <c r="H3876" i="1"/>
  <c r="H3897" i="1"/>
  <c r="H3928" i="1"/>
  <c r="H23" i="1"/>
  <c r="H35" i="1"/>
  <c r="H113" i="1"/>
  <c r="H129" i="1"/>
  <c r="H165" i="1"/>
  <c r="H181" i="1"/>
  <c r="H223" i="1"/>
  <c r="H257" i="1"/>
  <c r="H275" i="1"/>
  <c r="H322" i="1"/>
  <c r="H321" i="1" s="1"/>
  <c r="H476" i="1"/>
  <c r="H492" i="1"/>
  <c r="H601" i="1"/>
  <c r="H635" i="1"/>
  <c r="H696" i="1"/>
  <c r="O696" i="1" s="1"/>
  <c r="H720" i="1"/>
  <c r="H738" i="1"/>
  <c r="H779" i="1"/>
  <c r="H778" i="1" s="1"/>
  <c r="H777" i="1" s="1"/>
  <c r="H819" i="1"/>
  <c r="H844" i="1"/>
  <c r="H861" i="1"/>
  <c r="H906" i="1"/>
  <c r="H925" i="1"/>
  <c r="O925" i="1" s="1"/>
  <c r="H997" i="1"/>
  <c r="H1010" i="1"/>
  <c r="H1017" i="1"/>
  <c r="H1044" i="1"/>
  <c r="H1062" i="1"/>
  <c r="H1083" i="1"/>
  <c r="H1111" i="1"/>
  <c r="H1127" i="1"/>
  <c r="H1166" i="1"/>
  <c r="H1193" i="1"/>
  <c r="H1211" i="1"/>
  <c r="H1217" i="1"/>
  <c r="H1251" i="1"/>
  <c r="H1250" i="1" s="1"/>
  <c r="H1264" i="1"/>
  <c r="H1290" i="1"/>
  <c r="H1320" i="1"/>
  <c r="H1336" i="1"/>
  <c r="H1353" i="1"/>
  <c r="H1375" i="1"/>
  <c r="H1442" i="1"/>
  <c r="H1485" i="1"/>
  <c r="H1506" i="1"/>
  <c r="H1540" i="1"/>
  <c r="H1555" i="1"/>
  <c r="H1594" i="1"/>
  <c r="H1674" i="1"/>
  <c r="H1692" i="1"/>
  <c r="H1708" i="1"/>
  <c r="H1770" i="1"/>
  <c r="H1807" i="1"/>
  <c r="H1914" i="1"/>
  <c r="H1913" i="1" s="1"/>
  <c r="H1927" i="1"/>
  <c r="H1948" i="1"/>
  <c r="H2019" i="1"/>
  <c r="H2041" i="1"/>
  <c r="H2061" i="1"/>
  <c r="H2076" i="1"/>
  <c r="H2103" i="1"/>
  <c r="H2121" i="1"/>
  <c r="H2137" i="1"/>
  <c r="H2168" i="1"/>
  <c r="H2184" i="1"/>
  <c r="H2201" i="1"/>
  <c r="H2230" i="1"/>
  <c r="H2268" i="1"/>
  <c r="H2274" i="1"/>
  <c r="H2303" i="1"/>
  <c r="H2302" i="1" s="1"/>
  <c r="H2316" i="1"/>
  <c r="H2342" i="1"/>
  <c r="H2372" i="1"/>
  <c r="H2386" i="1"/>
  <c r="H2409" i="1"/>
  <c r="H2438" i="1"/>
  <c r="H2478" i="1"/>
  <c r="H2523" i="1"/>
  <c r="H2552" i="1"/>
  <c r="H2567" i="1"/>
  <c r="H2604" i="1"/>
  <c r="H2746" i="1"/>
  <c r="H2768" i="1"/>
  <c r="H2809" i="1"/>
  <c r="O2809" i="1" s="1"/>
  <c r="H2827" i="1"/>
  <c r="H2879" i="1"/>
  <c r="H2894" i="1"/>
  <c r="H2904" i="1"/>
  <c r="H2948" i="1"/>
  <c r="H2960" i="1"/>
  <c r="H3006" i="1"/>
  <c r="H3018" i="1"/>
  <c r="H3039" i="1"/>
  <c r="H3127" i="1"/>
  <c r="H3204" i="1"/>
  <c r="H3216" i="1"/>
  <c r="H3305" i="1"/>
  <c r="H3304" i="1" s="1"/>
  <c r="H3390" i="1"/>
  <c r="H3425" i="1"/>
  <c r="H3462" i="1"/>
  <c r="H3475" i="1"/>
  <c r="H3546" i="1"/>
  <c r="H3545" i="1" s="1"/>
  <c r="H3592" i="1"/>
  <c r="H3619" i="1"/>
  <c r="H3641" i="1"/>
  <c r="H3662" i="1"/>
  <c r="H3740" i="1"/>
  <c r="H3881" i="1"/>
  <c r="N72" i="1"/>
  <c r="N38" i="1"/>
  <c r="N3909" i="1"/>
  <c r="H3909" i="1"/>
  <c r="H3808" i="1"/>
  <c r="N3095" i="1"/>
  <c r="N1520" i="1"/>
  <c r="H1520" i="1"/>
  <c r="H1186" i="1"/>
  <c r="H2243" i="1"/>
  <c r="N854" i="1"/>
  <c r="H854" i="1"/>
  <c r="H328" i="1"/>
  <c r="H1836" i="1"/>
  <c r="H3518" i="1"/>
  <c r="H3517" i="1" s="1"/>
  <c r="H2804" i="1"/>
  <c r="H3170" i="1"/>
  <c r="H3340" i="1"/>
  <c r="N3281" i="1"/>
  <c r="N1846" i="1"/>
  <c r="H1221" i="1"/>
  <c r="H2451" i="1"/>
  <c r="H3191" i="1"/>
  <c r="H3233" i="1"/>
  <c r="H1000" i="1"/>
  <c r="H1465" i="1"/>
  <c r="H3610" i="1"/>
  <c r="H3690" i="1"/>
  <c r="H160" i="1"/>
  <c r="H753" i="1"/>
  <c r="H947" i="1"/>
  <c r="H964" i="1"/>
  <c r="H3403" i="1"/>
  <c r="H3402" i="1" s="1"/>
  <c r="H3813" i="1"/>
  <c r="N947" i="1"/>
  <c r="N975" i="1"/>
  <c r="H194" i="1"/>
  <c r="H260" i="1"/>
  <c r="H833" i="1"/>
  <c r="H956" i="1"/>
  <c r="H1430" i="1"/>
  <c r="H1884" i="1"/>
  <c r="H2278" i="1"/>
  <c r="H2562" i="1"/>
  <c r="H3186" i="1"/>
  <c r="H3451" i="1"/>
  <c r="H3828" i="1"/>
  <c r="H3887" i="1"/>
  <c r="H880" i="1"/>
  <c r="H1138" i="1"/>
  <c r="H1405" i="1"/>
  <c r="H1566" i="1"/>
  <c r="H2190" i="1"/>
  <c r="H3130" i="1"/>
  <c r="N3808" i="1"/>
  <c r="H18" i="1"/>
  <c r="H471" i="1"/>
  <c r="H586" i="1"/>
  <c r="H990" i="1"/>
  <c r="H1342" i="1"/>
  <c r="H1395" i="1"/>
  <c r="H1789" i="1"/>
  <c r="H2064" i="1"/>
  <c r="N833" i="1"/>
  <c r="N3325" i="1"/>
  <c r="H27" i="1"/>
  <c r="H58" i="1"/>
  <c r="H140" i="1"/>
  <c r="H823" i="1"/>
  <c r="H941" i="1"/>
  <c r="H97" i="1"/>
  <c r="H341" i="1"/>
  <c r="H487" i="1"/>
  <c r="H1024" i="1"/>
  <c r="H1765" i="1"/>
  <c r="H1980" i="1"/>
  <c r="H2735" i="1"/>
  <c r="H2985" i="1"/>
  <c r="H244" i="1"/>
  <c r="H1660" i="1"/>
  <c r="H1846" i="1"/>
  <c r="H2583" i="1"/>
  <c r="H3079" i="1"/>
  <c r="H213" i="1"/>
  <c r="H348" i="1"/>
  <c r="H975" i="1"/>
  <c r="H1545" i="1"/>
  <c r="H1625" i="1"/>
  <c r="H2503" i="1"/>
  <c r="H2784" i="1"/>
  <c r="H3709" i="1"/>
  <c r="H1822" i="1"/>
  <c r="H2397" i="1"/>
  <c r="H2461" i="1"/>
  <c r="H2972" i="1"/>
  <c r="H3114" i="1"/>
  <c r="H3376" i="1"/>
  <c r="H3375" i="1" s="1"/>
  <c r="H3409" i="1"/>
  <c r="H3418" i="1"/>
  <c r="H3417" i="1" s="1"/>
  <c r="H3281" i="1"/>
  <c r="H3325" i="1"/>
  <c r="H3843" i="1"/>
  <c r="H2001" i="1"/>
  <c r="H2253" i="1"/>
  <c r="H2793" i="1"/>
  <c r="H3050" i="1"/>
  <c r="H3154" i="1"/>
  <c r="H3665" i="1"/>
  <c r="H1196" i="1"/>
  <c r="H1858" i="1"/>
  <c r="H2054" i="1"/>
  <c r="H2813" i="1"/>
  <c r="H3274" i="1"/>
  <c r="H3393" i="1"/>
  <c r="H3792" i="1"/>
  <c r="H3747" i="1"/>
  <c r="N2562" i="1"/>
  <c r="N3114" i="1"/>
  <c r="N58" i="1"/>
  <c r="N194" i="1"/>
  <c r="N2001" i="1"/>
  <c r="N160" i="1"/>
  <c r="N956" i="1"/>
  <c r="N3267" i="1"/>
  <c r="N3050" i="1"/>
  <c r="N2813" i="1"/>
  <c r="N3233" i="1"/>
  <c r="N1024" i="1"/>
  <c r="N97" i="1"/>
  <c r="N213" i="1"/>
  <c r="N1789" i="1"/>
  <c r="N3665" i="1"/>
  <c r="N1196" i="1"/>
  <c r="N3424" i="1"/>
  <c r="N3690" i="1"/>
  <c r="N3828" i="1"/>
  <c r="N244" i="1"/>
  <c r="N1000" i="1"/>
  <c r="N18" i="1"/>
  <c r="N2190" i="1"/>
  <c r="N964" i="1"/>
  <c r="N1186" i="1"/>
  <c r="N1395" i="1"/>
  <c r="N2583" i="1"/>
  <c r="N3518" i="1"/>
  <c r="N1405" i="1"/>
  <c r="N1765" i="1"/>
  <c r="N1836" i="1"/>
  <c r="N2397" i="1"/>
  <c r="N2503" i="1"/>
  <c r="N3403" i="1"/>
  <c r="N3409" i="1"/>
  <c r="N3610" i="1"/>
  <c r="N3813" i="1"/>
  <c r="N3887" i="1"/>
  <c r="N471" i="1"/>
  <c r="N823" i="1"/>
  <c r="N880" i="1"/>
  <c r="N1822" i="1"/>
  <c r="N2054" i="1"/>
  <c r="N2278" i="1"/>
  <c r="N2793" i="1"/>
  <c r="N3170" i="1"/>
  <c r="N3186" i="1"/>
  <c r="N348" i="1"/>
  <c r="N1221" i="1"/>
  <c r="N1465" i="1"/>
  <c r="N1566" i="1"/>
  <c r="N941" i="1"/>
  <c r="N341" i="1"/>
  <c r="N1138" i="1"/>
  <c r="N1430" i="1"/>
  <c r="N1884" i="1"/>
  <c r="N27" i="1"/>
  <c r="N518" i="1"/>
  <c r="N1342" i="1"/>
  <c r="N140" i="1"/>
  <c r="N487" i="1"/>
  <c r="N753" i="1"/>
  <c r="N990" i="1"/>
  <c r="N1858" i="1"/>
  <c r="N2735" i="1"/>
  <c r="N2784" i="1"/>
  <c r="N1545" i="1"/>
  <c r="N2243" i="1"/>
  <c r="N2253" i="1"/>
  <c r="N2451" i="1"/>
  <c r="N2461" i="1"/>
  <c r="N2804" i="1"/>
  <c r="N2972" i="1"/>
  <c r="N3191" i="1"/>
  <c r="N3393" i="1"/>
  <c r="N3843" i="1"/>
  <c r="N3900" i="1"/>
  <c r="N1980" i="1"/>
  <c r="N2985" i="1"/>
  <c r="N3130" i="1"/>
  <c r="N3154" i="1"/>
  <c r="N3451" i="1"/>
  <c r="N3079" i="1"/>
  <c r="N3274" i="1"/>
  <c r="N3340" i="1"/>
  <c r="N3418" i="1"/>
  <c r="N3709" i="1"/>
  <c r="N586" i="1"/>
  <c r="N260" i="1"/>
  <c r="N328" i="1"/>
  <c r="N2018" i="1"/>
  <c r="N1625" i="1"/>
  <c r="N1660" i="1"/>
  <c r="N2064" i="1"/>
  <c r="N3376" i="1"/>
  <c r="N3792" i="1"/>
  <c r="N2916" i="1" l="1"/>
  <c r="O471" i="1"/>
  <c r="P3931" i="1"/>
  <c r="N2382" i="1"/>
  <c r="N2207" i="1"/>
  <c r="N1806" i="1"/>
  <c r="N1805" i="1" s="1"/>
  <c r="N1473" i="1"/>
  <c r="N1920" i="1"/>
  <c r="N3644" i="1"/>
  <c r="N1749" i="1"/>
  <c r="N1748" i="1" s="1"/>
  <c r="N3580" i="1"/>
  <c r="N3579" i="1" s="1"/>
  <c r="N2686" i="1"/>
  <c r="N596" i="1"/>
  <c r="N1115" i="1"/>
  <c r="N1114" i="1" s="1"/>
  <c r="N1359" i="1"/>
  <c r="N1358" i="1" s="1"/>
  <c r="N177" i="1"/>
  <c r="N2511" i="1"/>
  <c r="N229" i="1"/>
  <c r="N228" i="1" s="1"/>
  <c r="O947" i="1"/>
  <c r="O3154" i="1"/>
  <c r="N3599" i="1"/>
  <c r="N3203" i="1"/>
  <c r="N2900" i="1"/>
  <c r="N1691" i="1"/>
  <c r="N1690" i="1" s="1"/>
  <c r="N1649" i="1"/>
  <c r="N125" i="1"/>
  <c r="N3224" i="1"/>
  <c r="N3223" i="1" s="1"/>
  <c r="O3376" i="1"/>
  <c r="O3274" i="1"/>
  <c r="O3191" i="1"/>
  <c r="O823" i="1"/>
  <c r="N1257" i="1"/>
  <c r="N1256" i="1" s="1"/>
  <c r="N1055" i="1"/>
  <c r="N370" i="1"/>
  <c r="N369" i="1" s="1"/>
  <c r="N3634" i="1"/>
  <c r="N2717" i="1"/>
  <c r="N2716" i="1" s="1"/>
  <c r="N2415" i="1"/>
  <c r="N2414" i="1" s="1"/>
  <c r="N2309" i="1"/>
  <c r="N2308" i="1" s="1"/>
  <c r="N2172" i="1"/>
  <c r="N2171" i="1" s="1"/>
  <c r="N2120" i="1"/>
  <c r="N2119" i="1" s="1"/>
  <c r="N2075" i="1"/>
  <c r="N1631" i="1"/>
  <c r="O1631" i="1" s="1"/>
  <c r="N905" i="1"/>
  <c r="N271" i="1"/>
  <c r="N270" i="1" s="1"/>
  <c r="N269" i="1" s="1"/>
  <c r="N3122" i="1"/>
  <c r="N1419" i="1"/>
  <c r="O3186" i="1"/>
  <c r="O3808" i="1"/>
  <c r="N2758" i="1"/>
  <c r="N2371" i="1"/>
  <c r="N2370" i="1" s="1"/>
  <c r="N1013" i="1"/>
  <c r="N1319" i="1"/>
  <c r="N1318" i="1" s="1"/>
  <c r="N1155" i="1"/>
  <c r="N1154" i="1" s="1"/>
  <c r="N866" i="1"/>
  <c r="N865" i="1" s="1"/>
  <c r="N615" i="1"/>
  <c r="N614" i="1" s="1"/>
  <c r="N2771" i="1"/>
  <c r="N2474" i="1"/>
  <c r="N2267" i="1"/>
  <c r="N1871" i="1"/>
  <c r="N680" i="1"/>
  <c r="N3774" i="1"/>
  <c r="N3773" i="1" s="1"/>
  <c r="N2996" i="1"/>
  <c r="N2995" i="1" s="1"/>
  <c r="O3065" i="1"/>
  <c r="O3922" i="1"/>
  <c r="O341" i="1"/>
  <c r="O3281" i="1"/>
  <c r="O3662" i="1"/>
  <c r="O3469" i="1"/>
  <c r="O3127" i="1"/>
  <c r="N2947" i="1"/>
  <c r="N2927" i="1" s="1"/>
  <c r="O2882" i="1"/>
  <c r="O2762" i="1"/>
  <c r="O289" i="1"/>
  <c r="O867" i="1"/>
  <c r="N791" i="1"/>
  <c r="O792" i="1"/>
  <c r="N777" i="1"/>
  <c r="O777" i="1" s="1"/>
  <c r="O778" i="1"/>
  <c r="N3788" i="1"/>
  <c r="O3792" i="1"/>
  <c r="N3336" i="1"/>
  <c r="O3340" i="1"/>
  <c r="N1544" i="1"/>
  <c r="O1545" i="1"/>
  <c r="N517" i="1"/>
  <c r="O518" i="1"/>
  <c r="N1429" i="1"/>
  <c r="O1430" i="1"/>
  <c r="N2396" i="1"/>
  <c r="O2397" i="1"/>
  <c r="N1764" i="1"/>
  <c r="O1765" i="1"/>
  <c r="N963" i="1"/>
  <c r="N996" i="1"/>
  <c r="O1000" i="1"/>
  <c r="N3229" i="1"/>
  <c r="O3233" i="1"/>
  <c r="N150" i="1"/>
  <c r="O160" i="1"/>
  <c r="N974" i="1"/>
  <c r="O975" i="1"/>
  <c r="N2206" i="1"/>
  <c r="N3705" i="1"/>
  <c r="O3709" i="1"/>
  <c r="N2450" i="1"/>
  <c r="O2451" i="1"/>
  <c r="N1852" i="1"/>
  <c r="O1858" i="1"/>
  <c r="N1919" i="1"/>
  <c r="N1220" i="1"/>
  <c r="O1221" i="1"/>
  <c r="N3408" i="1"/>
  <c r="O3409" i="1"/>
  <c r="N1401" i="1"/>
  <c r="O1405" i="1"/>
  <c r="N212" i="1"/>
  <c r="O213" i="1"/>
  <c r="N3266" i="1"/>
  <c r="O3267" i="1"/>
  <c r="N1659" i="1"/>
  <c r="O1660" i="1"/>
  <c r="N582" i="1"/>
  <c r="O586" i="1"/>
  <c r="O3079" i="1"/>
  <c r="N2981" i="1"/>
  <c r="O2985" i="1"/>
  <c r="N3389" i="1"/>
  <c r="O3393" i="1"/>
  <c r="O2804" i="1"/>
  <c r="N2728" i="1"/>
  <c r="N2727" i="1" s="1"/>
  <c r="O2735" i="1"/>
  <c r="N3169" i="1"/>
  <c r="O3170" i="1"/>
  <c r="N2053" i="1"/>
  <c r="O2054" i="1"/>
  <c r="N3880" i="1"/>
  <c r="O3887" i="1"/>
  <c r="N3402" i="1"/>
  <c r="O3402" i="1" s="1"/>
  <c r="O3403" i="1"/>
  <c r="N3517" i="1"/>
  <c r="O3517" i="1" s="1"/>
  <c r="O3518" i="1"/>
  <c r="N3827" i="1"/>
  <c r="O3828" i="1"/>
  <c r="N1192" i="1"/>
  <c r="O1196" i="1"/>
  <c r="N93" i="1"/>
  <c r="O97" i="1"/>
  <c r="N2561" i="1"/>
  <c r="O2562" i="1"/>
  <c r="N3321" i="1"/>
  <c r="O3325" i="1"/>
  <c r="N2060" i="1"/>
  <c r="O2064" i="1"/>
  <c r="N1624" i="1"/>
  <c r="O1625" i="1"/>
  <c r="O328" i="1"/>
  <c r="N595" i="1"/>
  <c r="N3417" i="1"/>
  <c r="O3417" i="1" s="1"/>
  <c r="O3418" i="1"/>
  <c r="N2381" i="1"/>
  <c r="N1979" i="1"/>
  <c r="O1980" i="1"/>
  <c r="N2242" i="1"/>
  <c r="O2243" i="1"/>
  <c r="N989" i="1"/>
  <c r="O990" i="1"/>
  <c r="N1341" i="1"/>
  <c r="O1342" i="1"/>
  <c r="N26" i="1"/>
  <c r="O27" i="1"/>
  <c r="N1472" i="1"/>
  <c r="O941" i="1"/>
  <c r="N1565" i="1"/>
  <c r="O1566" i="1"/>
  <c r="O348" i="1"/>
  <c r="O2793" i="1"/>
  <c r="N1821" i="1"/>
  <c r="O1822" i="1"/>
  <c r="O3813" i="1"/>
  <c r="N2502" i="1"/>
  <c r="O2503" i="1"/>
  <c r="N1835" i="1"/>
  <c r="O1836" i="1"/>
  <c r="N2582" i="1"/>
  <c r="O2583" i="1"/>
  <c r="N2189" i="1"/>
  <c r="O2190" i="1"/>
  <c r="N3686" i="1"/>
  <c r="O3690" i="1"/>
  <c r="N1023" i="1"/>
  <c r="O1024" i="1"/>
  <c r="N1582" i="1"/>
  <c r="N955" i="1"/>
  <c r="O956" i="1"/>
  <c r="O833" i="1"/>
  <c r="N1519" i="1"/>
  <c r="O1520" i="1"/>
  <c r="N71" i="1"/>
  <c r="N3465" i="1"/>
  <c r="O464" i="1"/>
  <c r="N2484" i="1"/>
  <c r="O2485" i="1"/>
  <c r="N288" i="1"/>
  <c r="N283" i="1" s="1"/>
  <c r="N3176" i="1"/>
  <c r="O3177" i="1"/>
  <c r="O3148" i="1"/>
  <c r="O3111" i="1"/>
  <c r="O3018" i="1"/>
  <c r="O2966" i="1"/>
  <c r="O2932" i="1"/>
  <c r="O2897" i="1"/>
  <c r="O2801" i="1"/>
  <c r="O2749" i="1"/>
  <c r="O2690" i="1"/>
  <c r="O2594" i="1"/>
  <c r="N2533" i="1"/>
  <c r="O2534" i="1"/>
  <c r="O2419" i="1"/>
  <c r="N2346" i="1"/>
  <c r="O2347" i="1"/>
  <c r="N2302" i="1"/>
  <c r="O2303" i="1"/>
  <c r="O2250" i="1"/>
  <c r="N2131" i="1"/>
  <c r="O2132" i="1"/>
  <c r="O2086" i="1"/>
  <c r="N2033" i="1"/>
  <c r="O2034" i="1"/>
  <c r="N1994" i="1"/>
  <c r="O1995" i="1"/>
  <c r="O1924" i="1"/>
  <c r="N1867" i="1"/>
  <c r="O1868" i="1"/>
  <c r="N1816" i="1"/>
  <c r="O1817" i="1"/>
  <c r="N1718" i="1"/>
  <c r="O1719" i="1"/>
  <c r="N1673" i="1"/>
  <c r="O1674" i="1"/>
  <c r="O1587" i="1"/>
  <c r="N1534" i="1"/>
  <c r="O1535" i="1"/>
  <c r="O1480" i="1"/>
  <c r="O1423" i="1"/>
  <c r="O1363" i="1"/>
  <c r="N1289" i="1"/>
  <c r="O1290" i="1"/>
  <c r="N1245" i="1"/>
  <c r="O1246" i="1"/>
  <c r="N1076" i="1"/>
  <c r="O1077" i="1"/>
  <c r="N1037" i="1"/>
  <c r="O1038" i="1"/>
  <c r="N969" i="1"/>
  <c r="O970" i="1"/>
  <c r="O871" i="1"/>
  <c r="O744" i="1"/>
  <c r="O616" i="1"/>
  <c r="N527" i="1"/>
  <c r="O527" i="1" s="1"/>
  <c r="O528" i="1"/>
  <c r="O476" i="1"/>
  <c r="O230" i="1"/>
  <c r="O2894" i="1"/>
  <c r="O2827" i="1"/>
  <c r="N3765" i="1"/>
  <c r="O3766" i="1"/>
  <c r="O3648" i="1"/>
  <c r="N3591" i="1"/>
  <c r="O3592" i="1"/>
  <c r="O3475" i="1"/>
  <c r="O3425" i="1"/>
  <c r="N3316" i="1"/>
  <c r="O3317" i="1"/>
  <c r="N3259" i="1"/>
  <c r="O3260" i="1"/>
  <c r="O3204" i="1"/>
  <c r="N3087" i="1"/>
  <c r="O3087" i="1" s="1"/>
  <c r="O3088" i="1"/>
  <c r="O3012" i="1"/>
  <c r="O2948" i="1"/>
  <c r="O2904" i="1"/>
  <c r="O2755" i="1"/>
  <c r="N2682" i="1"/>
  <c r="O2567" i="1"/>
  <c r="N2522" i="1"/>
  <c r="O2523" i="1"/>
  <c r="N2437" i="1"/>
  <c r="O2438" i="1"/>
  <c r="O2383" i="1"/>
  <c r="N2336" i="1"/>
  <c r="O2337" i="1"/>
  <c r="N2291" i="1"/>
  <c r="O2292" i="1"/>
  <c r="O2208" i="1"/>
  <c r="N2142" i="1"/>
  <c r="O2143" i="1"/>
  <c r="N2102" i="1"/>
  <c r="O2103" i="1"/>
  <c r="N2045" i="1"/>
  <c r="O2046" i="1"/>
  <c r="O1985" i="1"/>
  <c r="N1931" i="1"/>
  <c r="O1932" i="1"/>
  <c r="O1889" i="1"/>
  <c r="O1807" i="1"/>
  <c r="N1684" i="1"/>
  <c r="O1685" i="1"/>
  <c r="N1598" i="1"/>
  <c r="O1599" i="1"/>
  <c r="N1559" i="1"/>
  <c r="O1560" i="1"/>
  <c r="O1474" i="1"/>
  <c r="N1415" i="1"/>
  <c r="O1416" i="1"/>
  <c r="N1352" i="1"/>
  <c r="O1353" i="1"/>
  <c r="N1314" i="1"/>
  <c r="O1315" i="1"/>
  <c r="O1258" i="1"/>
  <c r="O1214" i="1"/>
  <c r="N1148" i="1"/>
  <c r="O1149" i="1"/>
  <c r="O1116" i="1"/>
  <c r="N1066" i="1"/>
  <c r="O1067" i="1"/>
  <c r="O1014" i="1"/>
  <c r="N3725" i="1"/>
  <c r="O3726" i="1"/>
  <c r="O3645" i="1"/>
  <c r="O3585" i="1"/>
  <c r="N3510" i="1"/>
  <c r="O3511" i="1"/>
  <c r="O3458" i="1"/>
  <c r="N3311" i="1"/>
  <c r="O3312" i="1"/>
  <c r="O3230" i="1"/>
  <c r="N3198" i="1"/>
  <c r="O3199" i="1"/>
  <c r="O3021" i="1"/>
  <c r="O2957" i="1"/>
  <c r="O2917" i="1"/>
  <c r="O2885" i="1"/>
  <c r="O2752" i="1"/>
  <c r="O2729" i="1"/>
  <c r="N2538" i="1"/>
  <c r="O2539" i="1"/>
  <c r="N2496" i="1"/>
  <c r="O2497" i="1"/>
  <c r="O2458" i="1"/>
  <c r="N2325" i="1"/>
  <c r="O2326" i="1"/>
  <c r="O2283" i="1"/>
  <c r="N2229" i="1"/>
  <c r="O2230" i="1"/>
  <c r="N2183" i="1"/>
  <c r="O2184" i="1"/>
  <c r="N2136" i="1"/>
  <c r="O2137" i="1"/>
  <c r="O2089" i="1"/>
  <c r="O2061" i="1"/>
  <c r="O2019" i="1"/>
  <c r="O1927" i="1"/>
  <c r="O1872" i="1"/>
  <c r="N1782" i="1"/>
  <c r="O1783" i="1"/>
  <c r="O1698" i="1"/>
  <c r="N1645" i="1"/>
  <c r="O1646" i="1"/>
  <c r="N1554" i="1"/>
  <c r="O1555" i="1"/>
  <c r="N1505" i="1"/>
  <c r="O1506" i="1"/>
  <c r="N1441" i="1"/>
  <c r="N1369" i="1"/>
  <c r="O1370" i="1"/>
  <c r="N1294" i="1"/>
  <c r="O1295" i="1"/>
  <c r="N1250" i="1"/>
  <c r="O1251" i="1"/>
  <c r="O1193" i="1"/>
  <c r="N1126" i="1"/>
  <c r="O1127" i="1"/>
  <c r="N1082" i="1"/>
  <c r="O1083" i="1"/>
  <c r="N1043" i="1"/>
  <c r="O1044" i="1"/>
  <c r="O997" i="1"/>
  <c r="O635" i="1"/>
  <c r="O583" i="1"/>
  <c r="N500" i="1"/>
  <c r="O501" i="1"/>
  <c r="N752" i="1"/>
  <c r="O753" i="1"/>
  <c r="N2592" i="1"/>
  <c r="N1845" i="1"/>
  <c r="O1846" i="1"/>
  <c r="N3037" i="1"/>
  <c r="N2657" i="1"/>
  <c r="O2658" i="1"/>
  <c r="N2694" i="1"/>
  <c r="O2695" i="1"/>
  <c r="N2852" i="1"/>
  <c r="O3928" i="1"/>
  <c r="N3833" i="1"/>
  <c r="O3833" i="1" s="1"/>
  <c r="O3834" i="1"/>
  <c r="O3757" i="1"/>
  <c r="N3701" i="1"/>
  <c r="O3702" i="1"/>
  <c r="O3606" i="1"/>
  <c r="N3526" i="1"/>
  <c r="O3527" i="1"/>
  <c r="N3304" i="1"/>
  <c r="O3305" i="1"/>
  <c r="O3210" i="1"/>
  <c r="O597" i="1"/>
  <c r="N545" i="1"/>
  <c r="O545" i="1" s="1"/>
  <c r="O546" i="1"/>
  <c r="N480" i="1"/>
  <c r="O481" i="1"/>
  <c r="O171" i="1"/>
  <c r="N116" i="1"/>
  <c r="O117" i="1"/>
  <c r="N1459" i="1"/>
  <c r="O1460" i="1"/>
  <c r="N1381" i="1"/>
  <c r="O1382" i="1"/>
  <c r="O1320" i="1"/>
  <c r="N1239" i="1"/>
  <c r="O1240" i="1"/>
  <c r="O1156" i="1"/>
  <c r="N1071" i="1"/>
  <c r="O1072" i="1"/>
  <c r="O1029" i="1"/>
  <c r="N933" i="1"/>
  <c r="O934" i="1"/>
  <c r="O793" i="1"/>
  <c r="N843" i="1"/>
  <c r="O844" i="1"/>
  <c r="O779" i="1"/>
  <c r="N670" i="1"/>
  <c r="O670" i="1" s="1"/>
  <c r="O677" i="1"/>
  <c r="O165" i="1"/>
  <c r="O3740" i="1"/>
  <c r="N3655" i="1"/>
  <c r="N3497" i="1"/>
  <c r="O3498" i="1"/>
  <c r="O3428" i="1"/>
  <c r="O3390" i="1"/>
  <c r="O3337" i="1"/>
  <c r="N3291" i="1"/>
  <c r="O3292" i="1"/>
  <c r="O3207" i="1"/>
  <c r="N3105" i="1"/>
  <c r="O3106" i="1"/>
  <c r="O3039" i="1"/>
  <c r="O2997" i="1"/>
  <c r="O2963" i="1"/>
  <c r="O2759" i="1"/>
  <c r="O2718" i="1"/>
  <c r="N2644" i="1"/>
  <c r="O2651" i="1"/>
  <c r="N2571" i="1"/>
  <c r="O2572" i="1"/>
  <c r="N2527" i="1"/>
  <c r="O2528" i="1"/>
  <c r="O2416" i="1"/>
  <c r="O2372" i="1"/>
  <c r="O2316" i="1"/>
  <c r="N2263" i="1"/>
  <c r="O2264" i="1"/>
  <c r="O2176" i="1"/>
  <c r="O2127" i="1"/>
  <c r="O2082" i="1"/>
  <c r="N1989" i="1"/>
  <c r="O1990" i="1"/>
  <c r="N1936" i="1"/>
  <c r="O1937" i="1"/>
  <c r="N1895" i="1"/>
  <c r="O1896" i="1"/>
  <c r="N1830" i="1"/>
  <c r="O1831" i="1"/>
  <c r="N1707" i="1"/>
  <c r="O1708" i="1"/>
  <c r="O1665" i="1"/>
  <c r="O1632" i="1"/>
  <c r="O1584" i="1"/>
  <c r="O1420" i="1"/>
  <c r="N1278" i="1"/>
  <c r="O1279" i="1"/>
  <c r="O1017" i="1"/>
  <c r="O681" i="1"/>
  <c r="O738" i="1"/>
  <c r="N555" i="1"/>
  <c r="O555" i="1" s="1"/>
  <c r="O556" i="1"/>
  <c r="O181" i="1"/>
  <c r="O94" i="1"/>
  <c r="O55" i="1"/>
  <c r="O3881" i="1"/>
  <c r="O3789" i="1"/>
  <c r="O877" i="1"/>
  <c r="N811" i="1"/>
  <c r="O812" i="1"/>
  <c r="O735" i="1"/>
  <c r="O338" i="1"/>
  <c r="O239" i="1"/>
  <c r="O178" i="1"/>
  <c r="O35" i="1"/>
  <c r="N436" i="1"/>
  <c r="O437" i="1"/>
  <c r="O151" i="1"/>
  <c r="O906" i="1"/>
  <c r="O461" i="1"/>
  <c r="O257" i="1"/>
  <c r="N256" i="1"/>
  <c r="O260" i="1"/>
  <c r="N3896" i="1"/>
  <c r="O3900" i="1"/>
  <c r="N3609" i="1"/>
  <c r="N3598" i="1" s="1"/>
  <c r="O3610" i="1"/>
  <c r="N3423" i="1"/>
  <c r="N3842" i="1"/>
  <c r="O3843" i="1"/>
  <c r="N2277" i="1"/>
  <c r="O2278" i="1"/>
  <c r="N3755" i="1"/>
  <c r="N3110" i="1"/>
  <c r="O3114" i="1"/>
  <c r="N3908" i="1"/>
  <c r="O3909" i="1"/>
  <c r="N2705" i="1"/>
  <c r="O2706" i="1"/>
  <c r="N3743" i="1"/>
  <c r="O3747" i="1"/>
  <c r="N2510" i="1"/>
  <c r="N2663" i="1"/>
  <c r="O2663" i="1" s="1"/>
  <c r="O2664" i="1"/>
  <c r="N3852" i="1"/>
  <c r="O3181" i="1"/>
  <c r="O3047" i="1"/>
  <c r="O3006" i="1"/>
  <c r="O2954" i="1"/>
  <c r="O2910" i="1"/>
  <c r="O2721" i="1"/>
  <c r="N2615" i="1"/>
  <c r="O2616" i="1"/>
  <c r="N2576" i="1"/>
  <c r="O2577" i="1"/>
  <c r="O2512" i="1"/>
  <c r="O2375" i="1"/>
  <c r="N2320" i="1"/>
  <c r="O2321" i="1"/>
  <c r="O2268" i="1"/>
  <c r="N2217" i="1"/>
  <c r="O2218" i="1"/>
  <c r="N2162" i="1"/>
  <c r="O2163" i="1"/>
  <c r="N2113" i="1"/>
  <c r="O2114" i="1"/>
  <c r="N2071" i="1"/>
  <c r="N2070" i="1" s="1"/>
  <c r="O2072" i="1"/>
  <c r="N2011" i="1"/>
  <c r="O2012" i="1"/>
  <c r="N1941" i="1"/>
  <c r="O1942" i="1"/>
  <c r="N1902" i="1"/>
  <c r="O1903" i="1"/>
  <c r="O1853" i="1"/>
  <c r="N1777" i="1"/>
  <c r="O1778" i="1"/>
  <c r="O1695" i="1"/>
  <c r="O1656" i="1"/>
  <c r="N1616" i="1"/>
  <c r="O1617" i="1"/>
  <c r="O1550" i="1"/>
  <c r="N1500" i="1"/>
  <c r="O1501" i="1"/>
  <c r="O1435" i="1"/>
  <c r="N1386" i="1"/>
  <c r="O1387" i="1"/>
  <c r="O1323" i="1"/>
  <c r="O1264" i="1"/>
  <c r="N1206" i="1"/>
  <c r="O1207" i="1"/>
  <c r="O1159" i="1"/>
  <c r="N1105" i="1"/>
  <c r="O1106" i="1"/>
  <c r="O1059" i="1"/>
  <c r="O1020" i="1"/>
  <c r="N800" i="1"/>
  <c r="O801" i="1"/>
  <c r="O727" i="1"/>
  <c r="O650" i="1"/>
  <c r="O643" i="1"/>
  <c r="N562" i="1"/>
  <c r="O562" i="1" s="1"/>
  <c r="O563" i="1"/>
  <c r="N512" i="1"/>
  <c r="O513" i="1"/>
  <c r="N307" i="1"/>
  <c r="O129" i="1"/>
  <c r="O2907" i="1"/>
  <c r="O2879" i="1"/>
  <c r="O3884" i="1"/>
  <c r="O3737" i="1"/>
  <c r="O3622" i="1"/>
  <c r="N3545" i="1"/>
  <c r="O3546" i="1"/>
  <c r="N3461" i="1"/>
  <c r="O3462" i="1"/>
  <c r="N3385" i="1"/>
  <c r="O3386" i="1"/>
  <c r="N3286" i="1"/>
  <c r="O3287" i="1"/>
  <c r="O3216" i="1"/>
  <c r="O3163" i="1"/>
  <c r="O2960" i="1"/>
  <c r="O2920" i="1"/>
  <c r="O2743" i="1"/>
  <c r="N2603" i="1"/>
  <c r="O2604" i="1"/>
  <c r="N2551" i="1"/>
  <c r="O2552" i="1"/>
  <c r="O2478" i="1"/>
  <c r="N2408" i="1"/>
  <c r="O2409" i="1"/>
  <c r="N2366" i="1"/>
  <c r="O2367" i="1"/>
  <c r="O2313" i="1"/>
  <c r="O2274" i="1"/>
  <c r="O2173" i="1"/>
  <c r="O2124" i="1"/>
  <c r="O2079" i="1"/>
  <c r="O2022" i="1"/>
  <c r="N1952" i="1"/>
  <c r="O1953" i="1"/>
  <c r="N1913" i="1"/>
  <c r="O1914" i="1"/>
  <c r="O1877" i="1"/>
  <c r="O1770" i="1"/>
  <c r="N1702" i="1"/>
  <c r="O1703" i="1"/>
  <c r="O1650" i="1"/>
  <c r="N1576" i="1"/>
  <c r="O1577" i="1"/>
  <c r="N1489" i="1"/>
  <c r="O1490" i="1"/>
  <c r="N1448" i="1"/>
  <c r="O1449" i="1"/>
  <c r="N1374" i="1"/>
  <c r="O1375" i="1"/>
  <c r="N1330" i="1"/>
  <c r="O1331" i="1"/>
  <c r="N1273" i="1"/>
  <c r="O1274" i="1"/>
  <c r="O1226" i="1"/>
  <c r="N1177" i="1"/>
  <c r="O1178" i="1"/>
  <c r="N1131" i="1"/>
  <c r="N1087" i="1"/>
  <c r="O1088" i="1"/>
  <c r="N1048" i="1"/>
  <c r="O1049" i="1"/>
  <c r="N980" i="1"/>
  <c r="O981" i="1"/>
  <c r="O3706" i="1"/>
  <c r="O3619" i="1"/>
  <c r="O3472" i="1"/>
  <c r="N3446" i="1"/>
  <c r="O3447" i="1"/>
  <c r="N3253" i="1"/>
  <c r="O3254" i="1"/>
  <c r="O3213" i="1"/>
  <c r="O3151" i="1"/>
  <c r="O3009" i="1"/>
  <c r="O2938" i="1"/>
  <c r="O2901" i="1"/>
  <c r="N2767" i="1"/>
  <c r="O2768" i="1"/>
  <c r="O2740" i="1"/>
  <c r="O2597" i="1"/>
  <c r="O2515" i="1"/>
  <c r="N2470" i="1"/>
  <c r="O2471" i="1"/>
  <c r="N2425" i="1"/>
  <c r="O2426" i="1"/>
  <c r="N2361" i="1"/>
  <c r="O2362" i="1"/>
  <c r="O2310" i="1"/>
  <c r="O2271" i="1"/>
  <c r="N2200" i="1"/>
  <c r="O2201" i="1"/>
  <c r="N2167" i="1"/>
  <c r="O2168" i="1"/>
  <c r="O2121" i="1"/>
  <c r="O2076" i="1"/>
  <c r="N2040" i="1"/>
  <c r="O2041" i="1"/>
  <c r="N1947" i="1"/>
  <c r="O1948" i="1"/>
  <c r="N1908" i="1"/>
  <c r="O1909" i="1"/>
  <c r="N1799" i="1"/>
  <c r="O1800" i="1"/>
  <c r="N1723" i="1"/>
  <c r="O1724" i="1"/>
  <c r="N1679" i="1"/>
  <c r="O1680" i="1"/>
  <c r="N1593" i="1"/>
  <c r="O1594" i="1"/>
  <c r="N1539" i="1"/>
  <c r="O1540" i="1"/>
  <c r="N1484" i="1"/>
  <c r="O1485" i="1"/>
  <c r="O1426" i="1"/>
  <c r="N1268" i="1"/>
  <c r="O1269" i="1"/>
  <c r="O1211" i="1"/>
  <c r="N1165" i="1"/>
  <c r="O1166" i="1"/>
  <c r="N1110" i="1"/>
  <c r="O1111" i="1"/>
  <c r="O1062" i="1"/>
  <c r="N1009" i="1"/>
  <c r="O1010" i="1"/>
  <c r="O601" i="1"/>
  <c r="N550" i="1"/>
  <c r="O550" i="1" s="1"/>
  <c r="O551" i="1"/>
  <c r="N455" i="1"/>
  <c r="O456" i="1"/>
  <c r="N2457" i="1"/>
  <c r="O2461" i="1"/>
  <c r="N1464" i="1"/>
  <c r="O1465" i="1"/>
  <c r="N876" i="1"/>
  <c r="O880" i="1"/>
  <c r="N1394" i="1"/>
  <c r="O1395" i="1"/>
  <c r="N3661" i="1"/>
  <c r="O3665" i="1"/>
  <c r="N3046" i="1"/>
  <c r="O3050" i="1"/>
  <c r="N54" i="1"/>
  <c r="O58" i="1"/>
  <c r="N2017" i="1"/>
  <c r="N3126" i="1"/>
  <c r="N3121" i="1" s="1"/>
  <c r="O3130" i="1"/>
  <c r="N2971" i="1"/>
  <c r="O2972" i="1"/>
  <c r="N2783" i="1"/>
  <c r="O2784" i="1"/>
  <c r="N486" i="1"/>
  <c r="O487" i="1"/>
  <c r="N1137" i="1"/>
  <c r="O1138" i="1"/>
  <c r="N243" i="1"/>
  <c r="O244" i="1"/>
  <c r="N1788" i="1"/>
  <c r="O1789" i="1"/>
  <c r="N2812" i="1"/>
  <c r="O2813" i="1"/>
  <c r="N2000" i="1"/>
  <c r="O2001" i="1"/>
  <c r="N3094" i="1"/>
  <c r="N3450" i="1"/>
  <c r="O3451" i="1"/>
  <c r="N2249" i="1"/>
  <c r="O2253" i="1"/>
  <c r="N136" i="1"/>
  <c r="O140" i="1"/>
  <c r="N1883" i="1"/>
  <c r="O1884" i="1"/>
  <c r="N1054" i="1"/>
  <c r="N1185" i="1"/>
  <c r="O1186" i="1"/>
  <c r="N17" i="1"/>
  <c r="O18" i="1"/>
  <c r="N2915" i="1"/>
  <c r="N853" i="1"/>
  <c r="O854" i="1"/>
  <c r="N2826" i="1"/>
  <c r="O2830" i="1"/>
  <c r="N2875" i="1"/>
  <c r="N2628" i="1"/>
  <c r="O2629" i="1"/>
  <c r="N3921" i="1"/>
  <c r="N3916" i="1" s="1"/>
  <c r="O3876" i="1"/>
  <c r="N3783" i="1"/>
  <c r="O3784" i="1"/>
  <c r="O3744" i="1"/>
  <c r="O3687" i="1"/>
  <c r="O3641" i="1"/>
  <c r="O3581" i="1"/>
  <c r="N3503" i="1"/>
  <c r="O3504" i="1"/>
  <c r="N3442" i="1"/>
  <c r="O3443" i="1"/>
  <c r="N575" i="1"/>
  <c r="O576" i="1"/>
  <c r="N496" i="1"/>
  <c r="O497" i="1"/>
  <c r="N440" i="1"/>
  <c r="O440" i="1" s="1"/>
  <c r="O441" i="1"/>
  <c r="N312" i="1"/>
  <c r="O233" i="1"/>
  <c r="O137" i="1"/>
  <c r="N1494" i="1"/>
  <c r="O1495" i="1"/>
  <c r="O1402" i="1"/>
  <c r="N1335" i="1"/>
  <c r="O1336" i="1"/>
  <c r="O1261" i="1"/>
  <c r="O1217" i="1"/>
  <c r="N1092" i="1"/>
  <c r="O1093" i="1"/>
  <c r="O1056" i="1"/>
  <c r="O911" i="1"/>
  <c r="N848" i="1"/>
  <c r="O849" i="1"/>
  <c r="O723" i="1"/>
  <c r="N818" i="1"/>
  <c r="O819" i="1"/>
  <c r="O720" i="1"/>
  <c r="N505" i="1"/>
  <c r="O506" i="1"/>
  <c r="O184" i="1"/>
  <c r="N3682" i="1"/>
  <c r="O3683" i="1"/>
  <c r="O3638" i="1"/>
  <c r="N3565" i="1"/>
  <c r="O3566" i="1"/>
  <c r="O3466" i="1"/>
  <c r="O3414" i="1"/>
  <c r="N3355" i="1"/>
  <c r="O3356" i="1"/>
  <c r="O3322" i="1"/>
  <c r="N3219" i="1"/>
  <c r="O3219" i="1" s="1"/>
  <c r="O3220" i="1"/>
  <c r="O3015" i="1"/>
  <c r="O2982" i="1"/>
  <c r="O2951" i="1"/>
  <c r="O2778" i="1"/>
  <c r="O2746" i="1"/>
  <c r="O2687" i="1"/>
  <c r="N2608" i="1"/>
  <c r="O2609" i="1"/>
  <c r="N2556" i="1"/>
  <c r="O2557" i="1"/>
  <c r="O2481" i="1"/>
  <c r="O2386" i="1"/>
  <c r="N2341" i="1"/>
  <c r="O2342" i="1"/>
  <c r="N2297" i="1"/>
  <c r="O2298" i="1"/>
  <c r="O2211" i="1"/>
  <c r="N2147" i="1"/>
  <c r="O2148" i="1"/>
  <c r="N2108" i="1"/>
  <c r="O2109" i="1"/>
  <c r="N2028" i="1"/>
  <c r="O2029" i="1"/>
  <c r="N1974" i="1"/>
  <c r="O1975" i="1"/>
  <c r="O1921" i="1"/>
  <c r="O1880" i="1"/>
  <c r="O1810" i="1"/>
  <c r="N1759" i="1"/>
  <c r="O1760" i="1"/>
  <c r="O1692" i="1"/>
  <c r="O1653" i="1"/>
  <c r="N1611" i="1"/>
  <c r="O1612" i="1"/>
  <c r="O1477" i="1"/>
  <c r="O1360" i="1"/>
  <c r="O1119" i="1"/>
  <c r="O741" i="1"/>
  <c r="O492" i="1"/>
  <c r="N860" i="1"/>
  <c r="O861" i="1"/>
  <c r="O639" i="1"/>
  <c r="N380" i="1"/>
  <c r="O223" i="1"/>
  <c r="N65" i="1"/>
  <c r="O66" i="1"/>
  <c r="O3897" i="1"/>
  <c r="O3818" i="1"/>
  <c r="N895" i="1"/>
  <c r="O901" i="1"/>
  <c r="O839" i="1"/>
  <c r="N762" i="1"/>
  <c r="O762" i="1" s="1"/>
  <c r="O767" i="1"/>
  <c r="O716" i="1"/>
  <c r="N321" i="1"/>
  <c r="O251" i="1"/>
  <c r="O220" i="1"/>
  <c r="N121" i="1"/>
  <c r="O122" i="1"/>
  <c r="O23" i="1"/>
  <c r="O168" i="1"/>
  <c r="N112" i="1"/>
  <c r="O113" i="1"/>
  <c r="N607" i="1"/>
  <c r="O608" i="1"/>
  <c r="N106" i="1"/>
  <c r="O107" i="1"/>
  <c r="H2947" i="1"/>
  <c r="H2928" i="1"/>
  <c r="O2928" i="1" s="1"/>
  <c r="H2900" i="1"/>
  <c r="O2900" i="1" s="1"/>
  <c r="H905" i="1"/>
  <c r="N3375" i="1"/>
  <c r="H3126" i="1"/>
  <c r="H680" i="1"/>
  <c r="H615" i="1"/>
  <c r="H1429" i="1"/>
  <c r="H3921" i="1"/>
  <c r="H3408" i="1"/>
  <c r="H3401" i="1" s="1"/>
  <c r="H3634" i="1"/>
  <c r="H3147" i="1"/>
  <c r="N3147" i="1"/>
  <c r="H1659" i="1"/>
  <c r="H2277" i="1"/>
  <c r="H2996" i="1"/>
  <c r="H1220" i="1"/>
  <c r="H1883" i="1"/>
  <c r="H2728" i="1"/>
  <c r="H2085" i="1"/>
  <c r="O2085" i="1" s="1"/>
  <c r="H2267" i="1"/>
  <c r="H2075" i="1"/>
  <c r="O2075" i="1" s="1"/>
  <c r="H1871" i="1"/>
  <c r="H1649" i="1"/>
  <c r="O1649" i="1" s="1"/>
  <c r="H1419" i="1"/>
  <c r="H1023" i="1"/>
  <c r="H1210" i="1"/>
  <c r="O1210" i="1" s="1"/>
  <c r="H1013" i="1"/>
  <c r="H271" i="1"/>
  <c r="H270" i="1" s="1"/>
  <c r="H288" i="1"/>
  <c r="H283" i="1" s="1"/>
  <c r="N3064" i="1"/>
  <c r="H3064" i="1"/>
  <c r="H2875" i="1"/>
  <c r="H3863" i="1"/>
  <c r="H3852" i="1" s="1"/>
  <c r="H2853" i="1"/>
  <c r="O2853" i="1" s="1"/>
  <c r="H327" i="1"/>
  <c r="H150" i="1"/>
  <c r="H177" i="1"/>
  <c r="H2484" i="1"/>
  <c r="H2644" i="1"/>
  <c r="H3599" i="1"/>
  <c r="O3599" i="1" s="1"/>
  <c r="H2474" i="1"/>
  <c r="O2474" i="1" s="1"/>
  <c r="H2771" i="1"/>
  <c r="H2511" i="1"/>
  <c r="O2511" i="1" s="1"/>
  <c r="H3038" i="1"/>
  <c r="O3038" i="1" s="1"/>
  <c r="H3465" i="1"/>
  <c r="H1920" i="1"/>
  <c r="O1920" i="1" s="1"/>
  <c r="H2717" i="1"/>
  <c r="H2716" i="1" s="1"/>
  <c r="H3580" i="1"/>
  <c r="H1319" i="1"/>
  <c r="H1806" i="1"/>
  <c r="H1115" i="1"/>
  <c r="H2207" i="1"/>
  <c r="O2207" i="1" s="1"/>
  <c r="H1583" i="1"/>
  <c r="O1583" i="1" s="1"/>
  <c r="H1473" i="1"/>
  <c r="O1473" i="1" s="1"/>
  <c r="H2172" i="1"/>
  <c r="H2415" i="1"/>
  <c r="O2415" i="1" s="1"/>
  <c r="H1359" i="1"/>
  <c r="O1359" i="1" s="1"/>
  <c r="H866" i="1"/>
  <c r="H2018" i="1"/>
  <c r="O2018" i="1" s="1"/>
  <c r="H2686" i="1"/>
  <c r="H125" i="1"/>
  <c r="H3756" i="1"/>
  <c r="O3756" i="1" s="1"/>
  <c r="H2120" i="1"/>
  <c r="O2120" i="1" s="1"/>
  <c r="H370" i="1"/>
  <c r="H2916" i="1"/>
  <c r="O2916" i="1" s="1"/>
  <c r="H3424" i="1"/>
  <c r="O3424" i="1" s="1"/>
  <c r="H3203" i="1"/>
  <c r="H1055" i="1"/>
  <c r="O1055" i="1" s="1"/>
  <c r="H2593" i="1"/>
  <c r="O2593" i="1" s="1"/>
  <c r="H1257" i="1"/>
  <c r="H1691" i="1"/>
  <c r="O1691" i="1" s="1"/>
  <c r="H2371" i="1"/>
  <c r="H1155" i="1"/>
  <c r="O1155" i="1" s="1"/>
  <c r="H229" i="1"/>
  <c r="H2309" i="1"/>
  <c r="H596" i="1"/>
  <c r="O596" i="1" s="1"/>
  <c r="H1341" i="1"/>
  <c r="H3827" i="1"/>
  <c r="H853" i="1"/>
  <c r="H1519" i="1"/>
  <c r="H2437" i="1"/>
  <c r="H1505" i="1"/>
  <c r="H1043" i="1"/>
  <c r="H112" i="1"/>
  <c r="H3682" i="1"/>
  <c r="H3446" i="1"/>
  <c r="H3385" i="1"/>
  <c r="H2470" i="1"/>
  <c r="H2425" i="1"/>
  <c r="H2263" i="1"/>
  <c r="H2217" i="1"/>
  <c r="H2011" i="1"/>
  <c r="H1799" i="1"/>
  <c r="H1534" i="1"/>
  <c r="H1076" i="1"/>
  <c r="H1037" i="1"/>
  <c r="H65" i="1"/>
  <c r="H3442" i="1"/>
  <c r="H2325" i="1"/>
  <c r="H2291" i="1"/>
  <c r="H1974" i="1"/>
  <c r="H1816" i="1"/>
  <c r="H1611" i="1"/>
  <c r="H1386" i="1"/>
  <c r="H1092" i="1"/>
  <c r="H500" i="1"/>
  <c r="H455" i="1"/>
  <c r="H3783" i="1"/>
  <c r="H3526" i="1"/>
  <c r="H2705" i="1"/>
  <c r="H2571" i="1"/>
  <c r="H2527" i="1"/>
  <c r="H2346" i="1"/>
  <c r="H1952" i="1"/>
  <c r="H1830" i="1"/>
  <c r="H607" i="1"/>
  <c r="H2249" i="1"/>
  <c r="H2582" i="1"/>
  <c r="H2981" i="1"/>
  <c r="H1979" i="1"/>
  <c r="H2060" i="1"/>
  <c r="H1565" i="1"/>
  <c r="H752" i="1"/>
  <c r="H3609" i="1"/>
  <c r="H3774" i="1"/>
  <c r="O3774" i="1" s="1"/>
  <c r="H3591" i="1"/>
  <c r="H2551" i="1"/>
  <c r="H2341" i="1"/>
  <c r="H1554" i="1"/>
  <c r="H1126" i="1"/>
  <c r="H1082" i="1"/>
  <c r="H3788" i="1"/>
  <c r="H2812" i="1"/>
  <c r="H2053" i="1"/>
  <c r="H3842" i="1"/>
  <c r="H1821" i="1"/>
  <c r="H2783" i="1"/>
  <c r="H974" i="1"/>
  <c r="H3122" i="1"/>
  <c r="O3122" i="1" s="1"/>
  <c r="H2382" i="1"/>
  <c r="O2382" i="1" s="1"/>
  <c r="H1764" i="1"/>
  <c r="H93" i="1"/>
  <c r="H136" i="1"/>
  <c r="H3266" i="1"/>
  <c r="H1788" i="1"/>
  <c r="H989" i="1"/>
  <c r="H2189" i="1"/>
  <c r="H1401" i="1"/>
  <c r="H3450" i="1"/>
  <c r="H2561" i="1"/>
  <c r="H3644" i="1"/>
  <c r="O3644" i="1" s="1"/>
  <c r="H2450" i="1"/>
  <c r="H3908" i="1"/>
  <c r="H3461" i="1"/>
  <c r="H2767" i="1"/>
  <c r="H2229" i="1"/>
  <c r="H2183" i="1"/>
  <c r="H2136" i="1"/>
  <c r="H2102" i="1"/>
  <c r="H2040" i="1"/>
  <c r="H1593" i="1"/>
  <c r="H1441" i="1"/>
  <c r="H1352" i="1"/>
  <c r="H1165" i="1"/>
  <c r="H1009" i="1"/>
  <c r="H860" i="1"/>
  <c r="H3765" i="1"/>
  <c r="H2366" i="1"/>
  <c r="H2162" i="1"/>
  <c r="H1941" i="1"/>
  <c r="H1908" i="1"/>
  <c r="H1616" i="1"/>
  <c r="H1330" i="1"/>
  <c r="H1278" i="1"/>
  <c r="H1245" i="1"/>
  <c r="H436" i="1"/>
  <c r="H3311" i="1"/>
  <c r="H3105" i="1"/>
  <c r="H2533" i="1"/>
  <c r="H1273" i="1"/>
  <c r="H1239" i="1"/>
  <c r="H969" i="1"/>
  <c r="H800" i="1"/>
  <c r="H121" i="1"/>
  <c r="H3253" i="1"/>
  <c r="H2608" i="1"/>
  <c r="H2045" i="1"/>
  <c r="H1718" i="1"/>
  <c r="H1679" i="1"/>
  <c r="H1598" i="1"/>
  <c r="H1559" i="1"/>
  <c r="H1489" i="1"/>
  <c r="H1448" i="1"/>
  <c r="H1294" i="1"/>
  <c r="H1177" i="1"/>
  <c r="H1131" i="1"/>
  <c r="H1087" i="1"/>
  <c r="H1048" i="1"/>
  <c r="H848" i="1"/>
  <c r="H496" i="1"/>
  <c r="H1192" i="1"/>
  <c r="H2000" i="1"/>
  <c r="H2971" i="1"/>
  <c r="H2502" i="1"/>
  <c r="H3917" i="1"/>
  <c r="O3917" i="1" s="1"/>
  <c r="H3321" i="1"/>
  <c r="H17" i="1"/>
  <c r="H3389" i="1"/>
  <c r="H1852" i="1"/>
  <c r="H3046" i="1"/>
  <c r="H3110" i="1"/>
  <c r="H2457" i="1"/>
  <c r="H3705" i="1"/>
  <c r="H1624" i="1"/>
  <c r="H243" i="1"/>
  <c r="H2758" i="1"/>
  <c r="O2758" i="1" s="1"/>
  <c r="H486" i="1"/>
  <c r="H54" i="1"/>
  <c r="H2826" i="1"/>
  <c r="H582" i="1"/>
  <c r="H3736" i="1"/>
  <c r="O3736" i="1" s="1"/>
  <c r="H1137" i="1"/>
  <c r="H955" i="1"/>
  <c r="H256" i="1"/>
  <c r="H963" i="1"/>
  <c r="H1464" i="1"/>
  <c r="H3336" i="1"/>
  <c r="H1835" i="1"/>
  <c r="H1749" i="1"/>
  <c r="H3095" i="1"/>
  <c r="O3095" i="1" s="1"/>
  <c r="H2694" i="1"/>
  <c r="H2693" i="1" s="1"/>
  <c r="H2522" i="1"/>
  <c r="H2408" i="1"/>
  <c r="H1539" i="1"/>
  <c r="H1484" i="1"/>
  <c r="H1110" i="1"/>
  <c r="H818" i="1"/>
  <c r="H3656" i="1"/>
  <c r="O3656" i="1" s="1"/>
  <c r="H3510" i="1"/>
  <c r="H3355" i="1"/>
  <c r="H3291" i="1"/>
  <c r="H3198" i="1"/>
  <c r="H2538" i="1"/>
  <c r="H2496" i="1"/>
  <c r="H2033" i="1"/>
  <c r="H1994" i="1"/>
  <c r="H1782" i="1"/>
  <c r="H1500" i="1"/>
  <c r="H1369" i="1"/>
  <c r="H1206" i="1"/>
  <c r="H1105" i="1"/>
  <c r="H3725" i="1"/>
  <c r="H3259" i="1"/>
  <c r="H2615" i="1"/>
  <c r="H2576" i="1"/>
  <c r="H2361" i="1"/>
  <c r="H1989" i="1"/>
  <c r="H1936" i="1"/>
  <c r="H1902" i="1"/>
  <c r="H1723" i="1"/>
  <c r="H1071" i="1"/>
  <c r="H380" i="1"/>
  <c r="H3565" i="1"/>
  <c r="H2682" i="1"/>
  <c r="H2556" i="1"/>
  <c r="H2320" i="1"/>
  <c r="H2142" i="1"/>
  <c r="H2108" i="1"/>
  <c r="H1931" i="1"/>
  <c r="H1895" i="1"/>
  <c r="H1645" i="1"/>
  <c r="H1415" i="1"/>
  <c r="H1381" i="1"/>
  <c r="H980" i="1"/>
  <c r="H933" i="1"/>
  <c r="H116" i="1"/>
  <c r="H3743" i="1"/>
  <c r="H2628" i="1"/>
  <c r="H3661" i="1"/>
  <c r="H2396" i="1"/>
  <c r="H1544" i="1"/>
  <c r="H212" i="1"/>
  <c r="H1845" i="1"/>
  <c r="H26" i="1"/>
  <c r="H1394" i="1"/>
  <c r="H876" i="1"/>
  <c r="H3880" i="1"/>
  <c r="H3686" i="1"/>
  <c r="H996" i="1"/>
  <c r="H3229" i="1"/>
  <c r="H3224" i="1"/>
  <c r="H3169" i="1"/>
  <c r="H2242" i="1"/>
  <c r="H1185" i="1"/>
  <c r="H3896" i="1"/>
  <c r="H2923" i="1"/>
  <c r="O2923" i="1" s="1"/>
  <c r="H2603" i="1"/>
  <c r="H2200" i="1"/>
  <c r="H2167" i="1"/>
  <c r="H1947" i="1"/>
  <c r="H1707" i="1"/>
  <c r="H1673" i="1"/>
  <c r="H1374" i="1"/>
  <c r="H1335" i="1"/>
  <c r="H1289" i="1"/>
  <c r="H843" i="1"/>
  <c r="H2657" i="1"/>
  <c r="H2336" i="1"/>
  <c r="H2297" i="1"/>
  <c r="H2131" i="1"/>
  <c r="H2071" i="1"/>
  <c r="H1702" i="1"/>
  <c r="H1314" i="1"/>
  <c r="H895" i="1"/>
  <c r="H811" i="1"/>
  <c r="H505" i="1"/>
  <c r="H106" i="1"/>
  <c r="H3503" i="1"/>
  <c r="H3286" i="1"/>
  <c r="H2147" i="1"/>
  <c r="H2028" i="1"/>
  <c r="H1867" i="1"/>
  <c r="H1777" i="1"/>
  <c r="H1494" i="1"/>
  <c r="H1459" i="1"/>
  <c r="H575" i="1"/>
  <c r="H307" i="1"/>
  <c r="H3701" i="1"/>
  <c r="H3497" i="1"/>
  <c r="H1759" i="1"/>
  <c r="H1576" i="1"/>
  <c r="H1268" i="1"/>
  <c r="H1148" i="1"/>
  <c r="H1066" i="1"/>
  <c r="H480" i="1"/>
  <c r="H3807" i="1"/>
  <c r="N3807" i="1"/>
  <c r="H3185" i="1"/>
  <c r="N3273" i="1"/>
  <c r="H2792" i="1"/>
  <c r="H193" i="1"/>
  <c r="N193" i="1"/>
  <c r="H822" i="1"/>
  <c r="H940" i="1"/>
  <c r="H460" i="1"/>
  <c r="N460" i="1"/>
  <c r="N940" i="1"/>
  <c r="N822" i="1"/>
  <c r="H3273" i="1"/>
  <c r="N3735" i="1"/>
  <c r="N3633" i="1"/>
  <c r="N3185" i="1"/>
  <c r="N327" i="1"/>
  <c r="N2792" i="1"/>
  <c r="O2371" i="1" l="1"/>
  <c r="O370" i="1"/>
  <c r="O1419" i="1"/>
  <c r="O2267" i="1"/>
  <c r="N1630" i="1"/>
  <c r="O1630" i="1" s="1"/>
  <c r="O2309" i="1"/>
  <c r="O3203" i="1"/>
  <c r="O1115" i="1"/>
  <c r="O2996" i="1"/>
  <c r="O2947" i="1"/>
  <c r="O229" i="1"/>
  <c r="O866" i="1"/>
  <c r="O1806" i="1"/>
  <c r="O1749" i="1"/>
  <c r="O125" i="1"/>
  <c r="N120" i="1"/>
  <c r="O3580" i="1"/>
  <c r="N2874" i="1"/>
  <c r="O3224" i="1"/>
  <c r="O1013" i="1"/>
  <c r="O2172" i="1"/>
  <c r="O1871" i="1"/>
  <c r="O3634" i="1"/>
  <c r="O615" i="1"/>
  <c r="O905" i="1"/>
  <c r="N149" i="1"/>
  <c r="O2686" i="1"/>
  <c r="N1644" i="1"/>
  <c r="N1643" i="1" s="1"/>
  <c r="N2681" i="1"/>
  <c r="N1008" i="1"/>
  <c r="O177" i="1"/>
  <c r="N2262" i="1"/>
  <c r="N2261" i="1" s="1"/>
  <c r="N3441" i="1"/>
  <c r="N1866" i="1"/>
  <c r="N1205" i="1"/>
  <c r="N1204" i="1" s="1"/>
  <c r="O1257" i="1"/>
  <c r="O1319" i="1"/>
  <c r="N2469" i="1"/>
  <c r="N2468" i="1" s="1"/>
  <c r="N3202" i="1"/>
  <c r="N16" i="1"/>
  <c r="N3516" i="1"/>
  <c r="N3515" i="1" s="1"/>
  <c r="N962" i="1"/>
  <c r="N961" i="1" s="1"/>
  <c r="N1414" i="1"/>
  <c r="O2771" i="1"/>
  <c r="O680" i="1"/>
  <c r="N2656" i="1"/>
  <c r="N282" i="1"/>
  <c r="O283" i="1"/>
  <c r="N939" i="1"/>
  <c r="O940" i="1"/>
  <c r="N3597" i="1"/>
  <c r="N3915" i="1"/>
  <c r="N2782" i="1"/>
  <c r="O2792" i="1"/>
  <c r="N3120" i="1"/>
  <c r="N2069" i="1"/>
  <c r="N3632" i="1"/>
  <c r="N1007" i="1"/>
  <c r="N669" i="1"/>
  <c r="N2873" i="1"/>
  <c r="N459" i="1"/>
  <c r="O460" i="1"/>
  <c r="N2914" i="1"/>
  <c r="N3272" i="1"/>
  <c r="O3273" i="1"/>
  <c r="N3374" i="1"/>
  <c r="O3375" i="1"/>
  <c r="O860" i="1"/>
  <c r="N1973" i="1"/>
  <c r="O1974" i="1"/>
  <c r="N2107" i="1"/>
  <c r="O2108" i="1"/>
  <c r="N3354" i="1"/>
  <c r="O3355" i="1"/>
  <c r="N3564" i="1"/>
  <c r="O3565" i="1"/>
  <c r="N847" i="1"/>
  <c r="O848" i="1"/>
  <c r="N1091" i="1"/>
  <c r="O1092" i="1"/>
  <c r="N1334" i="1"/>
  <c r="O1335" i="1"/>
  <c r="O2875" i="1"/>
  <c r="O17" i="1"/>
  <c r="N135" i="1"/>
  <c r="O136" i="1"/>
  <c r="O3450" i="1"/>
  <c r="N1999" i="1"/>
  <c r="O2000" i="1"/>
  <c r="N1787" i="1"/>
  <c r="O1788" i="1"/>
  <c r="N485" i="1"/>
  <c r="O486" i="1"/>
  <c r="N2970" i="1"/>
  <c r="O2971" i="1"/>
  <c r="N2016" i="1"/>
  <c r="N3045" i="1"/>
  <c r="O3046" i="1"/>
  <c r="N1393" i="1"/>
  <c r="O1394" i="1"/>
  <c r="N1463" i="1"/>
  <c r="O1464" i="1"/>
  <c r="N454" i="1"/>
  <c r="O455" i="1"/>
  <c r="N1109" i="1"/>
  <c r="O1110" i="1"/>
  <c r="O2767" i="1"/>
  <c r="N1047" i="1"/>
  <c r="O1048" i="1"/>
  <c r="N1130" i="1"/>
  <c r="N1951" i="1"/>
  <c r="O1952" i="1"/>
  <c r="N2365" i="1"/>
  <c r="O2366" i="1"/>
  <c r="O3286" i="1"/>
  <c r="O3461" i="1"/>
  <c r="N511" i="1"/>
  <c r="O511" i="1" s="1"/>
  <c r="O512" i="1"/>
  <c r="N1615" i="1"/>
  <c r="O1616" i="1"/>
  <c r="N1776" i="1"/>
  <c r="O1777" i="1"/>
  <c r="N2614" i="1"/>
  <c r="O2615" i="1"/>
  <c r="O3743" i="1"/>
  <c r="O2716" i="1"/>
  <c r="N3109" i="1"/>
  <c r="O3110" i="1"/>
  <c r="O2277" i="1"/>
  <c r="N255" i="1"/>
  <c r="O256" i="1"/>
  <c r="N1277" i="1"/>
  <c r="O1278" i="1"/>
  <c r="O2263" i="1"/>
  <c r="N3104" i="1"/>
  <c r="O3105" i="1"/>
  <c r="N3496" i="1"/>
  <c r="O3497" i="1"/>
  <c r="O933" i="1"/>
  <c r="N479" i="1"/>
  <c r="O480" i="1"/>
  <c r="N3525" i="1"/>
  <c r="O3526" i="1"/>
  <c r="N2693" i="1"/>
  <c r="O2693" i="1" s="1"/>
  <c r="O2694" i="1"/>
  <c r="N2766" i="1"/>
  <c r="N1081" i="1"/>
  <c r="O1082" i="1"/>
  <c r="N1781" i="1"/>
  <c r="O1782" i="1"/>
  <c r="N2537" i="1"/>
  <c r="O2538" i="1"/>
  <c r="N3197" i="1"/>
  <c r="O3198" i="1"/>
  <c r="N1147" i="1"/>
  <c r="O1148" i="1"/>
  <c r="N1313" i="1"/>
  <c r="O1314" i="1"/>
  <c r="O1415" i="1"/>
  <c r="N2101" i="1"/>
  <c r="O2102" i="1"/>
  <c r="N2521" i="1"/>
  <c r="O2522" i="1"/>
  <c r="N1244" i="1"/>
  <c r="O1245" i="1"/>
  <c r="N1717" i="1"/>
  <c r="O1718" i="1"/>
  <c r="O1867" i="1"/>
  <c r="N2130" i="1"/>
  <c r="O2131" i="1"/>
  <c r="O2302" i="1"/>
  <c r="N2301" i="1"/>
  <c r="O3465" i="1"/>
  <c r="N1518" i="1"/>
  <c r="O1519" i="1"/>
  <c r="N1340" i="1"/>
  <c r="O1341" i="1"/>
  <c r="N3879" i="1"/>
  <c r="O3880" i="1"/>
  <c r="N3168" i="1"/>
  <c r="O3169" i="1"/>
  <c r="O1659" i="1"/>
  <c r="N516" i="1"/>
  <c r="O517" i="1"/>
  <c r="N3335" i="1"/>
  <c r="O3336" i="1"/>
  <c r="N606" i="1"/>
  <c r="O607" i="1"/>
  <c r="O895" i="1"/>
  <c r="O65" i="1"/>
  <c r="N379" i="1"/>
  <c r="N368" i="1" s="1"/>
  <c r="N2296" i="1"/>
  <c r="O2297" i="1"/>
  <c r="N2607" i="1"/>
  <c r="O2608" i="1"/>
  <c r="O818" i="1"/>
  <c r="N574" i="1"/>
  <c r="O575" i="1"/>
  <c r="N3502" i="1"/>
  <c r="O3503" i="1"/>
  <c r="N2627" i="1"/>
  <c r="O2628" i="1"/>
  <c r="O1009" i="1"/>
  <c r="N1267" i="1"/>
  <c r="O1268" i="1"/>
  <c r="N1483" i="1"/>
  <c r="O1484" i="1"/>
  <c r="N1592" i="1"/>
  <c r="O1593" i="1"/>
  <c r="N1722" i="1"/>
  <c r="O1723" i="1"/>
  <c r="N1907" i="1"/>
  <c r="O1908" i="1"/>
  <c r="N2039" i="1"/>
  <c r="O2040" i="1"/>
  <c r="N2166" i="1"/>
  <c r="O2167" i="1"/>
  <c r="N2424" i="1"/>
  <c r="O2425" i="1"/>
  <c r="O3446" i="1"/>
  <c r="N1272" i="1"/>
  <c r="O1273" i="1"/>
  <c r="N1373" i="1"/>
  <c r="O1374" i="1"/>
  <c r="N1488" i="1"/>
  <c r="O1489" i="1"/>
  <c r="N2550" i="1"/>
  <c r="O2551" i="1"/>
  <c r="N1499" i="1"/>
  <c r="O1500" i="1"/>
  <c r="N1940" i="1"/>
  <c r="O1941" i="1"/>
  <c r="O2071" i="1"/>
  <c r="N2161" i="1"/>
  <c r="O2162" i="1"/>
  <c r="O3863" i="1"/>
  <c r="N810" i="1"/>
  <c r="O811" i="1"/>
  <c r="N1829" i="1"/>
  <c r="O1830" i="1"/>
  <c r="N1935" i="1"/>
  <c r="O1936" i="1"/>
  <c r="N2526" i="1"/>
  <c r="O2527" i="1"/>
  <c r="O2644" i="1"/>
  <c r="N2643" i="1"/>
  <c r="N842" i="1"/>
  <c r="O843" i="1"/>
  <c r="N1380" i="1"/>
  <c r="O1381" i="1"/>
  <c r="O116" i="1"/>
  <c r="N1740" i="1"/>
  <c r="N2591" i="1"/>
  <c r="O500" i="1"/>
  <c r="O1250" i="1"/>
  <c r="N1249" i="1"/>
  <c r="N1368" i="1"/>
  <c r="O1369" i="1"/>
  <c r="N1504" i="1"/>
  <c r="O1505" i="1"/>
  <c r="O1645" i="1"/>
  <c r="N2182" i="1"/>
  <c r="O2183" i="1"/>
  <c r="N1065" i="1"/>
  <c r="O1066" i="1"/>
  <c r="N1597" i="1"/>
  <c r="O1598" i="1"/>
  <c r="N2290" i="1"/>
  <c r="O2291" i="1"/>
  <c r="N3258" i="1"/>
  <c r="O3259" i="1"/>
  <c r="O969" i="1"/>
  <c r="N1075" i="1"/>
  <c r="O1076" i="1"/>
  <c r="N2032" i="1"/>
  <c r="O2033" i="1"/>
  <c r="N2532" i="1"/>
  <c r="O2533" i="1"/>
  <c r="O2484" i="1"/>
  <c r="N1581" i="1"/>
  <c r="N2188" i="1"/>
  <c r="O2189" i="1"/>
  <c r="N2581" i="1"/>
  <c r="O2582" i="1"/>
  <c r="N2501" i="1"/>
  <c r="O2502" i="1"/>
  <c r="N1820" i="1"/>
  <c r="O1821" i="1"/>
  <c r="N1564" i="1"/>
  <c r="O1565" i="1"/>
  <c r="N1623" i="1"/>
  <c r="O1624" i="1"/>
  <c r="N2560" i="1"/>
  <c r="O2561" i="1"/>
  <c r="N92" i="1"/>
  <c r="O93" i="1"/>
  <c r="O3827" i="1"/>
  <c r="N3384" i="1"/>
  <c r="O3389" i="1"/>
  <c r="N211" i="1"/>
  <c r="O212" i="1"/>
  <c r="O3408" i="1"/>
  <c r="N2449" i="1"/>
  <c r="O2450" i="1"/>
  <c r="N3700" i="1"/>
  <c r="O3705" i="1"/>
  <c r="O974" i="1"/>
  <c r="N3228" i="1"/>
  <c r="O3229" i="1"/>
  <c r="N995" i="1"/>
  <c r="O996" i="1"/>
  <c r="N1763" i="1"/>
  <c r="O1764" i="1"/>
  <c r="N3578" i="1"/>
  <c r="N192" i="1"/>
  <c r="O193" i="1"/>
  <c r="N2715" i="1"/>
  <c r="N148" i="1"/>
  <c r="N147" i="1" s="1"/>
  <c r="N3146" i="1"/>
  <c r="O3147" i="1"/>
  <c r="N105" i="1"/>
  <c r="O106" i="1"/>
  <c r="N2027" i="1"/>
  <c r="O2028" i="1"/>
  <c r="N2146" i="1"/>
  <c r="O2147" i="1"/>
  <c r="N504" i="1"/>
  <c r="O505" i="1"/>
  <c r="N894" i="1"/>
  <c r="N2825" i="1"/>
  <c r="O2826" i="1"/>
  <c r="N852" i="1"/>
  <c r="O853" i="1"/>
  <c r="N1184" i="1"/>
  <c r="O1185" i="1"/>
  <c r="O1883" i="1"/>
  <c r="N2248" i="1"/>
  <c r="O2249" i="1"/>
  <c r="O2812" i="1"/>
  <c r="N242" i="1"/>
  <c r="O243" i="1"/>
  <c r="N1136" i="1"/>
  <c r="O1137" i="1"/>
  <c r="O2783" i="1"/>
  <c r="O3126" i="1"/>
  <c r="N53" i="1"/>
  <c r="O54" i="1"/>
  <c r="N3660" i="1"/>
  <c r="O3661" i="1"/>
  <c r="N875" i="1"/>
  <c r="O876" i="1"/>
  <c r="N2456" i="1"/>
  <c r="O2457" i="1"/>
  <c r="N1164" i="1"/>
  <c r="O1165" i="1"/>
  <c r="O980" i="1"/>
  <c r="N1086" i="1"/>
  <c r="O1087" i="1"/>
  <c r="N1176" i="1"/>
  <c r="O1177" i="1"/>
  <c r="N1701" i="1"/>
  <c r="O1702" i="1"/>
  <c r="O1913" i="1"/>
  <c r="N1912" i="1"/>
  <c r="N2407" i="1"/>
  <c r="O2408" i="1"/>
  <c r="O3385" i="1"/>
  <c r="O3545" i="1"/>
  <c r="N3533" i="1"/>
  <c r="N306" i="1"/>
  <c r="O1206" i="1"/>
  <c r="N1385" i="1"/>
  <c r="O1386" i="1"/>
  <c r="N2319" i="1"/>
  <c r="O2320" i="1"/>
  <c r="N2575" i="1"/>
  <c r="O2576" i="1"/>
  <c r="O3852" i="1"/>
  <c r="N2704" i="1"/>
  <c r="O2705" i="1"/>
  <c r="N3907" i="1"/>
  <c r="O3908" i="1"/>
  <c r="N3841" i="1"/>
  <c r="O3842" i="1"/>
  <c r="O3609" i="1"/>
  <c r="N3895" i="1"/>
  <c r="O3896" i="1"/>
  <c r="O436" i="1"/>
  <c r="N435" i="1"/>
  <c r="N1706" i="1"/>
  <c r="O1707" i="1"/>
  <c r="N1238" i="1"/>
  <c r="O1239" i="1"/>
  <c r="O3304" i="1"/>
  <c r="N3303" i="1"/>
  <c r="N613" i="1"/>
  <c r="N2851" i="1"/>
  <c r="O2657" i="1"/>
  <c r="N1042" i="1"/>
  <c r="O1043" i="1"/>
  <c r="N1125" i="1"/>
  <c r="O1126" i="1"/>
  <c r="N2324" i="1"/>
  <c r="O2325" i="1"/>
  <c r="N2495" i="1"/>
  <c r="O2496" i="1"/>
  <c r="N3509" i="1"/>
  <c r="O3510" i="1"/>
  <c r="N3724" i="1"/>
  <c r="O3725" i="1"/>
  <c r="N1351" i="1"/>
  <c r="O1352" i="1"/>
  <c r="N2044" i="1"/>
  <c r="O2045" i="1"/>
  <c r="N2141" i="1"/>
  <c r="O2142" i="1"/>
  <c r="N2436" i="1"/>
  <c r="O2437" i="1"/>
  <c r="N3764" i="1"/>
  <c r="N3754" i="1" s="1"/>
  <c r="O3765" i="1"/>
  <c r="N1288" i="1"/>
  <c r="O1289" i="1"/>
  <c r="N1672" i="1"/>
  <c r="O1673" i="1"/>
  <c r="N1815" i="1"/>
  <c r="O1816" i="1"/>
  <c r="N2345" i="1"/>
  <c r="O2346" i="1"/>
  <c r="N70" i="1"/>
  <c r="O26" i="1"/>
  <c r="N988" i="1"/>
  <c r="O989" i="1"/>
  <c r="N2241" i="1"/>
  <c r="O2242" i="1"/>
  <c r="N1978" i="1"/>
  <c r="O1979" i="1"/>
  <c r="N594" i="1"/>
  <c r="N2052" i="1"/>
  <c r="O2053" i="1"/>
  <c r="O2728" i="1"/>
  <c r="N581" i="1"/>
  <c r="O582" i="1"/>
  <c r="O1429" i="1"/>
  <c r="N1543" i="1"/>
  <c r="O1544" i="1"/>
  <c r="N3787" i="1"/>
  <c r="O3788" i="1"/>
  <c r="N326" i="1"/>
  <c r="O327" i="1"/>
  <c r="N3806" i="1"/>
  <c r="O3807" i="1"/>
  <c r="N817" i="1"/>
  <c r="O822" i="1"/>
  <c r="N3184" i="1"/>
  <c r="O3185" i="1"/>
  <c r="N3063" i="1"/>
  <c r="O3064" i="1"/>
  <c r="O112" i="1"/>
  <c r="N111" i="1"/>
  <c r="O121" i="1"/>
  <c r="N320" i="1"/>
  <c r="N1610" i="1"/>
  <c r="O1611" i="1"/>
  <c r="N1758" i="1"/>
  <c r="O1759" i="1"/>
  <c r="N2340" i="1"/>
  <c r="O2341" i="1"/>
  <c r="N2555" i="1"/>
  <c r="O2556" i="1"/>
  <c r="O3682" i="1"/>
  <c r="N1493" i="1"/>
  <c r="O1494" i="1"/>
  <c r="N311" i="1"/>
  <c r="O496" i="1"/>
  <c r="N495" i="1"/>
  <c r="O3442" i="1"/>
  <c r="N3782" i="1"/>
  <c r="O3783" i="1"/>
  <c r="O3921" i="1"/>
  <c r="N1538" i="1"/>
  <c r="O1539" i="1"/>
  <c r="N1678" i="1"/>
  <c r="O1679" i="1"/>
  <c r="N1798" i="1"/>
  <c r="O1799" i="1"/>
  <c r="N1946" i="1"/>
  <c r="O1947" i="1"/>
  <c r="N2199" i="1"/>
  <c r="O2200" i="1"/>
  <c r="N2360" i="1"/>
  <c r="O2361" i="1"/>
  <c r="O2470" i="1"/>
  <c r="N3252" i="1"/>
  <c r="O3253" i="1"/>
  <c r="N1329" i="1"/>
  <c r="O1330" i="1"/>
  <c r="N1447" i="1"/>
  <c r="O1448" i="1"/>
  <c r="N1575" i="1"/>
  <c r="O1576" i="1"/>
  <c r="N2602" i="1"/>
  <c r="O2603" i="1"/>
  <c r="N799" i="1"/>
  <c r="O800" i="1"/>
  <c r="N1104" i="1"/>
  <c r="O1105" i="1"/>
  <c r="N1901" i="1"/>
  <c r="O1902" i="1"/>
  <c r="N2010" i="1"/>
  <c r="O2011" i="1"/>
  <c r="O2113" i="1"/>
  <c r="N2112" i="1"/>
  <c r="N2216" i="1"/>
  <c r="O2217" i="1"/>
  <c r="O2717" i="1"/>
  <c r="N1894" i="1"/>
  <c r="N1865" i="1" s="1"/>
  <c r="O1895" i="1"/>
  <c r="N1988" i="1"/>
  <c r="O1989" i="1"/>
  <c r="N2570" i="1"/>
  <c r="O2571" i="1"/>
  <c r="N3290" i="1"/>
  <c r="O3291" i="1"/>
  <c r="N1070" i="1"/>
  <c r="O1071" i="1"/>
  <c r="N1458" i="1"/>
  <c r="O1459" i="1"/>
  <c r="O3701" i="1"/>
  <c r="N1844" i="1"/>
  <c r="O1845" i="1"/>
  <c r="O752" i="1"/>
  <c r="N1293" i="1"/>
  <c r="O1294" i="1"/>
  <c r="N1440" i="1"/>
  <c r="N1413" i="1" s="1"/>
  <c r="N1553" i="1"/>
  <c r="O1554" i="1"/>
  <c r="N2135" i="1"/>
  <c r="O2136" i="1"/>
  <c r="N2228" i="1"/>
  <c r="O2229" i="1"/>
  <c r="O3311" i="1"/>
  <c r="N1558" i="1"/>
  <c r="O1559" i="1"/>
  <c r="O1684" i="1"/>
  <c r="N1683" i="1"/>
  <c r="N1930" i="1"/>
  <c r="O1931" i="1"/>
  <c r="N2335" i="1"/>
  <c r="O2336" i="1"/>
  <c r="O3316" i="1"/>
  <c r="N3315" i="1"/>
  <c r="N3590" i="1"/>
  <c r="O3591" i="1"/>
  <c r="N1036" i="1"/>
  <c r="O1037" i="1"/>
  <c r="N1533" i="1"/>
  <c r="O1534" i="1"/>
  <c r="N1993" i="1"/>
  <c r="O1994" i="1"/>
  <c r="O288" i="1"/>
  <c r="N954" i="1"/>
  <c r="O955" i="1"/>
  <c r="O1023" i="1"/>
  <c r="N3681" i="1"/>
  <c r="O3686" i="1"/>
  <c r="N1153" i="1"/>
  <c r="N1834" i="1"/>
  <c r="O1835" i="1"/>
  <c r="N2059" i="1"/>
  <c r="O2060" i="1"/>
  <c r="N3320" i="1"/>
  <c r="O3321" i="1"/>
  <c r="N1191" i="1"/>
  <c r="O1192" i="1"/>
  <c r="N2980" i="1"/>
  <c r="O2981" i="1"/>
  <c r="N3265" i="1"/>
  <c r="O3266" i="1"/>
  <c r="N2413" i="1"/>
  <c r="N1400" i="1"/>
  <c r="O1401" i="1"/>
  <c r="O1220" i="1"/>
  <c r="N1851" i="1"/>
  <c r="O1852" i="1"/>
  <c r="N2205" i="1"/>
  <c r="O150" i="1"/>
  <c r="N1357" i="1"/>
  <c r="N2395" i="1"/>
  <c r="O2396" i="1"/>
  <c r="N1804" i="1"/>
  <c r="H2782" i="1"/>
  <c r="H111" i="1"/>
  <c r="N3729" i="1"/>
  <c r="H3681" i="1"/>
  <c r="H3672" i="1" s="1"/>
  <c r="H326" i="1"/>
  <c r="H325" i="1" s="1"/>
  <c r="H38" i="1"/>
  <c r="O38" i="1" s="1"/>
  <c r="H614" i="1"/>
  <c r="H613" i="1" s="1"/>
  <c r="H2592" i="1"/>
  <c r="O2592" i="1" s="1"/>
  <c r="H2119" i="1"/>
  <c r="O2119" i="1" s="1"/>
  <c r="H2510" i="1"/>
  <c r="O2510" i="1" s="1"/>
  <c r="H1683" i="1"/>
  <c r="H1318" i="1"/>
  <c r="O1318" i="1" s="1"/>
  <c r="H228" i="1"/>
  <c r="O228" i="1" s="1"/>
  <c r="H2370" i="1"/>
  <c r="O2370" i="1" s="1"/>
  <c r="H2301" i="1"/>
  <c r="H72" i="1"/>
  <c r="O72" i="1" s="1"/>
  <c r="H1912" i="1"/>
  <c r="H1690" i="1"/>
  <c r="O1690" i="1" s="1"/>
  <c r="H1054" i="1"/>
  <c r="O1054" i="1" s="1"/>
  <c r="H3755" i="1"/>
  <c r="O3755" i="1" s="1"/>
  <c r="H2017" i="1"/>
  <c r="O2017" i="1" s="1"/>
  <c r="H2414" i="1"/>
  <c r="O2414" i="1" s="1"/>
  <c r="H1472" i="1"/>
  <c r="O1472" i="1" s="1"/>
  <c r="H2206" i="1"/>
  <c r="O2206" i="1" s="1"/>
  <c r="H1805" i="1"/>
  <c r="O1805" i="1" s="1"/>
  <c r="H3579" i="1"/>
  <c r="O3579" i="1" s="1"/>
  <c r="H2643" i="1"/>
  <c r="H2704" i="1"/>
  <c r="H435" i="1"/>
  <c r="H2112" i="1"/>
  <c r="H3423" i="1"/>
  <c r="O3423" i="1" s="1"/>
  <c r="H1256" i="1"/>
  <c r="O1256" i="1" s="1"/>
  <c r="H1154" i="1"/>
  <c r="O1154" i="1" s="1"/>
  <c r="H1249" i="1"/>
  <c r="H865" i="1"/>
  <c r="O865" i="1" s="1"/>
  <c r="H1114" i="1"/>
  <c r="O1114" i="1" s="1"/>
  <c r="H1358" i="1"/>
  <c r="O1358" i="1" s="1"/>
  <c r="H1919" i="1"/>
  <c r="O1919" i="1" s="1"/>
  <c r="H2171" i="1"/>
  <c r="O2171" i="1" s="1"/>
  <c r="H3202" i="1"/>
  <c r="O3202" i="1" s="1"/>
  <c r="H369" i="1"/>
  <c r="O369" i="1" s="1"/>
  <c r="H1582" i="1"/>
  <c r="O1582" i="1" s="1"/>
  <c r="H2927" i="1"/>
  <c r="O2927" i="1" s="1"/>
  <c r="H3598" i="1"/>
  <c r="O3598" i="1" s="1"/>
  <c r="H2308" i="1"/>
  <c r="O2308" i="1" s="1"/>
  <c r="H3633" i="1"/>
  <c r="O3633" i="1" s="1"/>
  <c r="H595" i="1"/>
  <c r="O595" i="1" s="1"/>
  <c r="H2262" i="1"/>
  <c r="H1644" i="1"/>
  <c r="H2874" i="1"/>
  <c r="O2874" i="1" s="1"/>
  <c r="H3121" i="1"/>
  <c r="O3121" i="1" s="1"/>
  <c r="H669" i="1"/>
  <c r="H962" i="1"/>
  <c r="H1414" i="1"/>
  <c r="O1414" i="1" s="1"/>
  <c r="H2727" i="1"/>
  <c r="O2727" i="1" s="1"/>
  <c r="H1205" i="1"/>
  <c r="O1205" i="1" s="1"/>
  <c r="H939" i="1"/>
  <c r="H3184" i="1"/>
  <c r="H1147" i="1"/>
  <c r="H306" i="1"/>
  <c r="H574" i="1"/>
  <c r="H510" i="1" s="1"/>
  <c r="H1458" i="1"/>
  <c r="H1776" i="1"/>
  <c r="H105" i="1"/>
  <c r="H504" i="1"/>
  <c r="H1701" i="1"/>
  <c r="H1946" i="1"/>
  <c r="H2199" i="1"/>
  <c r="H2602" i="1"/>
  <c r="H1184" i="1"/>
  <c r="H1393" i="1"/>
  <c r="H1894" i="1"/>
  <c r="H2319" i="1"/>
  <c r="H3564" i="1"/>
  <c r="H1722" i="1"/>
  <c r="H1901" i="1"/>
  <c r="H1988" i="1"/>
  <c r="H2360" i="1"/>
  <c r="H1781" i="1"/>
  <c r="H3354" i="1"/>
  <c r="H1109" i="1"/>
  <c r="H1483" i="1"/>
  <c r="H1748" i="1"/>
  <c r="O1748" i="1" s="1"/>
  <c r="H1834" i="1"/>
  <c r="H53" i="1"/>
  <c r="H485" i="1"/>
  <c r="H3384" i="1"/>
  <c r="H1191" i="1"/>
  <c r="H1047" i="1"/>
  <c r="H1130" i="1"/>
  <c r="H1488" i="1"/>
  <c r="H1597" i="1"/>
  <c r="H2044" i="1"/>
  <c r="H1272" i="1"/>
  <c r="H2365" i="1"/>
  <c r="H1351" i="1"/>
  <c r="H2039" i="1"/>
  <c r="H2449" i="1"/>
  <c r="H894" i="1"/>
  <c r="H3841" i="1"/>
  <c r="H3146" i="1"/>
  <c r="H2052" i="1"/>
  <c r="H1553" i="1"/>
  <c r="H2340" i="1"/>
  <c r="H2550" i="1"/>
  <c r="H3773" i="1"/>
  <c r="O3773" i="1" s="1"/>
  <c r="H3525" i="1"/>
  <c r="H1815" i="1"/>
  <c r="H2324" i="1"/>
  <c r="H1075" i="1"/>
  <c r="H1798" i="1"/>
  <c r="H2424" i="1"/>
  <c r="H1008" i="1"/>
  <c r="O1008" i="1" s="1"/>
  <c r="H3916" i="1"/>
  <c r="O3916" i="1" s="1"/>
  <c r="H149" i="1"/>
  <c r="H148" i="1" s="1"/>
  <c r="H459" i="1"/>
  <c r="H3441" i="1"/>
  <c r="H817" i="1"/>
  <c r="H2915" i="1"/>
  <c r="O2915" i="1" s="1"/>
  <c r="H1065" i="1"/>
  <c r="H3502" i="1"/>
  <c r="H1313" i="1"/>
  <c r="H2335" i="1"/>
  <c r="H3533" i="1"/>
  <c r="H3532" i="1" s="1"/>
  <c r="H1288" i="1"/>
  <c r="H1373" i="1"/>
  <c r="H1672" i="1"/>
  <c r="H3223" i="1"/>
  <c r="O3223" i="1" s="1"/>
  <c r="H3228" i="1"/>
  <c r="H3879" i="1"/>
  <c r="H1844" i="1"/>
  <c r="H1543" i="1"/>
  <c r="H1380" i="1"/>
  <c r="H2141" i="1"/>
  <c r="H2555" i="1"/>
  <c r="H2614" i="1"/>
  <c r="H1104" i="1"/>
  <c r="H1993" i="1"/>
  <c r="H2537" i="1"/>
  <c r="H3290" i="1"/>
  <c r="H3509" i="1"/>
  <c r="H3655" i="1"/>
  <c r="O3655" i="1" s="1"/>
  <c r="H2521" i="1"/>
  <c r="H3037" i="1"/>
  <c r="O3037" i="1" s="1"/>
  <c r="H1463" i="1"/>
  <c r="H954" i="1"/>
  <c r="H3700" i="1"/>
  <c r="H2456" i="1"/>
  <c r="H3045" i="1"/>
  <c r="H1851" i="1"/>
  <c r="H3303" i="1"/>
  <c r="H1999" i="1"/>
  <c r="H791" i="1"/>
  <c r="O791" i="1" s="1"/>
  <c r="H1717" i="1"/>
  <c r="H3252" i="1"/>
  <c r="H1244" i="1"/>
  <c r="H1329" i="1"/>
  <c r="H1940" i="1"/>
  <c r="H3764" i="1"/>
  <c r="H2135" i="1"/>
  <c r="H2228" i="1"/>
  <c r="H2188" i="1"/>
  <c r="H1787" i="1"/>
  <c r="H135" i="1"/>
  <c r="H2766" i="1"/>
  <c r="H1820" i="1"/>
  <c r="H3374" i="1"/>
  <c r="H3787" i="1"/>
  <c r="H1125" i="1"/>
  <c r="H2059" i="1"/>
  <c r="H2980" i="1"/>
  <c r="H2526" i="1"/>
  <c r="H3782" i="1"/>
  <c r="H1091" i="1"/>
  <c r="H1973" i="1"/>
  <c r="H2010" i="1"/>
  <c r="H1042" i="1"/>
  <c r="H1504" i="1"/>
  <c r="H1518" i="1"/>
  <c r="H1510" i="1" s="1"/>
  <c r="H1866" i="1"/>
  <c r="O1866" i="1" s="1"/>
  <c r="H3272" i="1"/>
  <c r="H3063" i="1"/>
  <c r="H3735" i="1"/>
  <c r="H3729" i="1" s="1"/>
  <c r="H192" i="1"/>
  <c r="H2070" i="1"/>
  <c r="O2070" i="1" s="1"/>
  <c r="H3806" i="1"/>
  <c r="H1575" i="1"/>
  <c r="H1758" i="1"/>
  <c r="H3496" i="1"/>
  <c r="H1493" i="1"/>
  <c r="H2130" i="1"/>
  <c r="H842" i="1"/>
  <c r="H2166" i="1"/>
  <c r="H3895" i="1"/>
  <c r="H2241" i="1"/>
  <c r="H3660" i="1"/>
  <c r="H2627" i="1"/>
  <c r="H2626" i="1" s="1"/>
  <c r="H1930" i="1"/>
  <c r="H1070" i="1"/>
  <c r="H1935" i="1"/>
  <c r="H3258" i="1"/>
  <c r="H3724" i="1"/>
  <c r="H3718" i="1" s="1"/>
  <c r="H311" i="1"/>
  <c r="H1499" i="1"/>
  <c r="H1538" i="1"/>
  <c r="H2995" i="1"/>
  <c r="O2995" i="1" s="1"/>
  <c r="H3094" i="1"/>
  <c r="O3094" i="1" s="1"/>
  <c r="H3335" i="1"/>
  <c r="H3334" i="1" s="1"/>
  <c r="H581" i="1"/>
  <c r="H2825" i="1"/>
  <c r="H495" i="1"/>
  <c r="H1086" i="1"/>
  <c r="H1176" i="1"/>
  <c r="H1293" i="1"/>
  <c r="H1447" i="1"/>
  <c r="H1446" i="1" s="1"/>
  <c r="H1558" i="1"/>
  <c r="H2607" i="1"/>
  <c r="H799" i="1"/>
  <c r="H1238" i="1"/>
  <c r="H2532" i="1"/>
  <c r="H3104" i="1"/>
  <c r="H1164" i="1"/>
  <c r="H1440" i="1"/>
  <c r="H1592" i="1"/>
  <c r="H1763" i="1"/>
  <c r="H3590" i="1"/>
  <c r="H120" i="1"/>
  <c r="H2248" i="1"/>
  <c r="H1951" i="1"/>
  <c r="H454" i="1"/>
  <c r="H1385" i="1"/>
  <c r="H2290" i="1"/>
  <c r="H1036" i="1"/>
  <c r="H1533" i="1"/>
  <c r="H2216" i="1"/>
  <c r="H16" i="1"/>
  <c r="H3516" i="1"/>
  <c r="H479" i="1"/>
  <c r="H1267" i="1"/>
  <c r="H2027" i="1"/>
  <c r="H2146" i="1"/>
  <c r="H810" i="1"/>
  <c r="H2296" i="1"/>
  <c r="H2656" i="1"/>
  <c r="H1334" i="1"/>
  <c r="H1706" i="1"/>
  <c r="H3168" i="1"/>
  <c r="H995" i="1"/>
  <c r="H875" i="1"/>
  <c r="H211" i="1"/>
  <c r="H2395" i="1"/>
  <c r="H2107" i="1"/>
  <c r="H379" i="1"/>
  <c r="H2575" i="1"/>
  <c r="H3176" i="1"/>
  <c r="O3176" i="1" s="1"/>
  <c r="H1368" i="1"/>
  <c r="H2032" i="1"/>
  <c r="H2495" i="1"/>
  <c r="H2852" i="1"/>
  <c r="O2852" i="1" s="1"/>
  <c r="H3197" i="1"/>
  <c r="H320" i="1"/>
  <c r="H2407" i="1"/>
  <c r="H255" i="1"/>
  <c r="H1136" i="1"/>
  <c r="H242" i="1"/>
  <c r="H1623" i="1"/>
  <c r="H3109" i="1"/>
  <c r="H3320" i="1"/>
  <c r="H2501" i="1"/>
  <c r="H2970" i="1"/>
  <c r="H847" i="1"/>
  <c r="H1678" i="1"/>
  <c r="H1277" i="1"/>
  <c r="H1615" i="1"/>
  <c r="H1907" i="1"/>
  <c r="H2161" i="1"/>
  <c r="H2101" i="1"/>
  <c r="H2182" i="1"/>
  <c r="H3907" i="1"/>
  <c r="H2560" i="1"/>
  <c r="H1400" i="1"/>
  <c r="H988" i="1"/>
  <c r="H3265" i="1"/>
  <c r="H92" i="1"/>
  <c r="H2381" i="1"/>
  <c r="O2381" i="1" s="1"/>
  <c r="H2469" i="1"/>
  <c r="H3315" i="1"/>
  <c r="H1081" i="1"/>
  <c r="H2681" i="1"/>
  <c r="O2681" i="1" s="1"/>
  <c r="H1564" i="1"/>
  <c r="H1978" i="1"/>
  <c r="H2581" i="1"/>
  <c r="H606" i="1"/>
  <c r="H1829" i="1"/>
  <c r="H2345" i="1"/>
  <c r="H2570" i="1"/>
  <c r="H1610" i="1"/>
  <c r="H2436" i="1"/>
  <c r="H852" i="1"/>
  <c r="H1340" i="1"/>
  <c r="N3401" i="1"/>
  <c r="N2781" i="1" l="1"/>
  <c r="O2262" i="1"/>
  <c r="O16" i="1"/>
  <c r="O120" i="1"/>
  <c r="N15" i="1"/>
  <c r="O1644" i="1"/>
  <c r="O3441" i="1"/>
  <c r="N2509" i="1"/>
  <c r="O2469" i="1"/>
  <c r="O2656" i="1"/>
  <c r="N1312" i="1"/>
  <c r="O3516" i="1"/>
  <c r="O962" i="1"/>
  <c r="O1930" i="1"/>
  <c r="O1533" i="1"/>
  <c r="N1255" i="1"/>
  <c r="N14" i="1"/>
  <c r="N3400" i="1"/>
  <c r="O3401" i="1"/>
  <c r="O1851" i="1"/>
  <c r="O2059" i="1"/>
  <c r="N1152" i="1"/>
  <c r="O1993" i="1"/>
  <c r="N1035" i="1"/>
  <c r="O1036" i="1"/>
  <c r="O2228" i="1"/>
  <c r="N2227" i="1"/>
  <c r="O1553" i="1"/>
  <c r="O1293" i="1"/>
  <c r="O1458" i="1"/>
  <c r="O3290" i="1"/>
  <c r="O1988" i="1"/>
  <c r="O2360" i="1"/>
  <c r="O1946" i="1"/>
  <c r="N1945" i="1"/>
  <c r="O1678" i="1"/>
  <c r="O1493" i="1"/>
  <c r="N3062" i="1"/>
  <c r="O3063" i="1"/>
  <c r="N3175" i="1"/>
  <c r="O3184" i="1"/>
  <c r="O3787" i="1"/>
  <c r="N367" i="1"/>
  <c r="O2345" i="1"/>
  <c r="N1671" i="1"/>
  <c r="O1672" i="1"/>
  <c r="O3764" i="1"/>
  <c r="O2141" i="1"/>
  <c r="N2140" i="1"/>
  <c r="N1350" i="1"/>
  <c r="O1351" i="1"/>
  <c r="N3508" i="1"/>
  <c r="O3509" i="1"/>
  <c r="O2324" i="1"/>
  <c r="O1042" i="1"/>
  <c r="N1041" i="1"/>
  <c r="O614" i="1"/>
  <c r="O1706" i="1"/>
  <c r="O3895" i="1"/>
  <c r="N3894" i="1"/>
  <c r="O2319" i="1"/>
  <c r="N1175" i="1"/>
  <c r="O1176" i="1"/>
  <c r="O1184" i="1"/>
  <c r="N1183" i="1"/>
  <c r="O852" i="1"/>
  <c r="N3699" i="1"/>
  <c r="O3700" i="1"/>
  <c r="N1918" i="1"/>
  <c r="N91" i="1"/>
  <c r="O92" i="1"/>
  <c r="N2289" i="1"/>
  <c r="O2290" i="1"/>
  <c r="O1065" i="1"/>
  <c r="N1243" i="1"/>
  <c r="O1249" i="1"/>
  <c r="N2590" i="1"/>
  <c r="N2642" i="1"/>
  <c r="O2643" i="1"/>
  <c r="O2161" i="1"/>
  <c r="O2424" i="1"/>
  <c r="N2423" i="1"/>
  <c r="O2039" i="1"/>
  <c r="N2038" i="1"/>
  <c r="O1722" i="1"/>
  <c r="O1483" i="1"/>
  <c r="O2607" i="1"/>
  <c r="N605" i="1"/>
  <c r="O606" i="1"/>
  <c r="N3514" i="1"/>
  <c r="O3335" i="1"/>
  <c r="N3334" i="1"/>
  <c r="N1146" i="1"/>
  <c r="O1147" i="1"/>
  <c r="O2537" i="1"/>
  <c r="O1081" i="1"/>
  <c r="N1080" i="1"/>
  <c r="N3495" i="1"/>
  <c r="O3496" i="1"/>
  <c r="N3103" i="1"/>
  <c r="O3109" i="1"/>
  <c r="O2614" i="1"/>
  <c r="N2613" i="1"/>
  <c r="O1615" i="1"/>
  <c r="O1951" i="1"/>
  <c r="O1047" i="1"/>
  <c r="N1998" i="1"/>
  <c r="O1999" i="1"/>
  <c r="O1091" i="1"/>
  <c r="N3563" i="1"/>
  <c r="O3564" i="1"/>
  <c r="O2107" i="1"/>
  <c r="N2872" i="1"/>
  <c r="O2782" i="1"/>
  <c r="O3729" i="1"/>
  <c r="N1803" i="1"/>
  <c r="N2204" i="1"/>
  <c r="N2412" i="1"/>
  <c r="O2980" i="1"/>
  <c r="N953" i="1"/>
  <c r="O954" i="1"/>
  <c r="O1558" i="1"/>
  <c r="O2216" i="1"/>
  <c r="N2215" i="1"/>
  <c r="N2009" i="1"/>
  <c r="O2010" i="1"/>
  <c r="O1104" i="1"/>
  <c r="O2602" i="1"/>
  <c r="N2601" i="1"/>
  <c r="N1446" i="1"/>
  <c r="O1446" i="1" s="1"/>
  <c r="O1447" i="1"/>
  <c r="N3251" i="1"/>
  <c r="O3252" i="1"/>
  <c r="O3782" i="1"/>
  <c r="N3772" i="1"/>
  <c r="N305" i="1"/>
  <c r="O2340" i="1"/>
  <c r="O1610" i="1"/>
  <c r="N1609" i="1"/>
  <c r="O111" i="1"/>
  <c r="N110" i="1"/>
  <c r="N325" i="1"/>
  <c r="O325" i="1" s="1"/>
  <c r="O326" i="1"/>
  <c r="N580" i="1"/>
  <c r="O581" i="1"/>
  <c r="O2241" i="1"/>
  <c r="N2240" i="1"/>
  <c r="O613" i="1"/>
  <c r="N1237" i="1"/>
  <c r="O1238" i="1"/>
  <c r="O435" i="1"/>
  <c r="N434" i="1"/>
  <c r="O2704" i="1"/>
  <c r="O1164" i="1"/>
  <c r="N1163" i="1"/>
  <c r="O875" i="1"/>
  <c r="O53" i="1"/>
  <c r="N1135" i="1"/>
  <c r="O1136" i="1"/>
  <c r="O242" i="1"/>
  <c r="N227" i="1"/>
  <c r="O2248" i="1"/>
  <c r="O504" i="1"/>
  <c r="O2027" i="1"/>
  <c r="N2026" i="1"/>
  <c r="N3145" i="1"/>
  <c r="O3146" i="1"/>
  <c r="N1757" i="1"/>
  <c r="O1763" i="1"/>
  <c r="O3228" i="1"/>
  <c r="O3384" i="1"/>
  <c r="O1623" i="1"/>
  <c r="N1622" i="1"/>
  <c r="N1814" i="1"/>
  <c r="O1820" i="1"/>
  <c r="N2580" i="1"/>
  <c r="O2581" i="1"/>
  <c r="N1103" i="1"/>
  <c r="O2032" i="1"/>
  <c r="O1504" i="1"/>
  <c r="O1380" i="1"/>
  <c r="N1379" i="1"/>
  <c r="O1935" i="1"/>
  <c r="N809" i="1"/>
  <c r="O810" i="1"/>
  <c r="O1499" i="1"/>
  <c r="N1498" i="1"/>
  <c r="O1488" i="1"/>
  <c r="O1272" i="1"/>
  <c r="O2627" i="1"/>
  <c r="N2626" i="1"/>
  <c r="O574" i="1"/>
  <c r="O3879" i="1"/>
  <c r="N3851" i="1"/>
  <c r="N1339" i="1"/>
  <c r="O1340" i="1"/>
  <c r="N1510" i="1"/>
  <c r="O1510" i="1" s="1"/>
  <c r="O1518" i="1"/>
  <c r="O1717" i="1"/>
  <c r="N1716" i="1"/>
  <c r="O2521" i="1"/>
  <c r="N2765" i="1"/>
  <c r="O2766" i="1"/>
  <c r="O479" i="1"/>
  <c r="O1277" i="1"/>
  <c r="O454" i="1"/>
  <c r="O1393" i="1"/>
  <c r="N1392" i="1"/>
  <c r="N2015" i="1"/>
  <c r="O485" i="1"/>
  <c r="N484" i="1"/>
  <c r="N1053" i="1"/>
  <c r="N3373" i="1"/>
  <c r="N3372" i="1" s="1"/>
  <c r="O3374" i="1"/>
  <c r="N3264" i="1"/>
  <c r="O3272" i="1"/>
  <c r="N1356" i="1"/>
  <c r="O3320" i="1"/>
  <c r="N1828" i="1"/>
  <c r="O1834" i="1"/>
  <c r="O3681" i="1"/>
  <c r="N3672" i="1"/>
  <c r="N3589" i="1"/>
  <c r="N3577" i="1" s="1"/>
  <c r="O3590" i="1"/>
  <c r="N1677" i="1"/>
  <c r="O1683" i="1"/>
  <c r="O2135" i="1"/>
  <c r="O1070" i="1"/>
  <c r="O2570" i="1"/>
  <c r="O1894" i="1"/>
  <c r="N2106" i="1"/>
  <c r="O2112" i="1"/>
  <c r="N2198" i="1"/>
  <c r="O2199" i="1"/>
  <c r="N1797" i="1"/>
  <c r="O1798" i="1"/>
  <c r="O1538" i="1"/>
  <c r="N319" i="1"/>
  <c r="N816" i="1"/>
  <c r="O817" i="1"/>
  <c r="N1532" i="1"/>
  <c r="O1543" i="1"/>
  <c r="O2052" i="1"/>
  <c r="N2051" i="1"/>
  <c r="O1815" i="1"/>
  <c r="O1288" i="1"/>
  <c r="N1287" i="1"/>
  <c r="O2436" i="1"/>
  <c r="N2435" i="1"/>
  <c r="O2044" i="1"/>
  <c r="N3718" i="1"/>
  <c r="O3718" i="1" s="1"/>
  <c r="O3724" i="1"/>
  <c r="N2494" i="1"/>
  <c r="O2495" i="1"/>
  <c r="O1125" i="1"/>
  <c r="O3303" i="1"/>
  <c r="N3302" i="1"/>
  <c r="O2575" i="1"/>
  <c r="O1385" i="1"/>
  <c r="O3533" i="1"/>
  <c r="N3532" i="1"/>
  <c r="N2406" i="1"/>
  <c r="O2407" i="1"/>
  <c r="O1701" i="1"/>
  <c r="O1086" i="1"/>
  <c r="N1689" i="1"/>
  <c r="O2825" i="1"/>
  <c r="O149" i="1"/>
  <c r="O2449" i="1"/>
  <c r="N2448" i="1"/>
  <c r="N2549" i="1"/>
  <c r="O2560" i="1"/>
  <c r="N3257" i="1"/>
  <c r="O3258" i="1"/>
  <c r="O1597" i="1"/>
  <c r="O2182" i="1"/>
  <c r="O2166" i="1"/>
  <c r="O1907" i="1"/>
  <c r="O1592" i="1"/>
  <c r="N1591" i="1"/>
  <c r="O1267" i="1"/>
  <c r="O2296" i="1"/>
  <c r="N2655" i="1"/>
  <c r="N2160" i="1"/>
  <c r="N510" i="1"/>
  <c r="O516" i="1"/>
  <c r="O2130" i="1"/>
  <c r="O1313" i="1"/>
  <c r="O3197" i="1"/>
  <c r="O1781" i="1"/>
  <c r="O3104" i="1"/>
  <c r="O1776" i="1"/>
  <c r="O2365" i="1"/>
  <c r="N2359" i="1"/>
  <c r="N1786" i="1"/>
  <c r="O1787" i="1"/>
  <c r="O1334" i="1"/>
  <c r="O847" i="1"/>
  <c r="O3354" i="1"/>
  <c r="N3353" i="1"/>
  <c r="O1973" i="1"/>
  <c r="N453" i="1"/>
  <c r="O459" i="1"/>
  <c r="N668" i="1"/>
  <c r="O669" i="1"/>
  <c r="N3119" i="1"/>
  <c r="N3914" i="1"/>
  <c r="N893" i="1"/>
  <c r="O939" i="1"/>
  <c r="N2394" i="1"/>
  <c r="O2395" i="1"/>
  <c r="O1400" i="1"/>
  <c r="O3265" i="1"/>
  <c r="O1191" i="1"/>
  <c r="O3315" i="1"/>
  <c r="O2335" i="1"/>
  <c r="N2334" i="1"/>
  <c r="O1844" i="1"/>
  <c r="N1843" i="1"/>
  <c r="N1900" i="1"/>
  <c r="O1901" i="1"/>
  <c r="O799" i="1"/>
  <c r="N1574" i="1"/>
  <c r="O1575" i="1"/>
  <c r="O1329" i="1"/>
  <c r="O495" i="1"/>
  <c r="O2555" i="1"/>
  <c r="O1758" i="1"/>
  <c r="N3805" i="1"/>
  <c r="O3806" i="1"/>
  <c r="N1972" i="1"/>
  <c r="O1978" i="1"/>
  <c r="O988" i="1"/>
  <c r="N987" i="1"/>
  <c r="N2850" i="1"/>
  <c r="N3840" i="1"/>
  <c r="O3841" i="1"/>
  <c r="O3907" i="1"/>
  <c r="N1906" i="1"/>
  <c r="O1912" i="1"/>
  <c r="O2456" i="1"/>
  <c r="N3654" i="1"/>
  <c r="O3660" i="1"/>
  <c r="N2118" i="1"/>
  <c r="O894" i="1"/>
  <c r="O2146" i="1"/>
  <c r="N104" i="1"/>
  <c r="O105" i="1"/>
  <c r="O148" i="1"/>
  <c r="N191" i="1"/>
  <c r="O192" i="1"/>
  <c r="O995" i="1"/>
  <c r="N210" i="1"/>
  <c r="O211" i="1"/>
  <c r="N1563" i="1"/>
  <c r="O1564" i="1"/>
  <c r="N2500" i="1"/>
  <c r="O2501" i="1"/>
  <c r="N2187" i="1"/>
  <c r="O2188" i="1"/>
  <c r="N1580" i="1"/>
  <c r="O2532" i="1"/>
  <c r="N2531" i="1"/>
  <c r="O1075" i="1"/>
  <c r="O1368" i="1"/>
  <c r="N1367" i="1"/>
  <c r="O842" i="1"/>
  <c r="O2526" i="1"/>
  <c r="O1829" i="1"/>
  <c r="O1940" i="1"/>
  <c r="O2550" i="1"/>
  <c r="O1373" i="1"/>
  <c r="N3501" i="1"/>
  <c r="O3502" i="1"/>
  <c r="N3167" i="1"/>
  <c r="O3168" i="1"/>
  <c r="N2307" i="1"/>
  <c r="N1471" i="1"/>
  <c r="N2295" i="1"/>
  <c r="O2301" i="1"/>
  <c r="O1244" i="1"/>
  <c r="N2100" i="1"/>
  <c r="O2101" i="1"/>
  <c r="N3524" i="1"/>
  <c r="O3525" i="1"/>
  <c r="N254" i="1"/>
  <c r="O255" i="1"/>
  <c r="O1109" i="1"/>
  <c r="N1457" i="1"/>
  <c r="O1463" i="1"/>
  <c r="O3045" i="1"/>
  <c r="N2994" i="1"/>
  <c r="O2970" i="1"/>
  <c r="N2969" i="1"/>
  <c r="N134" i="1"/>
  <c r="O135" i="1"/>
  <c r="O3735" i="1"/>
  <c r="N3196" i="1"/>
  <c r="H2160" i="1"/>
  <c r="H1716" i="1"/>
  <c r="H2781" i="1"/>
  <c r="O2781" i="1" s="1"/>
  <c r="H3400" i="1"/>
  <c r="H816" i="1"/>
  <c r="H668" i="1"/>
  <c r="H1287" i="1"/>
  <c r="H453" i="1"/>
  <c r="H1740" i="1"/>
  <c r="O1740" i="1" s="1"/>
  <c r="H3353" i="1"/>
  <c r="H2205" i="1"/>
  <c r="O2205" i="1" s="1"/>
  <c r="H3196" i="1"/>
  <c r="H1255" i="1"/>
  <c r="H2016" i="1"/>
  <c r="O2016" i="1" s="1"/>
  <c r="H2642" i="1"/>
  <c r="H1804" i="1"/>
  <c r="O1804" i="1" s="1"/>
  <c r="H2413" i="1"/>
  <c r="O2413" i="1" s="1"/>
  <c r="H2591" i="1"/>
  <c r="O2591" i="1" s="1"/>
  <c r="H3578" i="1"/>
  <c r="O3578" i="1" s="1"/>
  <c r="H71" i="1"/>
  <c r="O71" i="1" s="1"/>
  <c r="H282" i="1"/>
  <c r="O282" i="1" s="1"/>
  <c r="H2873" i="1"/>
  <c r="O2873" i="1" s="1"/>
  <c r="H3632" i="1"/>
  <c r="O3632" i="1" s="1"/>
  <c r="H1581" i="1"/>
  <c r="O1581" i="1" s="1"/>
  <c r="H961" i="1"/>
  <c r="O961" i="1" s="1"/>
  <c r="H1643" i="1"/>
  <c r="O1643" i="1" s="1"/>
  <c r="H594" i="1"/>
  <c r="O594" i="1" s="1"/>
  <c r="H2613" i="1"/>
  <c r="H3597" i="1"/>
  <c r="O3597" i="1" s="1"/>
  <c r="H1357" i="1"/>
  <c r="O1357" i="1" s="1"/>
  <c r="H1153" i="1"/>
  <c r="O1153" i="1" s="1"/>
  <c r="H1204" i="1"/>
  <c r="O1204" i="1" s="1"/>
  <c r="H269" i="1"/>
  <c r="H3120" i="1"/>
  <c r="O3120" i="1" s="1"/>
  <c r="H2261" i="1"/>
  <c r="O2261" i="1" s="1"/>
  <c r="H2715" i="1"/>
  <c r="O2715" i="1" s="1"/>
  <c r="H2106" i="1"/>
  <c r="H2118" i="1"/>
  <c r="H1413" i="1"/>
  <c r="O1413" i="1" s="1"/>
  <c r="H368" i="1"/>
  <c r="O368" i="1" s="1"/>
  <c r="H1918" i="1"/>
  <c r="H15" i="1"/>
  <c r="O15" i="1" s="1"/>
  <c r="H1243" i="1"/>
  <c r="H2295" i="1"/>
  <c r="H2914" i="1"/>
  <c r="O2914" i="1" s="1"/>
  <c r="H1906" i="1"/>
  <c r="H3754" i="1"/>
  <c r="O3754" i="1" s="1"/>
  <c r="H1689" i="1"/>
  <c r="H1609" i="1"/>
  <c r="H91" i="1"/>
  <c r="H987" i="1"/>
  <c r="H2549" i="1"/>
  <c r="H2100" i="1"/>
  <c r="H434" i="1"/>
  <c r="H2500" i="1"/>
  <c r="H2406" i="1"/>
  <c r="H2851" i="1"/>
  <c r="O2851" i="1" s="1"/>
  <c r="H2655" i="1"/>
  <c r="H3515" i="1"/>
  <c r="O3515" i="1" s="1"/>
  <c r="H2215" i="1"/>
  <c r="H1035" i="1"/>
  <c r="H3589" i="1"/>
  <c r="H2240" i="1"/>
  <c r="H1865" i="1"/>
  <c r="O1865" i="1" s="1"/>
  <c r="H1814" i="1"/>
  <c r="H1998" i="1"/>
  <c r="H3508" i="1"/>
  <c r="H3507" i="1" s="1"/>
  <c r="H1379" i="1"/>
  <c r="H3851" i="1"/>
  <c r="H3850" i="1" s="1"/>
  <c r="H2334" i="1"/>
  <c r="H3915" i="1"/>
  <c r="O3915" i="1" s="1"/>
  <c r="H3524" i="1"/>
  <c r="H3772" i="1"/>
  <c r="H2051" i="1"/>
  <c r="H3840" i="1"/>
  <c r="H2448" i="1"/>
  <c r="H2038" i="1"/>
  <c r="H1183" i="1"/>
  <c r="H104" i="1"/>
  <c r="H305" i="1"/>
  <c r="H3175" i="1"/>
  <c r="H1972" i="1"/>
  <c r="H3103" i="1"/>
  <c r="H1622" i="1"/>
  <c r="H227" i="1"/>
  <c r="H319" i="1"/>
  <c r="H2394" i="1"/>
  <c r="H3167" i="1"/>
  <c r="H1237" i="1"/>
  <c r="H3654" i="1"/>
  <c r="H3495" i="1"/>
  <c r="H1574" i="1"/>
  <c r="H191" i="1"/>
  <c r="H3062" i="1"/>
  <c r="H2307" i="1"/>
  <c r="H1041" i="1"/>
  <c r="H134" i="1"/>
  <c r="H2187" i="1"/>
  <c r="H3302" i="1"/>
  <c r="H1103" i="1"/>
  <c r="H3699" i="1"/>
  <c r="H2140" i="1"/>
  <c r="H1532" i="1"/>
  <c r="H1671" i="1"/>
  <c r="H484" i="1"/>
  <c r="H1900" i="1"/>
  <c r="H3563" i="1"/>
  <c r="H2198" i="1"/>
  <c r="H1146" i="1"/>
  <c r="H605" i="1"/>
  <c r="H1080" i="1"/>
  <c r="H2468" i="1"/>
  <c r="O2468" i="1" s="1"/>
  <c r="H2969" i="1"/>
  <c r="H254" i="1"/>
  <c r="H2494" i="1"/>
  <c r="H2026" i="1"/>
  <c r="H1312" i="1"/>
  <c r="H1498" i="1"/>
  <c r="H3257" i="1"/>
  <c r="H3894" i="1"/>
  <c r="H3805" i="1"/>
  <c r="H2009" i="1"/>
  <c r="H3373" i="1"/>
  <c r="H2765" i="1"/>
  <c r="H3251" i="1"/>
  <c r="H1677" i="1"/>
  <c r="H1457" i="1"/>
  <c r="H3501" i="1"/>
  <c r="H1007" i="1"/>
  <c r="O1007" i="1" s="1"/>
  <c r="H2423" i="1"/>
  <c r="H1797" i="1"/>
  <c r="H3145" i="1"/>
  <c r="H1350" i="1"/>
  <c r="H1471" i="1"/>
  <c r="H893" i="1"/>
  <c r="H1339" i="1"/>
  <c r="H2435" i="1"/>
  <c r="H2434" i="1" s="1"/>
  <c r="H2580" i="1"/>
  <c r="H1563" i="1"/>
  <c r="H1135" i="1"/>
  <c r="H1367" i="1"/>
  <c r="H210" i="1"/>
  <c r="H809" i="1"/>
  <c r="H2289" i="1"/>
  <c r="H1757" i="1"/>
  <c r="H1591" i="1"/>
  <c r="H1163" i="1"/>
  <c r="H2531" i="1"/>
  <c r="H1175" i="1"/>
  <c r="H580" i="1"/>
  <c r="H2994" i="1"/>
  <c r="H2069" i="1"/>
  <c r="O2069" i="1" s="1"/>
  <c r="H3264" i="1"/>
  <c r="H110" i="1"/>
  <c r="H1786" i="1"/>
  <c r="H2227" i="1"/>
  <c r="H2509" i="1"/>
  <c r="H1053" i="1"/>
  <c r="H953" i="1"/>
  <c r="H1843" i="1"/>
  <c r="H2359" i="1"/>
  <c r="H1828" i="1"/>
  <c r="H1827" i="1" s="1"/>
  <c r="H1392" i="1"/>
  <c r="H2601" i="1"/>
  <c r="H1945" i="1"/>
  <c r="O2509" i="1" l="1"/>
  <c r="O1255" i="1"/>
  <c r="N2654" i="1"/>
  <c r="O1312" i="1"/>
  <c r="N1298" i="1"/>
  <c r="O3196" i="1"/>
  <c r="O2969" i="1"/>
  <c r="N2913" i="1"/>
  <c r="O254" i="1"/>
  <c r="O2100" i="1"/>
  <c r="O1471" i="1"/>
  <c r="N1470" i="1"/>
  <c r="N1366" i="1"/>
  <c r="O1367" i="1"/>
  <c r="O2187" i="1"/>
  <c r="O1563" i="1"/>
  <c r="O1900" i="1"/>
  <c r="O893" i="1"/>
  <c r="N892" i="1"/>
  <c r="O1786" i="1"/>
  <c r="O2160" i="1"/>
  <c r="N2151" i="1"/>
  <c r="N1590" i="1"/>
  <c r="O1591" i="1"/>
  <c r="O3257" i="1"/>
  <c r="N3531" i="1"/>
  <c r="O3532" i="1"/>
  <c r="O3302" i="1"/>
  <c r="O2494" i="1"/>
  <c r="N2434" i="1"/>
  <c r="O2434" i="1" s="1"/>
  <c r="O2435" i="1"/>
  <c r="N1670" i="1"/>
  <c r="O1677" i="1"/>
  <c r="O1053" i="1"/>
  <c r="N1052" i="1"/>
  <c r="O1622" i="1"/>
  <c r="N1621" i="1"/>
  <c r="N1162" i="1"/>
  <c r="O1163" i="1"/>
  <c r="O1237" i="1"/>
  <c r="N90" i="1"/>
  <c r="O110" i="1"/>
  <c r="N3102" i="1"/>
  <c r="O3103" i="1"/>
  <c r="N3333" i="1"/>
  <c r="O3334" i="1"/>
  <c r="N2422" i="1"/>
  <c r="O2423" i="1"/>
  <c r="N2641" i="1"/>
  <c r="O2642" i="1"/>
  <c r="N1236" i="1"/>
  <c r="O1243" i="1"/>
  <c r="N3698" i="1"/>
  <c r="O3699" i="1"/>
  <c r="O3062" i="1"/>
  <c r="N1445" i="1"/>
  <c r="O1457" i="1"/>
  <c r="O2307" i="1"/>
  <c r="N2306" i="1"/>
  <c r="O3501" i="1"/>
  <c r="O2118" i="1"/>
  <c r="N2117" i="1"/>
  <c r="O1972" i="1"/>
  <c r="N1956" i="1"/>
  <c r="N1573" i="1"/>
  <c r="O1574" i="1"/>
  <c r="O1843" i="1"/>
  <c r="N1842" i="1"/>
  <c r="O453" i="1"/>
  <c r="O2655" i="1"/>
  <c r="O1532" i="1"/>
  <c r="N1509" i="1"/>
  <c r="N1796" i="1"/>
  <c r="O1797" i="1"/>
  <c r="N2099" i="1"/>
  <c r="O2106" i="1"/>
  <c r="O3264" i="1"/>
  <c r="N3263" i="1"/>
  <c r="O484" i="1"/>
  <c r="O1392" i="1"/>
  <c r="N1391" i="1"/>
  <c r="O1716" i="1"/>
  <c r="O809" i="1"/>
  <c r="O2580" i="1"/>
  <c r="O1757" i="1"/>
  <c r="N1739" i="1"/>
  <c r="N3144" i="1"/>
  <c r="O3145" i="1"/>
  <c r="O1135" i="1"/>
  <c r="O434" i="1"/>
  <c r="N433" i="1"/>
  <c r="O580" i="1"/>
  <c r="N2600" i="1"/>
  <c r="O2601" i="1"/>
  <c r="N2008" i="1"/>
  <c r="O2009" i="1"/>
  <c r="O1998" i="1"/>
  <c r="N2612" i="1"/>
  <c r="O2613" i="1"/>
  <c r="O605" i="1"/>
  <c r="O91" i="1"/>
  <c r="N1174" i="1"/>
  <c r="O1175" i="1"/>
  <c r="N1349" i="1"/>
  <c r="O1350" i="1"/>
  <c r="N593" i="1"/>
  <c r="N13" i="1"/>
  <c r="O2994" i="1"/>
  <c r="N2993" i="1"/>
  <c r="N3523" i="1"/>
  <c r="O3524" i="1"/>
  <c r="N2493" i="1"/>
  <c r="O2500" i="1"/>
  <c r="N209" i="1"/>
  <c r="O210" i="1"/>
  <c r="O104" i="1"/>
  <c r="N1899" i="1"/>
  <c r="O1906" i="1"/>
  <c r="O987" i="1"/>
  <c r="N986" i="1"/>
  <c r="O2394" i="1"/>
  <c r="N2350" i="1"/>
  <c r="O2359" i="1"/>
  <c r="O2549" i="1"/>
  <c r="N2542" i="1"/>
  <c r="O1287" i="1"/>
  <c r="O2051" i="1"/>
  <c r="N2050" i="1"/>
  <c r="O3589" i="1"/>
  <c r="N1827" i="1"/>
  <c r="O1827" i="1" s="1"/>
  <c r="O1828" i="1"/>
  <c r="O1339" i="1"/>
  <c r="N2625" i="1"/>
  <c r="O2626" i="1"/>
  <c r="O1498" i="1"/>
  <c r="N2025" i="1"/>
  <c r="O2026" i="1"/>
  <c r="N226" i="1"/>
  <c r="O227" i="1"/>
  <c r="O2240" i="1"/>
  <c r="N2239" i="1"/>
  <c r="N1602" i="1"/>
  <c r="O1609" i="1"/>
  <c r="N268" i="1"/>
  <c r="O3251" i="1"/>
  <c r="N3250" i="1"/>
  <c r="N2214" i="1"/>
  <c r="O2215" i="1"/>
  <c r="O953" i="1"/>
  <c r="O3563" i="1"/>
  <c r="O3495" i="1"/>
  <c r="N3494" i="1"/>
  <c r="N2037" i="1"/>
  <c r="O2038" i="1"/>
  <c r="O1918" i="1"/>
  <c r="N1917" i="1"/>
  <c r="O1183" i="1"/>
  <c r="N1182" i="1"/>
  <c r="O2140" i="1"/>
  <c r="O1671" i="1"/>
  <c r="O3175" i="1"/>
  <c r="O1035" i="1"/>
  <c r="N1254" i="1"/>
  <c r="N133" i="1"/>
  <c r="O134" i="1"/>
  <c r="N2288" i="1"/>
  <c r="O2295" i="1"/>
  <c r="O3167" i="1"/>
  <c r="N3166" i="1"/>
  <c r="O2531" i="1"/>
  <c r="N190" i="1"/>
  <c r="O191" i="1"/>
  <c r="O3654" i="1"/>
  <c r="N3596" i="1"/>
  <c r="N2508" i="1"/>
  <c r="O3840" i="1"/>
  <c r="N3804" i="1"/>
  <c r="O3805" i="1"/>
  <c r="O2334" i="1"/>
  <c r="O668" i="1"/>
  <c r="N612" i="1"/>
  <c r="N3352" i="1"/>
  <c r="O3353" i="1"/>
  <c r="O510" i="1"/>
  <c r="N509" i="1"/>
  <c r="O2448" i="1"/>
  <c r="N2447" i="1"/>
  <c r="O1689" i="1"/>
  <c r="N1688" i="1"/>
  <c r="N2405" i="1"/>
  <c r="O2406" i="1"/>
  <c r="O816" i="1"/>
  <c r="N2197" i="1"/>
  <c r="O2198" i="1"/>
  <c r="N3671" i="1"/>
  <c r="O3672" i="1"/>
  <c r="O3373" i="1"/>
  <c r="O2765" i="1"/>
  <c r="N3850" i="1"/>
  <c r="O3850" i="1" s="1"/>
  <c r="O3851" i="1"/>
  <c r="N1378" i="1"/>
  <c r="O1379" i="1"/>
  <c r="O1103" i="1"/>
  <c r="N1096" i="1"/>
  <c r="N1813" i="1"/>
  <c r="O1814" i="1"/>
  <c r="N3771" i="1"/>
  <c r="O3772" i="1"/>
  <c r="N3717" i="1"/>
  <c r="O1080" i="1"/>
  <c r="N1145" i="1"/>
  <c r="O1146" i="1"/>
  <c r="O2289" i="1"/>
  <c r="N3893" i="1"/>
  <c r="O3894" i="1"/>
  <c r="N1034" i="1"/>
  <c r="O1041" i="1"/>
  <c r="N3507" i="1"/>
  <c r="O3507" i="1" s="1"/>
  <c r="O3508" i="1"/>
  <c r="O1945" i="1"/>
  <c r="N2226" i="1"/>
  <c r="O2227" i="1"/>
  <c r="O3400" i="1"/>
  <c r="H2542" i="1"/>
  <c r="H1096" i="1"/>
  <c r="H2204" i="1"/>
  <c r="O2204" i="1" s="1"/>
  <c r="H2590" i="1"/>
  <c r="O2590" i="1" s="1"/>
  <c r="H2015" i="1"/>
  <c r="O2015" i="1" s="1"/>
  <c r="H1803" i="1"/>
  <c r="O1803" i="1" s="1"/>
  <c r="H1580" i="1"/>
  <c r="O1580" i="1" s="1"/>
  <c r="H2641" i="1"/>
  <c r="H70" i="1"/>
  <c r="O70" i="1" s="1"/>
  <c r="H2412" i="1"/>
  <c r="O2412" i="1" s="1"/>
  <c r="H1152" i="1"/>
  <c r="O1152" i="1" s="1"/>
  <c r="H2872" i="1"/>
  <c r="O2872" i="1" s="1"/>
  <c r="H1356" i="1"/>
  <c r="O1356" i="1" s="1"/>
  <c r="H147" i="1"/>
  <c r="O147" i="1" s="1"/>
  <c r="H367" i="1"/>
  <c r="O367" i="1" s="1"/>
  <c r="H3119" i="1"/>
  <c r="O3119" i="1" s="1"/>
  <c r="H3531" i="1"/>
  <c r="H2913" i="1"/>
  <c r="H14" i="1"/>
  <c r="O14" i="1" s="1"/>
  <c r="H1899" i="1"/>
  <c r="H3577" i="1"/>
  <c r="O3577" i="1" s="1"/>
  <c r="H2099" i="1"/>
  <c r="H2350" i="1"/>
  <c r="H2612" i="1"/>
  <c r="H1739" i="1"/>
  <c r="H1445" i="1"/>
  <c r="H133" i="1"/>
  <c r="H1034" i="1"/>
  <c r="H190" i="1"/>
  <c r="H2447" i="1"/>
  <c r="H3914" i="1"/>
  <c r="O3914" i="1" s="1"/>
  <c r="H2493" i="1"/>
  <c r="H986" i="1"/>
  <c r="H3671" i="1"/>
  <c r="H2226" i="1"/>
  <c r="H593" i="1"/>
  <c r="H90" i="1"/>
  <c r="H1174" i="1"/>
  <c r="H1590" i="1"/>
  <c r="H209" i="1"/>
  <c r="H892" i="1"/>
  <c r="H3250" i="1"/>
  <c r="H2008" i="1"/>
  <c r="H3893" i="1"/>
  <c r="H3494" i="1"/>
  <c r="H1254" i="1"/>
  <c r="H1621" i="1"/>
  <c r="H2151" i="1"/>
  <c r="H1182" i="1"/>
  <c r="H3352" i="1"/>
  <c r="H2050" i="1"/>
  <c r="H3771" i="1"/>
  <c r="H2288" i="1"/>
  <c r="H3717" i="1"/>
  <c r="H2654" i="1"/>
  <c r="O2654" i="1" s="1"/>
  <c r="H2405" i="1"/>
  <c r="H2600" i="1"/>
  <c r="H2993" i="1"/>
  <c r="H1366" i="1"/>
  <c r="H1349" i="1"/>
  <c r="H2197" i="1"/>
  <c r="H2306" i="1"/>
  <c r="H3596" i="1"/>
  <c r="H3102" i="1"/>
  <c r="H1956" i="1"/>
  <c r="H612" i="1"/>
  <c r="H3372" i="1"/>
  <c r="O3372" i="1" s="1"/>
  <c r="H509" i="1"/>
  <c r="H3263" i="1"/>
  <c r="H1917" i="1"/>
  <c r="H1470" i="1"/>
  <c r="H3144" i="1"/>
  <c r="H1796" i="1"/>
  <c r="H1509" i="1"/>
  <c r="H1236" i="1"/>
  <c r="H3166" i="1"/>
  <c r="H268" i="1"/>
  <c r="H2037" i="1"/>
  <c r="H3523" i="1"/>
  <c r="H1378" i="1"/>
  <c r="H2239" i="1"/>
  <c r="H2214" i="1"/>
  <c r="H2850" i="1"/>
  <c r="O2850" i="1" s="1"/>
  <c r="H1602" i="1"/>
  <c r="H3333" i="1"/>
  <c r="H1298" i="1"/>
  <c r="O1298" i="1" s="1"/>
  <c r="H3698" i="1"/>
  <c r="H1391" i="1"/>
  <c r="H1842" i="1"/>
  <c r="H1052" i="1"/>
  <c r="H2508" i="1"/>
  <c r="H2625" i="1"/>
  <c r="H1162" i="1"/>
  <c r="H2422" i="1"/>
  <c r="H1670" i="1"/>
  <c r="H3804" i="1"/>
  <c r="H2025" i="1"/>
  <c r="H1145" i="1"/>
  <c r="H1573" i="1"/>
  <c r="H226" i="1"/>
  <c r="H1688" i="1"/>
  <c r="H1813" i="1"/>
  <c r="H2117" i="1"/>
  <c r="H3514" i="1"/>
  <c r="O3514" i="1" s="1"/>
  <c r="H433" i="1"/>
  <c r="O2226" i="1" l="1"/>
  <c r="O3893" i="1"/>
  <c r="N3892" i="1"/>
  <c r="O1145" i="1"/>
  <c r="O1096" i="1"/>
  <c r="O133" i="1"/>
  <c r="N132" i="1"/>
  <c r="O1917" i="1"/>
  <c r="O2037" i="1"/>
  <c r="O3250" i="1"/>
  <c r="N2049" i="1"/>
  <c r="O2050" i="1"/>
  <c r="O1899" i="1"/>
  <c r="O3523" i="1"/>
  <c r="O1349" i="1"/>
  <c r="O1739" i="1"/>
  <c r="N3249" i="1"/>
  <c r="O3263" i="1"/>
  <c r="O2099" i="1"/>
  <c r="O1236" i="1"/>
  <c r="O2422" i="1"/>
  <c r="O3102" i="1"/>
  <c r="O1670" i="1"/>
  <c r="O3771" i="1"/>
  <c r="N3770" i="1"/>
  <c r="N3670" i="1"/>
  <c r="O3671" i="1"/>
  <c r="N2446" i="1"/>
  <c r="O2447" i="1"/>
  <c r="O2508" i="1"/>
  <c r="N189" i="1"/>
  <c r="O190" i="1"/>
  <c r="O1254" i="1"/>
  <c r="O3494" i="1"/>
  <c r="O1602" i="1"/>
  <c r="N208" i="1"/>
  <c r="O226" i="1"/>
  <c r="N985" i="1"/>
  <c r="O986" i="1"/>
  <c r="O2493" i="1"/>
  <c r="N2992" i="1"/>
  <c r="O2993" i="1"/>
  <c r="O2600" i="1"/>
  <c r="N1390" i="1"/>
  <c r="O1391" i="1"/>
  <c r="O1445" i="1"/>
  <c r="O1162" i="1"/>
  <c r="O1052" i="1"/>
  <c r="O1590" i="1"/>
  <c r="O1366" i="1"/>
  <c r="O1034" i="1"/>
  <c r="N3716" i="1"/>
  <c r="O3717" i="1"/>
  <c r="O2405" i="1"/>
  <c r="O3352" i="1"/>
  <c r="N3530" i="1"/>
  <c r="O3596" i="1"/>
  <c r="O2288" i="1"/>
  <c r="N1181" i="1"/>
  <c r="O1182" i="1"/>
  <c r="N267" i="1"/>
  <c r="O268" i="1"/>
  <c r="N2238" i="1"/>
  <c r="O2239" i="1"/>
  <c r="O2625" i="1"/>
  <c r="O2350" i="1"/>
  <c r="O593" i="1"/>
  <c r="O1174" i="1"/>
  <c r="O2612" i="1"/>
  <c r="O1796" i="1"/>
  <c r="O1573" i="1"/>
  <c r="O2117" i="1"/>
  <c r="O2306" i="1"/>
  <c r="N3697" i="1"/>
  <c r="O3698" i="1"/>
  <c r="O2641" i="1"/>
  <c r="N3332" i="1"/>
  <c r="O3333" i="1"/>
  <c r="N89" i="1"/>
  <c r="O90" i="1"/>
  <c r="N1620" i="1"/>
  <c r="O1621" i="1"/>
  <c r="O3531" i="1"/>
  <c r="O2151" i="1"/>
  <c r="N3101" i="1"/>
  <c r="O1470" i="1"/>
  <c r="N2871" i="1"/>
  <c r="O2913" i="1"/>
  <c r="N3371" i="1"/>
  <c r="O1813" i="1"/>
  <c r="O1378" i="1"/>
  <c r="O2197" i="1"/>
  <c r="O1688" i="1"/>
  <c r="O509" i="1"/>
  <c r="O612" i="1"/>
  <c r="N611" i="1"/>
  <c r="O3804" i="1"/>
  <c r="N3143" i="1"/>
  <c r="O3166" i="1"/>
  <c r="O2214" i="1"/>
  <c r="O2025" i="1"/>
  <c r="O2542" i="1"/>
  <c r="O209" i="1"/>
  <c r="O2008" i="1"/>
  <c r="N432" i="1"/>
  <c r="O433" i="1"/>
  <c r="O3144" i="1"/>
  <c r="O1509" i="1"/>
  <c r="N1841" i="1"/>
  <c r="O1842" i="1"/>
  <c r="O1956" i="1"/>
  <c r="N2624" i="1"/>
  <c r="O892" i="1"/>
  <c r="H3332" i="1"/>
  <c r="H3892" i="1"/>
  <c r="H611" i="1"/>
  <c r="H267" i="1"/>
  <c r="H2871" i="1"/>
  <c r="H2624" i="1"/>
  <c r="H13" i="1"/>
  <c r="O13" i="1" s="1"/>
  <c r="H132" i="1"/>
  <c r="H2049" i="1"/>
  <c r="H3101" i="1"/>
  <c r="H3249" i="1"/>
  <c r="H189" i="1"/>
  <c r="H208" i="1"/>
  <c r="H1841" i="1"/>
  <c r="H1390" i="1"/>
  <c r="H3697" i="1"/>
  <c r="H3371" i="1"/>
  <c r="H3716" i="1"/>
  <c r="H3770" i="1"/>
  <c r="H2446" i="1"/>
  <c r="H432" i="1"/>
  <c r="H2238" i="1"/>
  <c r="H3530" i="1"/>
  <c r="H3670" i="1"/>
  <c r="H3143" i="1"/>
  <c r="H2992" i="1"/>
  <c r="H1181" i="1"/>
  <c r="H1620" i="1"/>
  <c r="H89" i="1"/>
  <c r="H985" i="1"/>
  <c r="O2624" i="1" l="1"/>
  <c r="O1841" i="1"/>
  <c r="O3101" i="1"/>
  <c r="O2871" i="1"/>
  <c r="O89" i="1"/>
  <c r="N3931" i="1"/>
  <c r="O2238" i="1"/>
  <c r="O1181" i="1"/>
  <c r="O189" i="1"/>
  <c r="O3143" i="1"/>
  <c r="O3697" i="1"/>
  <c r="O985" i="1"/>
  <c r="O3670" i="1"/>
  <c r="O2049" i="1"/>
  <c r="O132" i="1"/>
  <c r="O3892" i="1"/>
  <c r="O432" i="1"/>
  <c r="O3371" i="1"/>
  <c r="O1620" i="1"/>
  <c r="O3332" i="1"/>
  <c r="O267" i="1"/>
  <c r="O2992" i="1"/>
  <c r="O3770" i="1"/>
  <c r="O3249" i="1"/>
  <c r="O611" i="1"/>
  <c r="O3530" i="1"/>
  <c r="O3716" i="1"/>
  <c r="O1390" i="1"/>
  <c r="O208" i="1"/>
  <c r="O2446" i="1"/>
  <c r="H3931" i="1"/>
  <c r="O3931" i="1" l="1"/>
</calcChain>
</file>

<file path=xl/sharedStrings.xml><?xml version="1.0" encoding="utf-8"?>
<sst xmlns="http://schemas.openxmlformats.org/spreadsheetml/2006/main" count="18333" uniqueCount="1029">
  <si>
    <t>Ведомство</t>
  </si>
  <si>
    <t>Раздел</t>
  </si>
  <si>
    <t>Подраздел</t>
  </si>
  <si>
    <t>Целевая статья</t>
  </si>
  <si>
    <t>Вид расходов</t>
  </si>
  <si>
    <t>Наименование расходов</t>
  </si>
  <si>
    <t>200</t>
  </si>
  <si>
    <t>800</t>
  </si>
  <si>
    <t>01</t>
  </si>
  <si>
    <t>163</t>
  </si>
  <si>
    <t>13</t>
  </si>
  <si>
    <t>07</t>
  </si>
  <si>
    <t>Департамент имущественных отношений администрации города Перми</t>
  </si>
  <si>
    <t>Общегосударственные вопросы</t>
  </si>
  <si>
    <t>Другие общегосударственные вопросы</t>
  </si>
  <si>
    <t>Муниципальная программа "Управление муниципальным имуществом города Перми"</t>
  </si>
  <si>
    <t>Подпрограмма "Распоряжение муниципальным имуществом"</t>
  </si>
  <si>
    <t>Организация работ по отчуждению, передаче в возмездное пользование муниципального имущества, мониторинг деятельности муниципальных предприятий</t>
  </si>
  <si>
    <t>Организация деятельности торговой площадки муниципального образования г.Пермь</t>
  </si>
  <si>
    <t>100</t>
  </si>
  <si>
    <t>400</t>
  </si>
  <si>
    <t>2000000</t>
  </si>
  <si>
    <t>2010000</t>
  </si>
  <si>
    <t>2012154</t>
  </si>
  <si>
    <t>2012155</t>
  </si>
  <si>
    <t>2020000</t>
  </si>
  <si>
    <t>2020059</t>
  </si>
  <si>
    <t>2022159</t>
  </si>
  <si>
    <t>9100000</t>
  </si>
  <si>
    <t>9190000</t>
  </si>
  <si>
    <t>9500000</t>
  </si>
  <si>
    <t>9580000</t>
  </si>
  <si>
    <t>9580011</t>
  </si>
  <si>
    <t>9580019</t>
  </si>
  <si>
    <t>0100000</t>
  </si>
  <si>
    <t>0110000</t>
  </si>
  <si>
    <t>Подпрограмма "Содержание муниципального имущества"</t>
  </si>
  <si>
    <t>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</si>
  <si>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Обеспечение содержания и обслуживания нежилого муниципального фонда</t>
  </si>
  <si>
    <t>Непрограммные расходы бюджета города Перми по реализации иных мероприятий</t>
  </si>
  <si>
    <t>Иные непрограммные мероприятия</t>
  </si>
  <si>
    <t>Непрограммные расходы по обеспечению деятельности администрации города Перми</t>
  </si>
  <si>
    <t>Функциональные органы администрации города Перми</t>
  </si>
  <si>
    <t>Расходы на выплаты по оплате труда работников муниципальных органов по функциональным органам администрации города Перми</t>
  </si>
  <si>
    <t>Расходы на обеспечение функций муниципальных органов по функциональным органам администрации города Перми</t>
  </si>
  <si>
    <t>Образование</t>
  </si>
  <si>
    <t>Дошкольное образование</t>
  </si>
  <si>
    <t>Муниципальная программа "Обеспечение доступности качественного образования в городе Перми"</t>
  </si>
  <si>
    <t>Подпрограмма "Доступность качественной услуги дошкольного образования для всех слоев населения города Перми"</t>
  </si>
  <si>
    <t>902</t>
  </si>
  <si>
    <t>06</t>
  </si>
  <si>
    <t>11</t>
  </si>
  <si>
    <t>9619200</t>
  </si>
  <si>
    <t>9162183</t>
  </si>
  <si>
    <t>9699500</t>
  </si>
  <si>
    <t>9699400</t>
  </si>
  <si>
    <t>9629300</t>
  </si>
  <si>
    <t>9600000</t>
  </si>
  <si>
    <t>9620000</t>
  </si>
  <si>
    <t>9160000</t>
  </si>
  <si>
    <t>9610000</t>
  </si>
  <si>
    <t>9690000</t>
  </si>
  <si>
    <t>Департамент финансов администрации города Перми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</si>
  <si>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</si>
  <si>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</si>
  <si>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Резервный фонд</t>
  </si>
  <si>
    <t>Резервный фонд администрации города Перми</t>
  </si>
  <si>
    <t>Расходы на исполнение судебных актов по обращению взыскания на средства местного бюджета</t>
  </si>
  <si>
    <t>Средства на исполнение решений судов, вступивших в законную силу</t>
  </si>
  <si>
    <t>Иные непрограммные расходы</t>
  </si>
  <si>
    <t>Средства на повышение фонда оплаты труда муниципальных служащих города Перми, пенсий за выслугу лет лицам, замещавшим муниципальные должности муниципальной службы и компенсационных выплат депутатам Пермской городской Думы</t>
  </si>
  <si>
    <t>Средства на повышение фонда оплаты труда работников муниципальных учреждений города Перми и работников, занимающих должности, не отнесенные к должностям муниципальной службы, и осуществляющих техническое обеспечение органов местного самоуправления</t>
  </si>
  <si>
    <t>Мероприятия, направленные на решение отдельных вопросов местного значения</t>
  </si>
  <si>
    <t>Мероприятия, направленные на решение отдельных вопросов местного значения в микрорайонах города Перми</t>
  </si>
  <si>
    <t>04</t>
  </si>
  <si>
    <t>12</t>
  </si>
  <si>
    <t>1810059</t>
  </si>
  <si>
    <t>1812120</t>
  </si>
  <si>
    <t>1812302</t>
  </si>
  <si>
    <t>1812303</t>
  </si>
  <si>
    <t>1812320</t>
  </si>
  <si>
    <t>1822121</t>
  </si>
  <si>
    <t>1822122</t>
  </si>
  <si>
    <t>1800000</t>
  </si>
  <si>
    <t>1810000</t>
  </si>
  <si>
    <t>600</t>
  </si>
  <si>
    <t>1820000</t>
  </si>
  <si>
    <t>Департамент градостроительства и архитектуры администрации города Перми</t>
  </si>
  <si>
    <t>Национальная экономика</t>
  </si>
  <si>
    <t>Другие вопросы в области национальной экономики</t>
  </si>
  <si>
    <t>Муниципальная программа "Градостроительная деятельность на территории города Перми"</t>
  </si>
  <si>
    <t>Подпрограмма "Организация реализации единой политики в области градостроительства и архитектуры на территории города Перми"</t>
  </si>
  <si>
    <t>Мероприятия в области застройки территории</t>
  </si>
  <si>
    <t>Формирование земельных участков в целях предоставления многодетным семьям</t>
  </si>
  <si>
    <t>Изготовление градостроительных планов земельных участков, расположенных в Пермском муниципальной районе и предоставленных многодетным семьям – жителям города Перми</t>
  </si>
  <si>
    <t>Разработка документации по архитектурному облику центральных улиц города Перми</t>
  </si>
  <si>
    <t>Подпрограмма "Ведение информационной системы обеспечения градостроительной деятельности"</t>
  </si>
  <si>
    <t>Наполнение автоматизированной информационной системы обеспечения градостроительной деятельности</t>
  </si>
  <si>
    <t>915</t>
  </si>
  <si>
    <t>03</t>
  </si>
  <si>
    <t>05</t>
  </si>
  <si>
    <t>2120059</t>
  </si>
  <si>
    <t>2122165</t>
  </si>
  <si>
    <t>2122166</t>
  </si>
  <si>
    <t>2112162</t>
  </si>
  <si>
    <t>2112163</t>
  </si>
  <si>
    <t>2112164</t>
  </si>
  <si>
    <t>9150059</t>
  </si>
  <si>
    <t>9152197</t>
  </si>
  <si>
    <t>2100000</t>
  </si>
  <si>
    <t>2120000</t>
  </si>
  <si>
    <t>2110000</t>
  </si>
  <si>
    <t>9150000</t>
  </si>
  <si>
    <t>Управление по экологии и природопользованию администрации города Перми</t>
  </si>
  <si>
    <t>Лесное хозяйство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</si>
  <si>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</si>
  <si>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</si>
  <si>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</si>
  <si>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Муниципальная программа "Охрана природы и лесное хозяйство города Перми"</t>
  </si>
  <si>
    <t>Подпрограмма "Охрана, защита, воспроизводство городских лесов и обустройство мест отдыха в лесах города Перми"</t>
  </si>
  <si>
    <t>Поддержание территории городских лесов в нормативном состоянии</t>
  </si>
  <si>
    <t>Содержание и развитие системы ООПТ местного значения</t>
  </si>
  <si>
    <t>Подпрограмма "Реализация природоохранных мероприятий на территории города Перми"</t>
  </si>
  <si>
    <t>Подготовка и предоставление населению города Перми информации о состоянии окружающей среды</t>
  </si>
  <si>
    <t>Привлечение населения города Перми к реализации экологических проектов, акций, озеленению территории</t>
  </si>
  <si>
    <t>Мониторинг и обустройство водных объектов города Перми</t>
  </si>
  <si>
    <t>Мероприятия по регулированию численности безнадзорных собак и кошек на территории города Перми</t>
  </si>
  <si>
    <t>920</t>
  </si>
  <si>
    <t>09</t>
  </si>
  <si>
    <t>10</t>
  </si>
  <si>
    <t>02</t>
  </si>
  <si>
    <t>9196301</t>
  </si>
  <si>
    <t>9196303</t>
  </si>
  <si>
    <t>9196305</t>
  </si>
  <si>
    <t>1412110</t>
  </si>
  <si>
    <t>9196304</t>
  </si>
  <si>
    <t>0212322</t>
  </si>
  <si>
    <t>0216203</t>
  </si>
  <si>
    <t>9196315</t>
  </si>
  <si>
    <t>1400000</t>
  </si>
  <si>
    <t>1410000</t>
  </si>
  <si>
    <t>300</t>
  </si>
  <si>
    <t>0200000</t>
  </si>
  <si>
    <t>0210000</t>
  </si>
  <si>
    <t>Управление здравоохранения администрации города Перми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</si>
  <si>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</si>
  <si>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</si>
  <si>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</si>
  <si>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</si>
  <si>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</si>
  <si>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</si>
  <si>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</si>
  <si>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</si>
  <si>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Муниципальная программа "Осуществление мер по гражданской обороне, пожарной безопасности и защите от чрезвычайных ситуаций в городе Перми"</t>
  </si>
  <si>
    <t>Подпрограмма "Предупреждение и ликвидация чрезвычайных ситуаций природного и техногенного характера, совершенствование гражданской обороны на территории города Перми"</t>
  </si>
  <si>
    <t>Организация оказания медицинской помощи на территории Пермского края муниципальными учреждениями</t>
  </si>
  <si>
    <t>Формирование системы оказания паллиативной медицинской помощи, в том числе детям муниципальными учреждениями</t>
  </si>
  <si>
    <t>Организация оказания медицинской помощи в детских санаториях ревматологического и пульмонологического профиля</t>
  </si>
  <si>
    <t>Обеспечение полномочий по оплате проезда пациентов, проживающих в городе Перми, за пределы Пермского края в федеральные специализированные медицинские организации и иные государственные и муниципальные учреждения здравоохранения для лечения и обследования по направлению Министерства здравоохранения Пермского края</t>
  </si>
  <si>
    <t>Муниципальная программа "Социальная поддержка населения города Перми"</t>
  </si>
  <si>
    <t>Подпрограмма "Поддержка социально незащищенных категорий населения города Перми"</t>
  </si>
  <si>
    <t>Обеспечение работников муниципальных учреждений города Перми путевками санаторно-курортного лечения и оздоровления</t>
  </si>
  <si>
    <t>Обеспечение работников муниципальных учреждений бюджетной сферы Пермского края путевками на санаторно-курортное лечение и оздоровление</t>
  </si>
  <si>
    <t>0342100</t>
  </si>
  <si>
    <t>0350059</t>
  </si>
  <si>
    <t>0222311</t>
  </si>
  <si>
    <t>0410059</t>
  </si>
  <si>
    <t>0412314</t>
  </si>
  <si>
    <t>0417004</t>
  </si>
  <si>
    <t>0720059</t>
  </si>
  <si>
    <t>0352127</t>
  </si>
  <si>
    <t>0358203</t>
  </si>
  <si>
    <t>1312108</t>
  </si>
  <si>
    <t>1322109</t>
  </si>
  <si>
    <t>08</t>
  </si>
  <si>
    <t>0212102</t>
  </si>
  <si>
    <t>0312198</t>
  </si>
  <si>
    <t>0320059</t>
  </si>
  <si>
    <t>0330059</t>
  </si>
  <si>
    <t>0360059</t>
  </si>
  <si>
    <t>0370059</t>
  </si>
  <si>
    <t>0358202</t>
  </si>
  <si>
    <t>0300000</t>
  </si>
  <si>
    <t>0340000</t>
  </si>
  <si>
    <t>0350000</t>
  </si>
  <si>
    <t>0220000</t>
  </si>
  <si>
    <t>0400000</t>
  </si>
  <si>
    <t>0410000</t>
  </si>
  <si>
    <t>0700000</t>
  </si>
  <si>
    <t>0720000</t>
  </si>
  <si>
    <t>1300000</t>
  </si>
  <si>
    <t>1310000</t>
  </si>
  <si>
    <t>1320000</t>
  </si>
  <si>
    <t>0310000</t>
  </si>
  <si>
    <t>0320000</t>
  </si>
  <si>
    <t>0330000</t>
  </si>
  <si>
    <t>0360000</t>
  </si>
  <si>
    <t>0370000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</si>
  <si>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</si>
  <si>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</si>
  <si>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</si>
  <si>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</si>
  <si>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</si>
  <si>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</si>
  <si>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Другие вопросы в области социальной политики</t>
  </si>
  <si>
    <t>Муниципальная программа "Культура города Перми"</t>
  </si>
  <si>
    <t>Подпрограмма "Приведение в нормативное состояние подведомственных учреждений департамента культуры и молодежной политике администрации города Перми"</t>
  </si>
  <si>
    <t>Выполнение нормативных требований, предписаний надзорных органов, приведение в нормативное состояние имущественных комплексов учреждений, подведомственных ДКМП</t>
  </si>
  <si>
    <t>Подпрограмма "Одаренные дети города Перми"</t>
  </si>
  <si>
    <t>Подпрограмма "Доступный город"</t>
  </si>
  <si>
    <t>Оборудование объектов социальной инфраструктуры средствами беспрепятственного доступа</t>
  </si>
  <si>
    <t>Муниципальная программа "Молодежь города Перми"</t>
  </si>
  <si>
    <t>Подпрограмма "Вовлечение молодежи в социальную практику"</t>
  </si>
  <si>
    <t>Мероприятия в области молодежной политики</t>
  </si>
  <si>
    <t>Субсидии некоммерческим организациям, не являющимся государственными (муниципальными) учреждениями, оказывающим услуги по работе с молодежью</t>
  </si>
  <si>
    <t>Поддержка одаренных детей города Перми, создание условий для профессионального совершенствования педагогических кадров и поддержке учреждений дополнительного образования в сфере культуры</t>
  </si>
  <si>
    <t>Муниципальная программа "Семья и дети города Перми"</t>
  </si>
  <si>
    <t>Подпрограмма "Организация оздоровления, отдыха и занятости детей города Перми"</t>
  </si>
  <si>
    <t>Стипендии одаренным детям, обучающимся в образовательных учреждениях дополнительного образования детей в сфере культуры</t>
  </si>
  <si>
    <t>Подпрограмма "Совершенствование системы первичной профилактики употребления психоактивных веществ"</t>
  </si>
  <si>
    <t>Организация мероприятий первичной профилактики употребления психоактивных веществ</t>
  </si>
  <si>
    <t>Проведение мероприятий социальной направленности</t>
  </si>
  <si>
    <t>Подпрограмма "Городские культурно-зрелищные мероприятия"</t>
  </si>
  <si>
    <t>Мероприятия в области культуры</t>
  </si>
  <si>
    <t>Подпрограмма "Обеспечение и развитие театрально-концертной деятельности муниципальных учреждений культуры города Перми"</t>
  </si>
  <si>
    <t>Подпрограмма "Обеспечение и развитие деятельности досуговых и культурно просветительных учреждений культуры"</t>
  </si>
  <si>
    <t>Подпрограмма "Библиотечное обслуживание населения города Перми"</t>
  </si>
  <si>
    <t>Подпрограмма "Сохранение, изучение, использование и популяризация объектов культурного наследия (памятников истории и культуры), находящихся в собственности муниципального образования город Пермь"</t>
  </si>
  <si>
    <t>Социальные гарантии и льготы педагогическим работникам</t>
  </si>
  <si>
    <t>0116311</t>
  </si>
  <si>
    <t>0116306</t>
  </si>
  <si>
    <t>0110059</t>
  </si>
  <si>
    <t>0112103</t>
  </si>
  <si>
    <t>0142104</t>
  </si>
  <si>
    <t>0116330</t>
  </si>
  <si>
    <t>0117003</t>
  </si>
  <si>
    <t>0120059</t>
  </si>
  <si>
    <t>0124100</t>
  </si>
  <si>
    <t>0124119</t>
  </si>
  <si>
    <t>0124201</t>
  </si>
  <si>
    <t>0126307</t>
  </si>
  <si>
    <t>0126308</t>
  </si>
  <si>
    <t>0126310</t>
  </si>
  <si>
    <t>0126311</t>
  </si>
  <si>
    <t>0127005</t>
  </si>
  <si>
    <t>0128200</t>
  </si>
  <si>
    <t>0128201</t>
  </si>
  <si>
    <t>0128204</t>
  </si>
  <si>
    <t>0130059</t>
  </si>
  <si>
    <t>0520059</t>
  </si>
  <si>
    <t>0142119</t>
  </si>
  <si>
    <t>0118102</t>
  </si>
  <si>
    <t>9162181</t>
  </si>
  <si>
    <t>0140059</t>
  </si>
  <si>
    <t>0142180</t>
  </si>
  <si>
    <t>0710059</t>
  </si>
  <si>
    <t>0146312</t>
  </si>
  <si>
    <t>0126309</t>
  </si>
  <si>
    <t>0126314</t>
  </si>
  <si>
    <t>0126317</t>
  </si>
  <si>
    <t>0126318</t>
  </si>
  <si>
    <t>0116316</t>
  </si>
  <si>
    <t>0128206</t>
  </si>
  <si>
    <t>0148202</t>
  </si>
  <si>
    <t>0138202</t>
  </si>
  <si>
    <t>0140000</t>
  </si>
  <si>
    <t>0120000</t>
  </si>
  <si>
    <t>0130000</t>
  </si>
  <si>
    <t>0500000</t>
  </si>
  <si>
    <t>0520000</t>
  </si>
  <si>
    <t>0710000</t>
  </si>
  <si>
    <t>Охрана семьи и детства</t>
  </si>
  <si>
    <t>Восстановление дошкольных образовательных организаций, закрытых на капитальный ремонт, ранее перепрофилированных групп в дошкольных образовательных организаций</t>
  </si>
  <si>
    <t>Обеспечение воспитания и обучения детей-инвалидов в дошкольных образовательных организациях и на дому</t>
  </si>
  <si>
    <t>Предоставление социальных гарантий и льгот педагогическим работникам дошкольных и общеобразовательных организаций</t>
  </si>
  <si>
    <t>Субсидии частным организациям, осуществляющих образовательную деятельность и содержание ребенка (присмотр и уход за ребенком)</t>
  </si>
  <si>
    <t>Пособия семьям, имеющих детей в возрасте от 1,5 до 4 лет</t>
  </si>
  <si>
    <t>Подпрограмма "Доступность качественной услуги начального общего, основного общего и среднего общего образования для всех слоев населения города Перми"</t>
  </si>
  <si>
    <t>Строительство спортивного зала в МАОУ "СОШ № 12"</t>
  </si>
  <si>
    <t>Реконструкция корпуса МАОУ "Лицей № 10" г.Перми</t>
  </si>
  <si>
    <t>Строительство нового корпуса МБОУ "Гимназия № 11 им. С.П.Дягилева - софинансируемый проект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</si>
  <si>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</si>
  <si>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Предоставление общего образования по основным и адаптированным общеобразовательным программам в специальных (коррекционных) образовательных организациях для обучающихся, воспитанников с ограниченными возможностями здоровья, специальных учебно-воспитательных организациях открытого типа, оздоровительных образовательных организациях санаторного типа для детей, нуждающихся в длительном лечении</t>
  </si>
  <si>
    <t>Стипендиальное обеспечение обучающихся в 10-х и 11-х классах общеобразовательных организаций</t>
  </si>
  <si>
    <t>Выплата ежемесячного денежного вознаграждения за классное руководство в муниципальных образовательных организациях Пермского края</t>
  </si>
  <si>
    <t>Предоставление мер социальной поддержки учащимся из многодетных малоимущих семей</t>
  </si>
  <si>
    <t>Предоставление мер социальной поддержки учащимся из малоимущих семей</t>
  </si>
  <si>
    <t>Субсидии частным организациям, осуществляющих общеобразовательную деятельность</t>
  </si>
  <si>
    <t>Организация подвоза учащихся, проживающих в отделенных жилых районах (Голый Мыс, Новобродовский), не имеющих общеобразовательных учреждений, к месту обучения в МОУ СОШ № 82 и обратно</t>
  </si>
  <si>
    <t>Организация подвоза учащихся муниципальных общеобразовательных школ города Перми, закрытых на капитальный ремонт, к месту проведения занятий в другие общеобразовательные учреждения и обратно</t>
  </si>
  <si>
    <t>Предоставление бесплатного питания учащимся кадетской школы города Перми</t>
  </si>
  <si>
    <t>Предоставление бесплатного питания отдельным категориям учащихся в общеобразовательных организациях</t>
  </si>
  <si>
    <t>Подпрограмма "Получение качественной услуги дополнительного образования детьми в возрасте от 7 до 18 лет в полном объеме"</t>
  </si>
  <si>
    <t>Подпрограмма "Ресурсное обеспечение качественного функционирования системы образования города Перми"</t>
  </si>
  <si>
    <t>Приведение имущественных комплексов образовательных организаций в соответствие с требованиями действующего законодательства</t>
  </si>
  <si>
    <t>Мероприятия в области образования</t>
  </si>
  <si>
    <t>Мероприятия в области инновационного развития системы образования</t>
  </si>
  <si>
    <t>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организациях Пермского края</t>
  </si>
  <si>
    <t>Муниципальная программа "Развитие физической культуры и спорта в городе Перми"</t>
  </si>
  <si>
    <t>Подпрограмма "Организация предоставления физкультурно-оздоровительных и спортивных услуг населению"</t>
  </si>
  <si>
    <t>Мероприятия, направленные на решение отдельных вопросов местного значения в микрорайонах города Перми - финансовое обеспечение отдельных государственных полномочий в сфере образования</t>
  </si>
  <si>
    <t>9196319</t>
  </si>
  <si>
    <t>240</t>
  </si>
  <si>
    <t>9570011</t>
  </si>
  <si>
    <t>9570019</t>
  </si>
  <si>
    <t>0627113</t>
  </si>
  <si>
    <t>0627114</t>
  </si>
  <si>
    <t>0612128</t>
  </si>
  <si>
    <t>9192188</t>
  </si>
  <si>
    <t>14</t>
  </si>
  <si>
    <t>1422112</t>
  </si>
  <si>
    <t>1012123</t>
  </si>
  <si>
    <t>1012126</t>
  </si>
  <si>
    <t>1012315</t>
  </si>
  <si>
    <t>1112140</t>
  </si>
  <si>
    <t>1222178</t>
  </si>
  <si>
    <t>0922115</t>
  </si>
  <si>
    <t>1112141</t>
  </si>
  <si>
    <t>1812304</t>
  </si>
  <si>
    <t>0912114</t>
  </si>
  <si>
    <t>1012317</t>
  </si>
  <si>
    <t>1112136</t>
  </si>
  <si>
    <t>1112137</t>
  </si>
  <si>
    <t>1112138</t>
  </si>
  <si>
    <t>1722171</t>
  </si>
  <si>
    <t>1030059</t>
  </si>
  <si>
    <t>0417007</t>
  </si>
  <si>
    <t>0522199</t>
  </si>
  <si>
    <t>9570000</t>
  </si>
  <si>
    <t>0600000</t>
  </si>
  <si>
    <t>0610000</t>
  </si>
  <si>
    <t>0620000</t>
  </si>
  <si>
    <t>0630000</t>
  </si>
  <si>
    <t>1200000</t>
  </si>
  <si>
    <t>1420000</t>
  </si>
  <si>
    <t>1000000</t>
  </si>
  <si>
    <t>1010000</t>
  </si>
  <si>
    <t>1100000</t>
  </si>
  <si>
    <t>1110000</t>
  </si>
  <si>
    <t>1220000</t>
  </si>
  <si>
    <t>0900000</t>
  </si>
  <si>
    <t>0920000</t>
  </si>
  <si>
    <t>0910000</t>
  </si>
  <si>
    <t>1700000</t>
  </si>
  <si>
    <t>1720000</t>
  </si>
  <si>
    <t>1030000</t>
  </si>
  <si>
    <t>1424102</t>
  </si>
  <si>
    <t>Администрация Ленинского района города Перми</t>
  </si>
  <si>
    <t>Администрация Свердловского района города Перми</t>
  </si>
  <si>
    <t>932</t>
  </si>
  <si>
    <t>850</t>
  </si>
  <si>
    <t>Администрация Мотовилихинского района города Перми</t>
  </si>
  <si>
    <t>933</t>
  </si>
  <si>
    <t>630</t>
  </si>
  <si>
    <t>Расходы на выплаты персоналу казенных учреждений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</si>
  <si>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</si>
  <si>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</si>
  <si>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</si>
  <si>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Стипендии</t>
  </si>
  <si>
    <t>Премии и гранты</t>
  </si>
  <si>
    <t>Бюджетные инвестиции</t>
  </si>
  <si>
    <t>Субсидии бюджетным учреждениям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</si>
  <si>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</si>
  <si>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</si>
  <si>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Исполнение судебных актов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</si>
  <si>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</si>
  <si>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</si>
  <si>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Закупка товаров, работ и услуг для государственных (муниципальных) нужд </t>
  </si>
  <si>
    <t>Социальное обеспечение и иные выплаты населению</t>
  </si>
  <si>
    <t>Капитальные вложения в объекты недвижимого имущества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</si>
  <si>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</si>
  <si>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</si>
  <si>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Национальная безопасность и правоохранительная деятельность</t>
  </si>
  <si>
    <t>Жилищно-коммунальное хозяйство</t>
  </si>
  <si>
    <t>Орана окружающей среды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</si>
  <si>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</si>
  <si>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</si>
  <si>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</si>
  <si>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</si>
  <si>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</si>
  <si>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</si>
  <si>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</si>
  <si>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</si>
  <si>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Массовый спорт</t>
  </si>
  <si>
    <t>Субсидии некоммерческим организациям, не являющимся государственными (муниципальными) учреждениями, оказывающим услуги в области организации трудовой занятости несовершеннолетних лиц</t>
  </si>
  <si>
    <t>Мероприятия в области физической культуры и спорта</t>
  </si>
  <si>
    <t>Муниципальная программа "Общественное участие"</t>
  </si>
  <si>
    <t>Подпрограмма "Поддержка общественно полезной деятельности социально ориентированных некоммерческих организаций"</t>
  </si>
  <si>
    <t>Содержание имущества и обеспечение деятельности общественных центров</t>
  </si>
  <si>
    <t>Подпрограмма "Развитие инфраструктуры поддержки социально ориентированных некоммерческих организаций"</t>
  </si>
  <si>
    <t>Муниципальная программа "Потребительский рынок города Перми"</t>
  </si>
  <si>
    <t>Подпрограмма "Регулирование размещения объектов потребительского рынка города Перми"</t>
  </si>
  <si>
    <t>Подпрограмма "Контроль за размещением объектов потребительского рынка на территории города Перми"</t>
  </si>
  <si>
    <t>Демонтаж самовольно установленных и незаконно размещенных объектов потребительского рынка</t>
  </si>
  <si>
    <t>Муниципальная программа "Организация дорожной деятельности в городе Перми"</t>
  </si>
  <si>
    <t>Подпрограмма "Обеспечение нормативного состояния автомобильных дорог и элементов дорог"</t>
  </si>
  <si>
    <t>Ремонт тротуаров, пешеходных дорожек и газонов</t>
  </si>
  <si>
    <t>Паспортизация бесхозяйных сетей наружного освещения</t>
  </si>
  <si>
    <t>Подпрограмма "Обеспечение деятельности заказчиков работ"</t>
  </si>
  <si>
    <t>Подпрограмма "Объекты озеленения общего пользования города Перми"</t>
  </si>
  <si>
    <t>Содержание объектов озеленения общего пользования</t>
  </si>
  <si>
    <t>Содержание пустошей, логов и водоохранных зон</t>
  </si>
  <si>
    <t>Содержание фонтанов</t>
  </si>
  <si>
    <t>Содержание искусственных инженерных сооружений</t>
  </si>
  <si>
    <t>Организация демонтажа незаконно размещенных движимых объектов</t>
  </si>
  <si>
    <t>Муниципальная программа "Организация дорожного движения и развитие городского пассажирского транспорта общего пользования в городе Перми"</t>
  </si>
  <si>
    <t>Подпрограмма "Развитие городского пассажирского транспорта общего пользования в городе Перми"</t>
  </si>
  <si>
    <t>Содержание и ремонт остановочных пунктов городского пассажирского транспорта общего пользования на автомобильных дорогах местного значения в границах городского округа</t>
  </si>
  <si>
    <t>Подпрограмма "Обеспечение первичных мер пожарной безопасности на территории города Перми"</t>
  </si>
  <si>
    <t>Строительство источников противопожарного водоснабжения</t>
  </si>
  <si>
    <t>Муниципальная программа "Развитие системы жилищно-коммунального хозяйства в городе Перми"</t>
  </si>
  <si>
    <t>Ликвидация несанкционированных свалок ТБО с территории города Перми</t>
  </si>
  <si>
    <t>Снос самовольных построек, приведение объектов капитального строительства в первоначальное положение, существовавшее до осуществления реконструкции</t>
  </si>
  <si>
    <t>Мероприятия по гражданской обороне по подготовке населения и организаций к действиям в чрезвычайной ситуации в мирное и военное время</t>
  </si>
  <si>
    <t>Образование комиссий по делам несовершеннолетних и защите их прав и организацию их деятельности</t>
  </si>
  <si>
    <t>Территориальные органы администрации города Перми</t>
  </si>
  <si>
    <t>934</t>
  </si>
  <si>
    <t>935</t>
  </si>
  <si>
    <t>Администрация Индустриального района города Перми</t>
  </si>
  <si>
    <t>120</t>
  </si>
  <si>
    <t>Администрация Кировского района города Перми</t>
  </si>
  <si>
    <t>936</t>
  </si>
  <si>
    <t>9200000</t>
  </si>
  <si>
    <t>937</t>
  </si>
  <si>
    <t>Администрация Орджоникидзевского района города Перми</t>
  </si>
  <si>
    <t>1722308</t>
  </si>
  <si>
    <t>938</t>
  </si>
  <si>
    <t>Администрация поселка Новые Ляды города Перми</t>
  </si>
  <si>
    <t>810</t>
  </si>
  <si>
    <t>1617104</t>
  </si>
  <si>
    <t>1622310</t>
  </si>
  <si>
    <t>1742173</t>
  </si>
  <si>
    <t>1747118</t>
  </si>
  <si>
    <t>1712167</t>
  </si>
  <si>
    <t>1712168</t>
  </si>
  <si>
    <t>1714108</t>
  </si>
  <si>
    <t>1714109</t>
  </si>
  <si>
    <t>1714110</t>
  </si>
  <si>
    <t>1714114</t>
  </si>
  <si>
    <t>1714115</t>
  </si>
  <si>
    <t>1714120</t>
  </si>
  <si>
    <t>1717116</t>
  </si>
  <si>
    <t>1752174</t>
  </si>
  <si>
    <t>1752175</t>
  </si>
  <si>
    <t>1712170</t>
  </si>
  <si>
    <t>1722309</t>
  </si>
  <si>
    <t>1727105</t>
  </si>
  <si>
    <t>1730059</t>
  </si>
  <si>
    <t>1732307</t>
  </si>
  <si>
    <t>1750059</t>
  </si>
  <si>
    <t>1710059</t>
  </si>
  <si>
    <t>1732172</t>
  </si>
  <si>
    <t>1732313</t>
  </si>
  <si>
    <t>940</t>
  </si>
  <si>
    <t>1600000</t>
  </si>
  <si>
    <t>1610000</t>
  </si>
  <si>
    <t>1620000</t>
  </si>
  <si>
    <t>1740000</t>
  </si>
  <si>
    <t>1710000</t>
  </si>
  <si>
    <t>1750000</t>
  </si>
  <si>
    <t>1730000</t>
  </si>
  <si>
    <t>1012124</t>
  </si>
  <si>
    <t>1012125</t>
  </si>
  <si>
    <t>1012202</t>
  </si>
  <si>
    <t>1016212</t>
  </si>
  <si>
    <t>1017102</t>
  </si>
  <si>
    <t>1024112</t>
  </si>
  <si>
    <t>1024203</t>
  </si>
  <si>
    <t>1024204</t>
  </si>
  <si>
    <t>1026212</t>
  </si>
  <si>
    <t>1012316</t>
  </si>
  <si>
    <t>1017101</t>
  </si>
  <si>
    <t>1024104</t>
  </si>
  <si>
    <t>1112139</t>
  </si>
  <si>
    <t>1114105</t>
  </si>
  <si>
    <t>1122142</t>
  </si>
  <si>
    <t>1122143</t>
  </si>
  <si>
    <t>1122144</t>
  </si>
  <si>
    <t>1122145</t>
  </si>
  <si>
    <t>1124106</t>
  </si>
  <si>
    <t>1124107</t>
  </si>
  <si>
    <t>1127103</t>
  </si>
  <si>
    <t>1020000</t>
  </si>
  <si>
    <t>1120000</t>
  </si>
  <si>
    <t>1222179</t>
  </si>
  <si>
    <t>1227106</t>
  </si>
  <si>
    <t>1227107</t>
  </si>
  <si>
    <t>1227108</t>
  </si>
  <si>
    <t>1227109</t>
  </si>
  <si>
    <t>1227110</t>
  </si>
  <si>
    <t>1227111</t>
  </si>
  <si>
    <t>1227112</t>
  </si>
  <si>
    <t>9196326</t>
  </si>
  <si>
    <t>1210059</t>
  </si>
  <si>
    <t>1212160</t>
  </si>
  <si>
    <t>1212161</t>
  </si>
  <si>
    <t>1222177</t>
  </si>
  <si>
    <t>1210000</t>
  </si>
  <si>
    <t>9192195</t>
  </si>
  <si>
    <t>0812117</t>
  </si>
  <si>
    <t>0822118</t>
  </si>
  <si>
    <t>0820059</t>
  </si>
  <si>
    <t>951</t>
  </si>
  <si>
    <t>0800000</t>
  </si>
  <si>
    <t>0810000</t>
  </si>
  <si>
    <t>0820000</t>
  </si>
  <si>
    <t>0722106</t>
  </si>
  <si>
    <t>0726320</t>
  </si>
  <si>
    <t>0727002</t>
  </si>
  <si>
    <t>9198208</t>
  </si>
  <si>
    <t>0218100</t>
  </si>
  <si>
    <t>0218101</t>
  </si>
  <si>
    <t>0212146</t>
  </si>
  <si>
    <t>0217001</t>
  </si>
  <si>
    <t>0218104</t>
  </si>
  <si>
    <t>0218205</t>
  </si>
  <si>
    <t>0222135</t>
  </si>
  <si>
    <t>1538107</t>
  </si>
  <si>
    <t>1500000</t>
  </si>
  <si>
    <t>1530000</t>
  </si>
  <si>
    <t>1422111</t>
  </si>
  <si>
    <t>1312107</t>
  </si>
  <si>
    <t>1316323</t>
  </si>
  <si>
    <t>1410059</t>
  </si>
  <si>
    <t>410</t>
  </si>
  <si>
    <t>0922116</t>
  </si>
  <si>
    <t>9590011</t>
  </si>
  <si>
    <t>9510011</t>
  </si>
  <si>
    <t>9590019</t>
  </si>
  <si>
    <t>9112185</t>
  </si>
  <si>
    <t>9122184</t>
  </si>
  <si>
    <t>9140059</t>
  </si>
  <si>
    <t>9130059</t>
  </si>
  <si>
    <t>9132196</t>
  </si>
  <si>
    <t>9192187</t>
  </si>
  <si>
    <t>9192189</t>
  </si>
  <si>
    <t>9192190</t>
  </si>
  <si>
    <t>9192186</t>
  </si>
  <si>
    <t>0712105</t>
  </si>
  <si>
    <t>0712119</t>
  </si>
  <si>
    <t>0622130</t>
  </si>
  <si>
    <t>0632133</t>
  </si>
  <si>
    <t>9196322</t>
  </si>
  <si>
    <t>9198105</t>
  </si>
  <si>
    <t>9510000</t>
  </si>
  <si>
    <t>9590000</t>
  </si>
  <si>
    <t>9110000</t>
  </si>
  <si>
    <t>9120000</t>
  </si>
  <si>
    <t>9130000</t>
  </si>
  <si>
    <t>9140000</t>
  </si>
  <si>
    <t>0512101</t>
  </si>
  <si>
    <t>0528202</t>
  </si>
  <si>
    <t>0512321</t>
  </si>
  <si>
    <t>0527000</t>
  </si>
  <si>
    <t>0514200</t>
  </si>
  <si>
    <t>0528103</t>
  </si>
  <si>
    <t>0510000</t>
  </si>
  <si>
    <t>9310011</t>
  </si>
  <si>
    <t>9390011</t>
  </si>
  <si>
    <t>9390019</t>
  </si>
  <si>
    <t>Департамент жилищно-коммунального хозяйства администрации города Перми</t>
  </si>
  <si>
    <t>Управление внешнего благоустройства администрации города Перми</t>
  </si>
  <si>
    <t>Департамент дорог и транспорта администрации города Перми</t>
  </si>
  <si>
    <t>Комитет социальной защиты населения администрации города Перми</t>
  </si>
  <si>
    <t>Департамент общественной безопасности администрации города Перми</t>
  </si>
  <si>
    <t>Управление по развитию потребительского рынка администрации города Перми</t>
  </si>
  <si>
    <t xml:space="preserve">Администрация города Перми </t>
  </si>
  <si>
    <t>9300000</t>
  </si>
  <si>
    <t>9310000</t>
  </si>
  <si>
    <t>9390000</t>
  </si>
  <si>
    <t>Контрольно-счетная палата города Перми</t>
  </si>
  <si>
    <t>9410011</t>
  </si>
  <si>
    <t>9490011</t>
  </si>
  <si>
    <t>9490019</t>
  </si>
  <si>
    <t>9400000</t>
  </si>
  <si>
    <t>9410000</t>
  </si>
  <si>
    <t>9490000</t>
  </si>
  <si>
    <t>Избирательная комиссия города Перми</t>
  </si>
  <si>
    <t>9210011</t>
  </si>
  <si>
    <t>9220011</t>
  </si>
  <si>
    <t>9220019</t>
  </si>
  <si>
    <t>9290011</t>
  </si>
  <si>
    <t>9290019</t>
  </si>
  <si>
    <t>9292191</t>
  </si>
  <si>
    <t>9198207</t>
  </si>
  <si>
    <t>9210000</t>
  </si>
  <si>
    <t>9220000</t>
  </si>
  <si>
    <t>9290000</t>
  </si>
  <si>
    <t>Пермская городская Дума</t>
  </si>
  <si>
    <t>1532151</t>
  </si>
  <si>
    <t>9196329</t>
  </si>
  <si>
    <t>1512147</t>
  </si>
  <si>
    <t>1512148</t>
  </si>
  <si>
    <t>1512149</t>
  </si>
  <si>
    <t>1522150</t>
  </si>
  <si>
    <t>1520059</t>
  </si>
  <si>
    <t>1538106</t>
  </si>
  <si>
    <t>9196328</t>
  </si>
  <si>
    <t>1510000</t>
  </si>
  <si>
    <t>1520000</t>
  </si>
  <si>
    <t>Управление жилищных отношений</t>
  </si>
  <si>
    <t>1912152</t>
  </si>
  <si>
    <t>1922153</t>
  </si>
  <si>
    <t>1922305</t>
  </si>
  <si>
    <t>1900000</t>
  </si>
  <si>
    <t>1910000</t>
  </si>
  <si>
    <t>1920000</t>
  </si>
  <si>
    <t>Департамент земельных отношений администрации города Перми</t>
  </si>
  <si>
    <t>Общий итог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</si>
  <si>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</si>
  <si>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</si>
  <si>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проведения выборов и референдумов</t>
  </si>
  <si>
    <t>Транспорт</t>
  </si>
  <si>
    <t>Коммунальное хозяйство</t>
  </si>
  <si>
    <t>Пенсионное обеспечение</t>
  </si>
  <si>
    <t>Физическая культура</t>
  </si>
  <si>
    <t>Другие вопросы в области физической культуры и спорта</t>
  </si>
  <si>
    <t>Автоматизированный персонифицированный учет жителей</t>
  </si>
  <si>
    <t>Субсидии общественным объединениям инвалидов, общественным организациям для организации проведения мероприятий (участия в мероприятиях)</t>
  </si>
  <si>
    <t>Выплата за проезд в медицинские организации для проведения амбулаторного гемодиализа</t>
  </si>
  <si>
    <t>Ежемесячная денежная выплата одному из родителей (законных представителей), являющихся студентами или учащимися, имеющих детей в возрасте до 1,5 лет</t>
  </si>
  <si>
    <t>Ежегодная премия Главы города Перми "Преодоление"</t>
  </si>
  <si>
    <t>Дополнительные меры социальной поддержки отдельных категорий жителей</t>
  </si>
  <si>
    <t>Подпрограмма "Развитие спортивной инфраструктуры"</t>
  </si>
  <si>
    <t>Проведение работ по устранению предписаний надзорных органов, ремонтные работы в муниципальных учреждениях системы физической культуры и спорта</t>
  </si>
  <si>
    <t>Устройство муниципальных плоскостных спортивных сооружений с оснащением инвентарем</t>
  </si>
  <si>
    <t>Строительство физкультурно-оздоровительного комплекса в Свердловском районе (ул. Обвинская, 9) - софинансируемый проект</t>
  </si>
  <si>
    <t>Субсидии юридическим лицам, не являющихся муниципальными учреждениями, и индивидуальным предпринимателям по предоставлению спортивно-оздоровительных услуг для различных слоев населения</t>
  </si>
  <si>
    <t>Стипендии Главы города Перми - председателя Пермской городской Думы "Спортивные надежды"</t>
  </si>
  <si>
    <t>Мероприятия по содействию создания среды, дружественной к семье и детям</t>
  </si>
  <si>
    <t>Мероприятия по реализации инициативы "Города, доброжелательные к детям"</t>
  </si>
  <si>
    <t>Финансовое обеспечение на увеличение переданных государственных полномочий по организации оздоровления и отдыха детей</t>
  </si>
  <si>
    <t>Организация отдыха и оздоровления детей</t>
  </si>
  <si>
    <t>Субсидии на организацию оздоровления и отдыха детей хозяйствующим субъектам, независимо от организационно-правовой формы и формы собственности (за исключением государственных (муниципальных) учреждений), некоммерческим организациям</t>
  </si>
  <si>
    <t>Муниципальная программа "Экономическое развитие города Перми"</t>
  </si>
  <si>
    <t>Подпрограмма "Формирование благоприятной инвестиционной среды"</t>
  </si>
  <si>
    <t>Подпрограмма "Развитие малого и среднего предпринимательства"</t>
  </si>
  <si>
    <t>Содержание и ремонт искусственных дорожных сооружений</t>
  </si>
  <si>
    <t>Субсидия на содержание и паспортизацию ливневой канализации</t>
  </si>
  <si>
    <t>Подпрограмма "Развитие сети автомобильных дорог и наружного освещения"</t>
  </si>
  <si>
    <t>Строительство, реконструкция и проектирование сетей наружного освещения</t>
  </si>
  <si>
    <t>Реконструкция ул. Героев Хасана от ПНИТИ до ул. Хлебозаводской</t>
  </si>
  <si>
    <t>Строительство улицы Советской Армии от ул. Мира до проспекта Декабристов</t>
  </si>
  <si>
    <t>Капитальный ремонт объектов озеленения общего пользования</t>
  </si>
  <si>
    <t>Реконструкция центральной площадки города Перми - эспланада, 64-й квартал, участок 1 (от здания Пермского академического Театра-Театра ул. Борчанинова)</t>
  </si>
  <si>
    <t>Подпрограмма "Объекты ритуального назначения города Перми"</t>
  </si>
  <si>
    <t>Содержание объектов ритуального назначения</t>
  </si>
  <si>
    <t>Капитальный ремонт объектов ритуального назначения</t>
  </si>
  <si>
    <t>Строительство кладбища Восточное с крематорием</t>
  </si>
  <si>
    <t>Реконструкция кладбища Банная гора (новое)</t>
  </si>
  <si>
    <t>Подпрограмма "Организация дорожного движения в городе Перми"</t>
  </si>
  <si>
    <t>Мероприятия по обеспечению безопасности дорожного движения на автомобильных дорогах местного значения, в том числе на объектах улично-дорожной сети, в границах городского округа</t>
  </si>
  <si>
    <t>Разработка (актуализация) и реализация проектов организации дорожного движения и развитие комплекса технических средств видеонаблюдения и управления дорожным движением</t>
  </si>
  <si>
    <t>Обустройство остановочных пунктов городского пассажирского транспорта общего пользования на автомобильных дорогах местного значения в границах городского округа</t>
  </si>
  <si>
    <t>Приобретение электронных информационных табло</t>
  </si>
  <si>
    <t>Субсидии на возмещение затрат хозяйствующим субъектам, осуществляющим пассажирские перевозки автомобильным транспортом</t>
  </si>
  <si>
    <t>Субсидии на возмещение недополученных доходов хозяйствующим субъектам, осуществляющим пассажирские перевозки автомобильным транспортом отдельных категорий граждан</t>
  </si>
  <si>
    <t>Субсидии на возмещение затрат хозяйствующим субъектам, осуществляющим пассажирские перевозки городским электрическим транспортом общего пользования</t>
  </si>
  <si>
    <t>Субсидии на возмещение затрат хозяйствующим субъектам, осуществляющим пассажирские перевозки городским электрическим транспортом общего пользования на обновление подвижного состава</t>
  </si>
  <si>
    <t>Субсидии на возмещение недополученных доходов хозяйствующим субъектам, осуществляющим пассажирские перевозки городским электрическим транспортом отдельных категорий граждан</t>
  </si>
  <si>
    <t>Субсидии на возмещение затрат по перевозке пассажиров на межмуниципальных автобусных маршрутах пригородного сообщения</t>
  </si>
  <si>
    <t>Субсидия на оказание муниципальной услуги подведомственным муниципальным бюджетным учреждением по информированию населения о порядке и условиях предоставления транспортных услуг на территории города Перми</t>
  </si>
  <si>
    <t>Создание условий для деятельности добровольных формирований населения по охране общественного порядка</t>
  </si>
  <si>
    <t>Подпрограмма "Организация переселения граждан из непригодного и аварийного жилищного фонда"</t>
  </si>
  <si>
    <t>Переселение граждан города Перми из непригодного для проживания и аварийного жилищного фонда</t>
  </si>
  <si>
    <t>Мероприятия в области жилищно-коммунального хозяйства</t>
  </si>
  <si>
    <t>Снос и реконструкция многоквартирных домов в целях развития застроенных территорий</t>
  </si>
  <si>
    <t>Подпрограмма "Управление муниципальным жилищным фондом города Перми"</t>
  </si>
  <si>
    <t>Обеспечение нормативного содержания муниципального жилищного фонда</t>
  </si>
  <si>
    <t>Подпрограмма "Создание условий для реализации права граждан на жилище"</t>
  </si>
  <si>
    <t>Исполнение судебных решений о предоставлении благоустроенного жилья</t>
  </si>
  <si>
    <t>Обеспечение молодых семей первичной финансовой поддержкой в приобретении (строительстве) отдельного благоустроенного жилья</t>
  </si>
  <si>
    <t>Субсидия собственникам помещений для проведения капитального ремонта фасадов многоквартирных домов центральных улиц города Перми</t>
  </si>
  <si>
    <t>Подпрограмма "Капитальный ремонт общего имущества в многоквартирных домах, расположенных на территории города Перми"</t>
  </si>
  <si>
    <t>Подпрограмма "Создание условий для развития и обеспечения коммунальной инфраструктуры города Перми"</t>
  </si>
  <si>
    <t>Программа комплексного развития системы коммунальной инфраструктуры города Перми</t>
  </si>
  <si>
    <t>Капитальный ремонт набережной реки Камы</t>
  </si>
  <si>
    <t>Реконструкция системы очистки сточных вод в микрорайоне Крым Кировского района города Перми</t>
  </si>
  <si>
    <t>Строительство сетей водоснабжения и водоотведения микрорайона "Заозерье" для земельных участков многодетных семей</t>
  </si>
  <si>
    <t>Строительство резервуара для воды емкостью 5000 кубических метров на территории насосной станции "Заречная" города Перми</t>
  </si>
  <si>
    <t>Строительство канализационной сети в микрорайоне Кислотные дачи Орджоникидзевского района города Перми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</si>
  <si>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 – производителям товаром, работ, услуг по подключению к системе газоснабжения жилых домов в микрорайонах индивидуальной застройки</t>
  </si>
  <si>
    <t>Ликвидация свалки древесных отходов по ул. Делегатская</t>
  </si>
  <si>
    <t>Субсидии организациям, осуществляющим сортировку ТБО на территории города Перми</t>
  </si>
  <si>
    <t>Подпрограмма "Обеспечение эффективного управления многоквартирными домами в городе Перми"</t>
  </si>
  <si>
    <t>Информационное, консультационное, методическое и обучающее сопровождение субъектов в сфере управления многоквартирными домами</t>
  </si>
  <si>
    <t>Мероприятия по снижению и ликвидации дебиторской задолженности населения за жилищно-коммунальные услуги</t>
  </si>
  <si>
    <t>Мероприятия по мониторингу качества управления многоквартирными домами</t>
  </si>
  <si>
    <t>Подпрограмма "Энергосбережение, повышение энергетической эффективности в многоквартирных домах и социальной (бюджетной) сфере города Перми"</t>
  </si>
  <si>
    <t>Создание информационно-аналитической системы мониторинга и проведение комплекса информационных и обучающих мероприятий для населения города Перми в области энергосбережения</t>
  </si>
  <si>
    <t>Субсидии на возмещение затрат по установке приборов учета коммунальных ресурсов в части муниципальной доли собственности в жилых домах города Перми</t>
  </si>
  <si>
    <t>Подпрограмма "Содержание объектов инженерной инфраструктуры"</t>
  </si>
  <si>
    <t>Создание и содержание в целях гражданской обороны резерва (запаса) материально-технических средств для ликвидации последствий чрезвычайных ситуаций природного и техногенного характера на объектах коммунальной инфраструктуры</t>
  </si>
  <si>
    <t>Муниципальная программа "Обеспечение платности и законности использования земли на территории города Перми"</t>
  </si>
  <si>
    <t>Подпрограмма "Поступление платежей за землю"</t>
  </si>
  <si>
    <t>Защита земельно-имущественных прав, проведение претензионно-исковой работы</t>
  </si>
  <si>
    <t>Подпрограмма "Оформление прав на земельные участки"</t>
  </si>
  <si>
    <t>Вовлечение в оборот земельных участков</t>
  </si>
  <si>
    <t>Выполнение кадастровых работ с целью отнесения земельных участков к муниципальной собственности города Перми</t>
  </si>
  <si>
    <t>Мероприятия по созданию условий для повышения эффективности деятельности администрации города Перми за счет совершенствования информационных технологий</t>
  </si>
  <si>
    <t>Мероприятия по совершенствованию и повышению эффективности муниципальной службы в администрации города Перми</t>
  </si>
  <si>
    <t>Капитальный ремонт административных зданий</t>
  </si>
  <si>
    <t>Обеспечение технической защиты информации</t>
  </si>
  <si>
    <t>Информирование населения по вопросам местного значения</t>
  </si>
  <si>
    <t>Учреждение и издание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</si>
  <si>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Мероприятия по созданию механизмов эффективного управления социально-экономическим развитием города Перми</t>
  </si>
  <si>
    <t>Обеспечение деятельности Пермской городской трехсторонней комиссии по регулированию социально-трудовых отношений в городе Перми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</si>
  <si>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</si>
  <si>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Единовременные денежные вознаграждения и ежегодные денежные выплаты Почетным гражданам города Перми</t>
  </si>
  <si>
    <t>Денежное вознаграждение физическим лицам, награжденным Почетной грамотой города Перми</t>
  </si>
  <si>
    <t>Пенсии за выслугу лет лицам, замещавшим выборные муниципальные должности и муниципальные должности муниципальной службы города Перми</t>
  </si>
  <si>
    <t>Непрограммные расходы по обеспечению деятельности Пермской городской Думы</t>
  </si>
  <si>
    <t>Глава города Перми</t>
  </si>
  <si>
    <t>Расходы на выплаты по оплате труда работников муниципальных органов по Главе города Перми</t>
  </si>
  <si>
    <t>Депутаты Пермской городской Думы и их помощники</t>
  </si>
  <si>
    <t>Расходы на выплаты по оплате труда работников муниципальных органов по депутатам Пермской городской Думы и их помощникам</t>
  </si>
  <si>
    <t>Расходы на обеспечение функций муниципальных органов по депутатам Пермской городской Думы и их помощникам</t>
  </si>
  <si>
    <t>Аппарат органа городского самоуправления</t>
  </si>
  <si>
    <t>Расходы на выплаты по оплате труда работников муниципальных органов по аппарату органа городского самоуправления</t>
  </si>
  <si>
    <t>Расходы на обеспечение функций муниципальных органов по аппарату органа городского самоуправления</t>
  </si>
  <si>
    <t>Оплата членских взносов в межмуниципальные ассоциации</t>
  </si>
  <si>
    <t>Непрограммные расходы по обеспечению деятельности контрольно-счетной палаты города Перми</t>
  </si>
  <si>
    <t>Руководитель контрольно-счетной палаты города Перми и его заместитель</t>
  </si>
  <si>
    <t>Расходы на выплаты по оплате труда работников муниципальных органов по руководителю контрольно-счетной палаты города Перми и его заместителю</t>
  </si>
  <si>
    <t>Непрограммные расходы по обеспечению деятельности избирательной комиссии города Перми</t>
  </si>
  <si>
    <t>Председатель избирательной комиссии города Перми и его заместитель</t>
  </si>
  <si>
    <t>Расходы на выплаты по оплате труда работников муниципальных органов по председателю избирательной комиссии города Перми и его заместителю</t>
  </si>
  <si>
    <t>Аппарат избирательной комиссии города Перми</t>
  </si>
  <si>
    <t>Расходы на выплаты по оплате труда работников муниципальных органов по аппарату избирательной комиссии города Перми</t>
  </si>
  <si>
    <t>Расходы на обеспечение функций муниципальных органов по аппарату избирательной комиссии города Перми</t>
  </si>
  <si>
    <t>Глава администрации города Перми</t>
  </si>
  <si>
    <t>Расходы на выплаты по оплате труда работников муниципальных органов по главе администрации города Перми</t>
  </si>
  <si>
    <t>Публичные нормативные социальные выплаты гражданам</t>
  </si>
  <si>
    <t>Субсидии юридическим лицам (кроме некоммерческих организаций), индивидуальным предпринимателям, физическим лицам</t>
  </si>
  <si>
    <t>Предоставление платежей, взносов, безвозмездных перечислений субъектам международного права</t>
  </si>
  <si>
    <t>9170000</t>
  </si>
  <si>
    <t>9172193</t>
  </si>
  <si>
    <t>Реализация мероприятий ведомственной целевой программы "Развитие автоматизированных систем в сфере управления финансами"</t>
  </si>
  <si>
    <t>Мероприятия по развитию автоматизированных систем в сфере управления финансами</t>
  </si>
  <si>
    <t>Формулы</t>
  </si>
  <si>
    <t>Реализация мероприятий ведомственной целевой программы "Создание условий для повышения эффективности деятельности администрации города Перми за счет применения информационных технологий"</t>
  </si>
  <si>
    <t>Сопровождение автоматизированной информационной системы обеспечения градостроительной деятельности</t>
  </si>
  <si>
    <t>Реализация мероприятий ведомственной целевой программы "Развитие муниципальной службы в администрации города"</t>
  </si>
  <si>
    <t>Реализация мероприятий ведомственной целевой программы "Повышение эффективности управления имущественным комплексом административных зданий (помещений) города Перми"</t>
  </si>
  <si>
    <t>Реализация мероприятий ведомственной целевой программы "Развитие архивного дела в городе Перми"</t>
  </si>
  <si>
    <t>Реализация мероприятий ведомственной целевой программы "Регулирование численности безнадзорных собак и кошек на территории города Перми"</t>
  </si>
  <si>
    <t>Расходы на выплаты по оплате труда работников муниципальных органов по территориальным органам администрации города Перми</t>
  </si>
  <si>
    <t>Расходы на обеспечение функций муниципальных органов по территориальным органам администрации города Перми</t>
  </si>
  <si>
    <t>Другие непрограммные расходы по реализации вопросов местного значения города Перми, связанные с общегородским управлением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</si>
  <si>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</si>
  <si>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Департамент культуры и молодежной политики администрации города Перми</t>
  </si>
  <si>
    <t>Департамент образования администрации города Перми</t>
  </si>
  <si>
    <t>Предоставление государственных гарантий на получение общедоступного и бесплатного дошкольного образования по основным общеобразовательным программам в дошкольных образовательных организациях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</si>
  <si>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</si>
  <si>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выплаты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 и администрирование выплат</t>
  </si>
  <si>
    <t>Строительство (реконструкция) и приведение в нормативное состояние автомобильных дорог муниципального значения Пермского края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</si>
  <si>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</si>
  <si>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Департамент промышленной политики, инвестиций и предпринимательства администрации города Перми</t>
  </si>
  <si>
    <t>Осуществление полномочий по страхованию граждан Российской Федерации, участвующих в деятельности дружин охраны общественного порядка на территории Пермского края</t>
  </si>
  <si>
    <t>Составление протоколов об административных правонарушениях</t>
  </si>
  <si>
    <t>Комитет по физической культуре и спорту администрации города Перми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</si>
  <si>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</si>
  <si>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по увеличению объема инвестиций в экономику города</t>
  </si>
  <si>
    <t>Мероприятия по увеличению числа субъектов малого и среднего предпринимательства</t>
  </si>
  <si>
    <t>Мониторинг объектов потребительского рынка</t>
  </si>
  <si>
    <t>Муниципальная программа "Профилактика правонарушений в городе Перми"</t>
  </si>
  <si>
    <t>Подпрограмма "Снижение количества грабежей и разбоев, совершенных в общественных местах, преступлений среди несовершеннолетних"</t>
  </si>
  <si>
    <t>Мероприятия по профилактике правонарушений среди несовершеннолетних</t>
  </si>
  <si>
    <t>Приведение источников противопожарного водоснабжения в нормативное состояние</t>
  </si>
  <si>
    <t>0632131</t>
  </si>
  <si>
    <t>1412199</t>
  </si>
  <si>
    <t>Оказание поддержки развитию органов территориального общественного самоуправления</t>
  </si>
  <si>
    <t>Противооползневые мероприятия</t>
  </si>
  <si>
    <t>Мероприятия для обеспечения жителей услугами торговли, общественного питания, бытового обслуживания, местами массового отдыха у воды</t>
  </si>
  <si>
    <t>Капитальный ремонт автомобильных дорог общего пользования, выполняемый в рамках софинансирования</t>
  </si>
  <si>
    <t xml:space="preserve">Содержание сетей наружного освещения </t>
  </si>
  <si>
    <t xml:space="preserve">Содержание и ремонт автомобильных дорог </t>
  </si>
  <si>
    <t>Капитальный ремонт автомобильных дорог и искусственных дорожных сооружений</t>
  </si>
  <si>
    <t>Субсидия на содержание, текущий и капитальный ремонт сетей наружного освещения</t>
  </si>
  <si>
    <t>Муниципальная программа "Благоустройство и содержание объектов озеленения общего пользования и объектов ритуального назначения на территории города Перми"</t>
  </si>
  <si>
    <t xml:space="preserve">Организация автобусных перевозок граждан по территории кладбища «Северное» в выходные, праздничные дни и дни массового посещения кладбища </t>
  </si>
  <si>
    <t xml:space="preserve">Организация эвакуации умерших </t>
  </si>
  <si>
    <t>Субсидия специализированной службе на возмещение части стоимости услуг, входящих в гарантированный перечень услуг по погребению</t>
  </si>
  <si>
    <t>Субсидия собственникам помещений для проведения капитального ремонта многоквартирных домов</t>
  </si>
  <si>
    <t>Мероприятия в области коммунального хозяйства</t>
  </si>
  <si>
    <t>Прочие мероприятия по обращению с твердыми бытовыми отходами</t>
  </si>
  <si>
    <t>Содержание и текущий ремонт объектов инженерной инфраструктуры</t>
  </si>
  <si>
    <t>Муниципальная программа "Капитальный ремонт общего имущества в многоквартирных домах города Перми"</t>
  </si>
  <si>
    <t>Подпрограмма "Капитальный ремонт фасадов многоквартирных домов центральных улиц в городе Перми"</t>
  </si>
  <si>
    <t>Подпрограмма "Создание эффективной системы обращения с твердыми бытовыми отходами"</t>
  </si>
  <si>
    <t>Подпрограмма "Формирование среды, дружественной к семье и детям"</t>
  </si>
  <si>
    <t>Администрация Дзержинского района г. Перми</t>
  </si>
  <si>
    <t>Муниципальная программа "Обеспечение жильем жителей города Перми"</t>
  </si>
  <si>
    <t>Расширение и реконструкция (2 очередь) канализации</t>
  </si>
  <si>
    <t>Строительство газопроводов в микрорайонах индивидуальной застройки города Перми</t>
  </si>
  <si>
    <t xml:space="preserve">Проектно-изыскательские работы по строительству транспортной инфраструктуры на земельных участках, предоставляемых на бесплатной основе многодетным семьям </t>
  </si>
  <si>
    <t>Организация и осуществление мероприятий по гражданской обороне, защите населения и территории города Перми от ЧС природного и техногенного характера, включая поддержку в постоянной готовности к использованию систем оповещения населения об опасности</t>
  </si>
  <si>
    <t>Организация противопожарной пропаганды и информирование населения о мерах пожарной безопасности</t>
  </si>
  <si>
    <t>9194208</t>
  </si>
  <si>
    <t>1414103</t>
  </si>
  <si>
    <t>330</t>
  </si>
  <si>
    <t>320</t>
  </si>
  <si>
    <t>310</t>
  </si>
  <si>
    <t>0722156</t>
  </si>
  <si>
    <t>Публичные нормативные выплаты гражданам несоциального характера</t>
  </si>
  <si>
    <t>Проектирование здания поликлиники в Кировском районе города Перми по ул.Шишкина,20</t>
  </si>
  <si>
    <t>Мероприятия в области организации отдыха детей включая администрирование расходов</t>
  </si>
  <si>
    <t>0514211</t>
  </si>
  <si>
    <t>0124129</t>
  </si>
  <si>
    <t>0124130</t>
  </si>
  <si>
    <t>1737119</t>
  </si>
  <si>
    <t>620</t>
  </si>
  <si>
    <t>Строительство спортивного зала в МАОУ "Средняя общеобразовательная школа № 50 с углубленным изучением английского языка" г.Перми</t>
  </si>
  <si>
    <t>Строительство физкультурно-оздоровительного комплекса в Дзержинском районе (ул.Шпальная, 2) - софинансируемый проект</t>
  </si>
  <si>
    <t>Строительство спортивного зала в МБОУ "Средняя общеобразовательная школа № 45" г.Перми</t>
  </si>
  <si>
    <t xml:space="preserve">Субсидии на благоустройство придомовых территорий многоквартирных домов, находящихся в общей долевой собственности собственников помещений многоквартирных домов города Перми </t>
  </si>
  <si>
    <t>Социальная поддержка граждан, проживающих в непригодном для проживания и аварийном жилищном фонде</t>
  </si>
  <si>
    <t xml:space="preserve">Обеспечение доступности информации </t>
  </si>
  <si>
    <t>Подпрограмма "Формирование благоприятных условий для поддержки и развития социально ориентированных некоммерческих организаций на территории города Перми"</t>
  </si>
  <si>
    <t>Формирование благоприятных условий для поддержки и развития социально ориентированных некоммерческих организаций на территории города Перми</t>
  </si>
  <si>
    <t>Поддержка общественно полезной деятельности социально ориентированных некоммерческих организаций</t>
  </si>
  <si>
    <t>Оказание содействия городскому и районным советам ветеранов (пенсионеров) войны, труда, Вооруженных сил и правоохранительных органов</t>
  </si>
  <si>
    <t>Развитие инфраструктуры поддержки социально ориентированных некоммерческих организаций</t>
  </si>
  <si>
    <t>1534131</t>
  </si>
  <si>
    <t>Строительство 6-этажного многоквартирного жилого дома по алдресу: ул.Сокольская, 12 для обеспечения жильем граждан</t>
  </si>
  <si>
    <t>9194209</t>
  </si>
  <si>
    <t>9195134</t>
  </si>
  <si>
    <t>9195135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</si>
  <si>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обеспчеении жильем ветеранов Великой Отечественной войны 1941 - 1945 годов"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</si>
  <si>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</si>
  <si>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1716211</t>
  </si>
  <si>
    <t>Мероприятия по предупреждению негативного воздействия поверхностных вод и аварий на гидротеххнических сооружениях, находящихся в муниципальной собственности, а также бесхозяйных гидротехнических сооружениях</t>
  </si>
  <si>
    <t>Водное хозяйство</t>
  </si>
  <si>
    <t>Реконструкция с надстройкой второго и третьего этажей поликлиники МАУЗ ГДП по ул.Докучаева, 30/ул.Костычева, 41</t>
  </si>
  <si>
    <t>964</t>
  </si>
  <si>
    <t>9195120</t>
  </si>
  <si>
    <t>0416412</t>
  </si>
  <si>
    <t>910</t>
  </si>
  <si>
    <t>9195903</t>
  </si>
  <si>
    <t>0526412</t>
  </si>
  <si>
    <t>Управление записи актов гражданского состояния администрации города Перми</t>
  </si>
  <si>
    <t>Судебная система</t>
  </si>
  <si>
    <t>Государственная регистрация актов гражданского состояния</t>
  </si>
  <si>
    <t>Органиазция спортивных и досуговых мероприятий, мероприятий по информированию населения в целях профилактики спроса потребления психоактивных веществ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</si>
  <si>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</si>
  <si>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830</t>
  </si>
  <si>
    <t>9195930</t>
  </si>
  <si>
    <t>9162182</t>
  </si>
  <si>
    <t>Мероприятия, направленные на решение отдельных вопросов местного значения в микрорайонах города Перми - финансовое обеспечение отдельных государственных полномочий в сфере здравоохранения</t>
  </si>
  <si>
    <t>0114132</t>
  </si>
  <si>
    <t>Строительство нового корпуса ДОУ "Детский сад № 407" г. Перми</t>
  </si>
  <si>
    <t>0142200</t>
  </si>
  <si>
    <t>Приведение имущественных комплексов образовательных организаций в соответствие с требованиями действующего законодательства - софинансирование</t>
  </si>
  <si>
    <t>0142101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</si>
  <si>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</si>
  <si>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360</t>
  </si>
  <si>
    <t>Иные выплаты населению</t>
  </si>
  <si>
    <t>610</t>
  </si>
  <si>
    <t>1519502</t>
  </si>
  <si>
    <t>Обеспечение мероприятий по переселению граждан из аварийного жилищного фонда</t>
  </si>
  <si>
    <t>1519602</t>
  </si>
  <si>
    <t>0116201</t>
  </si>
  <si>
    <t>Предоставление субсидий органам местного самоуправления на реализацию инвестиционных и приоритетных региональных проектов на условиях софинансирования</t>
  </si>
  <si>
    <t>9194210</t>
  </si>
  <si>
    <t>Проектирование здания поликлиники в Ленинском районе города Перми по ул.Ленина, 16</t>
  </si>
  <si>
    <t>0117121</t>
  </si>
  <si>
    <t>Субсидии негосударственным (немуниципальным) ДОУ, оказывающим услугу дошкольного образования в части расходов на образовательную деятельность</t>
  </si>
  <si>
    <t>0124133</t>
  </si>
  <si>
    <t>Реконструкция здания МАОУ "Средняя общеобразовательная школа № 32 имени Г.А.Сборщикова" г.Перми (пристройка спортивного зала)</t>
  </si>
  <si>
    <t>1622326</t>
  </si>
  <si>
    <t>Мероприятия, направленные на приведение специализированного жилищного фонда в соответствие с требованиями законодательства</t>
  </si>
  <si>
    <t>1629601</t>
  </si>
  <si>
    <t>Обеспечение мероприятий по капитальному ремонту многоквартирных домов</t>
  </si>
  <si>
    <t>1414141</t>
  </si>
  <si>
    <t>Инвестиционный проект "Организация противооползневых мероприятий в районе жилого дома по ул.Куфонина, 32"</t>
  </si>
  <si>
    <t>0112325</t>
  </si>
  <si>
    <t>Присоединение к сетям инженерно-технического обеспечения детского сада по адресу ул.Нефтяников, 22а</t>
  </si>
  <si>
    <t>1114134</t>
  </si>
  <si>
    <t>Реконструкция парка культуры и отдыха им. А.П.Чехова</t>
  </si>
  <si>
    <t>1114135</t>
  </si>
  <si>
    <t>Реконструкция сквера по ул.Екатерининской</t>
  </si>
  <si>
    <t>1222324</t>
  </si>
  <si>
    <t>Передача, прием и обработка телефонных звонков, поступающих в справочно-информационную службу департамента дорог и транспорта администрации города Перми</t>
  </si>
  <si>
    <t>9198110</t>
  </si>
  <si>
    <t>Выплата денежного вознаграждения физическим лицам, награжденным Почетным знаком г.Перми "За заслуги перед г.Пермь"</t>
  </si>
  <si>
    <t>9198111</t>
  </si>
  <si>
    <t>Награждение Почетным знаком г.Перми "За заслуги перед г.Пермь"</t>
  </si>
  <si>
    <t>9192157</t>
  </si>
  <si>
    <t>Реализация долгосрочной целевой программы "Привлечение и закрепление медицинских кадров в государственных и муниципальных учреждениях здравоохранения Пермского края на 2013 -  2015 годы - средства города Перми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</si>
  <si>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</si>
  <si>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</si>
  <si>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Мероприятия по организации и проведению Эстафеты олимпийского огня на территории Пермского края</t>
  </si>
  <si>
    <t>0356206</t>
  </si>
  <si>
    <t>Приобретение музыкальных инструментов и оборудования для муниципальных образовательных учреждений (организаций) дополнительного образования детей сферы искусства и культуры Пермского края</t>
  </si>
  <si>
    <t>0326204</t>
  </si>
  <si>
    <t>1629501</t>
  </si>
  <si>
    <t>1012205</t>
  </si>
  <si>
    <t>9196403</t>
  </si>
  <si>
    <t>9196414</t>
  </si>
  <si>
    <t>9192140</t>
  </si>
  <si>
    <t>0124137</t>
  </si>
  <si>
    <t>Строительство межшкольного стадиона в МАОУ Пермская кадетская школа № 1 "Пермский кадетский корпус имени генералиссимуса А.В. Суворова"</t>
  </si>
  <si>
    <t>1112329</t>
  </si>
  <si>
    <t>1222328</t>
  </si>
  <si>
    <t>Проведение аудиторской экспертизы экономической обоснованности тарифа на перевозку пассажиров городского пассажирского транспорта общего пользования</t>
  </si>
  <si>
    <t>9196406</t>
  </si>
  <si>
    <t>0366207</t>
  </si>
  <si>
    <t>Модернизация материально-технической базы и информатизация общедоступных библиотек муниципальных образований Пермского края</t>
  </si>
  <si>
    <t>0122101</t>
  </si>
  <si>
    <t>1715016</t>
  </si>
  <si>
    <t>1726420</t>
  </si>
  <si>
    <t>Проведение конкурса на звание "Самое благоустроенное городское (сельское) поселение Пермского края"</t>
  </si>
  <si>
    <t>1226419</t>
  </si>
  <si>
    <t>Оценка деятельности глав муниципальных районов (городских округов) Пермского края (проведение конкурса муниципальных районов и городских округов Пермского края по достижении наиболее результативных значений показателей управленческой деятельности)</t>
  </si>
  <si>
    <t>0512113</t>
  </si>
  <si>
    <t>0527120</t>
  </si>
  <si>
    <t>Субсидии некоммерческим организациям, не являющимся муниципальными учреждениями, на организацию и проведение всероссийских соревнований суперлиги на территории города Перми</t>
  </si>
  <si>
    <t>1535020</t>
  </si>
  <si>
    <t>1536210</t>
  </si>
  <si>
    <t>Субсидии из федерального бюджета на мероприятия подпрограммы «Обеспечение жильем молодых семей» Федеральной целевой программы «Жилище» на 2011-2015 годы»</t>
  </si>
  <si>
    <t>Улучшение жилищных условий молодых учителей</t>
  </si>
  <si>
    <t>1536404</t>
  </si>
  <si>
    <t>110</t>
  </si>
  <si>
    <t>1812330</t>
  </si>
  <si>
    <t>Мероприятия, связанные с подготовкой документации по планировке территории</t>
  </si>
  <si>
    <t>540</t>
  </si>
  <si>
    <t>500</t>
  </si>
  <si>
    <t>Межбюджетные трансферты</t>
  </si>
  <si>
    <t>Иные межбюджетные трансферты</t>
  </si>
  <si>
    <t>520</t>
  </si>
  <si>
    <t>Реализация долгосрочной целевой программы "Привлечение и закрепление медицинских кадров в государственных и муниципальных учреждениях здравоохранения Пермского края на 2013 – 2015 годы" - средства города Перми</t>
  </si>
  <si>
    <t>Реконструкция с надстройкой второго и третьего этажей поликлиники МАУЗ ГДП по ул.Докучаева, 30/ ул.Костычева,41</t>
  </si>
  <si>
    <t>530</t>
  </si>
  <si>
    <t>Субвенции</t>
  </si>
  <si>
    <t>Субсидии</t>
  </si>
  <si>
    <t>Приведение сети государственных краевых и муниципальных учреждений здравоохранения в соответствие с нормативными требованиями</t>
  </si>
  <si>
    <t>0126401</t>
  </si>
  <si>
    <t>Реализация мероприятий по стимулированию педагогических работников по результатам обучения школьников</t>
  </si>
  <si>
    <t>Субсидии на благоустройство придомовых территорий многоквартирных домов, находящихся в общей долевой собственности собственников помещений многоквартирных домов города Перми</t>
  </si>
  <si>
    <t>0522158</t>
  </si>
  <si>
    <t>1535802</t>
  </si>
  <si>
    <t>Возмещение части затрат в связи с предоставлением учителям общеобразовательных учреждений ипотечного кредита (займа)</t>
  </si>
  <si>
    <t>1227122</t>
  </si>
  <si>
    <t>1312129</t>
  </si>
  <si>
    <t>Мероприятия по пресечению преступности в общественных местах</t>
  </si>
  <si>
    <t>Капитальный ремонт берегоукрепительных сооружений набережной Воткинского водохранилища г.Перми(участок № 1: от грузового порта "Пермь" до пассажирского причала № 9)"</t>
  </si>
  <si>
    <t>0114139</t>
  </si>
  <si>
    <t>Приобретение в собственность муниципального образования здания для размещения дошкольного образовательного учреждения по ул.Баумана, 5б</t>
  </si>
  <si>
    <t>0114212</t>
  </si>
  <si>
    <t>Приобретение в собственность муниципального образования здания для размещения дошкольного образовательного учреждения по ул.Газонная, 19а - софинансируемый проект</t>
  </si>
  <si>
    <t>0114213</t>
  </si>
  <si>
    <t>Приобретение в собственность муниципального образования здания для размещения дошкольного образовательного учреждения по ул.Хабаровской, 68 - софинансируемый проект</t>
  </si>
  <si>
    <t>0115059</t>
  </si>
  <si>
    <t>Модернизация региональных систем дошкольного образования</t>
  </si>
  <si>
    <t>9196419</t>
  </si>
  <si>
    <t>Расходы в области физической культуры и спорта</t>
  </si>
  <si>
    <t>1012101</t>
  </si>
  <si>
    <t>9196217</t>
  </si>
  <si>
    <t>Предоставление субсидий бюджетам муниципальных образований Пермского края на подготовку информационных материалов по итогам конференции муниципальных контрольно-счетных органов Российской Федерации</t>
  </si>
  <si>
    <t>0115026</t>
  </si>
  <si>
    <t>Финансовое обеспечение мероприятий федеральной целевой программы развития образования на 2011-2015 годы</t>
  </si>
  <si>
    <t>0225027</t>
  </si>
  <si>
    <t>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</si>
  <si>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Резервный фонд Правительства Пермского края</t>
  </si>
  <si>
    <t>1215027</t>
  </si>
  <si>
    <t>0128209</t>
  </si>
  <si>
    <t>Организация подвоза детей граждан Украины, прибывших на территорию Пермского края и проживающих в пунктах временного размещения, в муниципальное автономное общеобразовательное учреждение "Средняя общеобразовательная школа № 37" и обратно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</si>
  <si>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</si>
  <si>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</si>
  <si>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</si>
  <si>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Кассовый план на отчетный период</t>
  </si>
  <si>
    <t>Уточненный годовой план в соответствии с показателями сводной бюджетной росписи</t>
  </si>
  <si>
    <t>в том числе</t>
  </si>
  <si>
    <t>Нарастающим итогом с начала года</t>
  </si>
  <si>
    <t>Уточненный план</t>
  </si>
  <si>
    <t>Средства бюджетов других уровней</t>
  </si>
  <si>
    <t>тыс.руб.</t>
  </si>
  <si>
    <t>9194170</t>
  </si>
  <si>
    <t>Приобретение в собственность муниципального образования помещения для размещения МФЦ по ул.Толбухина, 15</t>
  </si>
  <si>
    <t>9194171</t>
  </si>
  <si>
    <t>Приобретение в собственность муниципального образования помещения для размещения МФЦ по ул.Федосеева, 7</t>
  </si>
  <si>
    <t>9194172</t>
  </si>
  <si>
    <t>Приобретение в собственность муниципального образования помещения для размещения МФЦ по ул.9 мая, 3</t>
  </si>
  <si>
    <t>1622336</t>
  </si>
  <si>
    <t>Обеспечение возмещения рсходов по проведению капитального ремонта общего имущества в многоквартирных домах в части муниципальной доли собственности</t>
  </si>
  <si>
    <t>942</t>
  </si>
  <si>
    <t>Управление капитального строительства администрации города Перми</t>
  </si>
  <si>
    <t>1227124</t>
  </si>
  <si>
    <t>Субсидия на закупку автобусов на газомоторном топливе</t>
  </si>
  <si>
    <t>Утвержденный годовой бюджет    (с учетом изменений, внесенных решением Пермской городской Думы    № 268 )</t>
  </si>
  <si>
    <t xml:space="preserve">Обеспечение мероприятий по переселению граждан из аварийного жилищного фонда </t>
  </si>
  <si>
    <t>0355014</t>
  </si>
  <si>
    <t>Реализация мероприятий федеральной целевой программы "Культура России (2012-2018 годы)" государственной программы Российской Федерации "Развитие культуры и туризма"</t>
  </si>
  <si>
    <t>0325151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</si>
  <si>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</si>
  <si>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0325190</t>
  </si>
  <si>
    <t>Государственная поддержка (грант) комплексного развития региональных и муниципальных учреждений культуры</t>
  </si>
  <si>
    <t>0326419</t>
  </si>
  <si>
    <t>Оценка деятельности глав муниципальных районов (городских округов) Пермского края (проведение конкурса муниципальных районов и городских округов Пермского края по достижению наиболее результативных значений показателей управленческой деятельности)</t>
  </si>
  <si>
    <t>0116405</t>
  </si>
  <si>
    <t>Внедрение федеральных государственных образовательных стандартов дошкольного образования</t>
  </si>
  <si>
    <t>0146419</t>
  </si>
  <si>
    <t>0230000</t>
  </si>
  <si>
    <t>0235027</t>
  </si>
  <si>
    <t>Реализация мероприятий государственной программы Российской Федерации «Доступная среда» на 2011-2015 годы</t>
  </si>
  <si>
    <t>Подпрограмма "Безбарьерная среда в муниципальных образовательных организациях (средства софинансирования)"</t>
  </si>
  <si>
    <t>0526410</t>
  </si>
  <si>
    <t>Реализация проекта "Спортивный клуб + Спортивный сертификат" в общеобразовательных учреждениях по месту жительства</t>
  </si>
  <si>
    <t>0126424</t>
  </si>
  <si>
    <t>Приобретение одежды обучающимся детям граждан Украины, прибывшим на территорию Пермского края и проживающим в пунктах временного проживания за счет средств резервного фонда Правительства Пермского края</t>
  </si>
  <si>
    <t>9192001</t>
  </si>
  <si>
    <t>9196420</t>
  </si>
  <si>
    <t>0825064</t>
  </si>
  <si>
    <t>Государственная поддержка малого и среднего предпринимательства, включая крестьянские (фермерские) хозяйства</t>
  </si>
  <si>
    <t>0826208</t>
  </si>
  <si>
    <t>Снижение части затрат субъектам малого и среднего предпринимательства, связанных с осуществлением ими предпринимательской деятельности</t>
  </si>
  <si>
    <t>0116419</t>
  </si>
  <si>
    <t>Отчет об исполнении расходов города Перми по ведомственной структуре расходов бюджета за 2014 год</t>
  </si>
  <si>
    <t>Исполнено</t>
  </si>
  <si>
    <t>% исполнения</t>
  </si>
  <si>
    <t>Приложение № 3</t>
  </si>
  <si>
    <t xml:space="preserve">к решению Пермской городской Думы </t>
  </si>
  <si>
    <t>Предоставление грантов муниципальным театрам Пермского края</t>
  </si>
  <si>
    <t>Обеспечение жильем молодых семей</t>
  </si>
  <si>
    <t>Мероприятия федеральной целевой программы "Развитие водохозяйственного комплекса Российской Федерации в 2012-2020 годах" государственной программы Российской Федерации "Воспроизводство и использование природных ресурсов"</t>
  </si>
  <si>
    <t>Средства на реализацию мероприятий подпрограммы «Привлечение и закрепление медицинских кадров в государственных и муниципальных учреждениях здравоохранения Пермского края на 2013-2015 годы», утвержденной государственной программой «Развитие здравоохранения»</t>
  </si>
  <si>
    <t>Инвентаризация бесхозяйных сетей ливневой канализации и автомобильных дорог</t>
  </si>
  <si>
    <t>Субсидия на иные цели, направляемая на расходы, связанные с предоставлением дополнительной меры социальной поддержки для отдельных категорий граждан в сфере транспорта</t>
  </si>
  <si>
    <t>Инвестиционный проект "Организация противооползневых мероприятий в районе жилых домов по ул.Ким,5, Ивановская,19 и Чехова,2"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</si>
</sst>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wrapText="1"/>
    </xf>
    <xf numFmtId="165" fontId="3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4" fillId="0" borderId="0" xfId="0" applyFont="1" applyFill="1" applyAlignment="1">
      <alignment horizontal="right"/>
    </xf>
    <xf numFmtId="0" fontId="1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37"/>
  <sheetViews>
    <sheetView tabSelected="1" view="pageBreakPreview" zoomScale="60" zoomScaleNormal="80" workbookViewId="0">
      <selection activeCell="N3" sqref="N3:O3"/>
    </sheetView>
  </sheetViews>
  <sheetFormatPr defaultColWidth="9.08984375" defaultRowHeight="13" x14ac:dyDescent="0.35"/>
  <cols>
    <col min="1" max="1" width="9.08984375" style="1"/>
    <col min="2" max="2" width="9" style="1" customWidth="1"/>
    <col min="3" max="3" width="8.36328125" style="1" customWidth="1"/>
    <col min="4" max="4" width="12" style="1" customWidth="1"/>
    <col min="5" max="5" width="9.54296875" style="1" customWidth="1"/>
    <col min="6" max="6" width="56.6328125" style="2" customWidth="1"/>
    <col min="7" max="7" width="16.36328125" style="1" hidden="1" customWidth="1"/>
    <col min="8" max="8" width="21.1796875" style="1" customWidth="1"/>
    <col min="9" max="9" width="19.08984375" style="1" hidden="1" customWidth="1"/>
    <col min="10" max="10" width="17.08984375" style="1" hidden="1" customWidth="1"/>
    <col min="11" max="11" width="16.6328125" style="1" hidden="1" customWidth="1"/>
    <col min="12" max="12" width="15" style="1" hidden="1" customWidth="1"/>
    <col min="13" max="13" width="19" style="1" hidden="1" customWidth="1"/>
    <col min="14" max="15" width="16.36328125" style="1" customWidth="1"/>
    <col min="16" max="16" width="17.36328125" style="1" hidden="1" customWidth="1"/>
    <col min="17" max="17" width="16.453125" style="1" hidden="1" customWidth="1"/>
    <col min="18" max="18" width="17.453125" style="1" hidden="1" customWidth="1"/>
    <col min="19" max="19" width="9.08984375" style="3" customWidth="1"/>
    <col min="20" max="16384" width="9.08984375" style="3"/>
  </cols>
  <sheetData>
    <row r="1" spans="1:18" x14ac:dyDescent="0.3">
      <c r="N1" s="41"/>
      <c r="O1" s="42" t="s">
        <v>1020</v>
      </c>
      <c r="P1" s="52"/>
      <c r="Q1" s="52"/>
      <c r="R1" s="3"/>
    </row>
    <row r="2" spans="1:18" x14ac:dyDescent="0.3">
      <c r="N2" s="52" t="s">
        <v>1021</v>
      </c>
      <c r="O2" s="52"/>
      <c r="P2" s="52"/>
      <c r="Q2" s="52"/>
      <c r="R2" s="3"/>
    </row>
    <row r="3" spans="1:18" x14ac:dyDescent="0.3">
      <c r="N3" s="43"/>
      <c r="O3" s="43"/>
      <c r="P3" s="44"/>
      <c r="Q3" s="45"/>
      <c r="R3" s="3"/>
    </row>
    <row r="4" spans="1:18" x14ac:dyDescent="0.3">
      <c r="N4" s="43"/>
      <c r="O4" s="43"/>
      <c r="P4" s="44"/>
      <c r="Q4" s="45"/>
      <c r="R4" s="3"/>
    </row>
    <row r="5" spans="1:18" s="7" customFormat="1" x14ac:dyDescent="0.35">
      <c r="A5" s="49" t="s">
        <v>1017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5"/>
      <c r="P5" s="5"/>
      <c r="Q5" s="6"/>
    </row>
    <row r="6" spans="1:18" s="7" customFormat="1" x14ac:dyDescent="0.35">
      <c r="A6" s="5"/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4" t="s">
        <v>976</v>
      </c>
      <c r="P6" s="6"/>
    </row>
    <row r="7" spans="1:18" x14ac:dyDescent="0.35">
      <c r="A7" s="60" t="s">
        <v>0</v>
      </c>
      <c r="B7" s="60" t="s">
        <v>1</v>
      </c>
      <c r="C7" s="60" t="s">
        <v>2</v>
      </c>
      <c r="D7" s="60" t="s">
        <v>3</v>
      </c>
      <c r="E7" s="60" t="s">
        <v>4</v>
      </c>
      <c r="F7" s="60" t="s">
        <v>5</v>
      </c>
      <c r="G7" s="62" t="s">
        <v>989</v>
      </c>
      <c r="H7" s="54" t="s">
        <v>974</v>
      </c>
      <c r="I7" s="57" t="s">
        <v>970</v>
      </c>
      <c r="J7" s="53" t="s">
        <v>972</v>
      </c>
      <c r="K7" s="53"/>
      <c r="L7" s="53"/>
      <c r="M7" s="53"/>
      <c r="N7" s="62" t="s">
        <v>1018</v>
      </c>
      <c r="O7" s="57" t="s">
        <v>1019</v>
      </c>
      <c r="P7" s="53" t="s">
        <v>972</v>
      </c>
      <c r="Q7" s="53"/>
      <c r="R7" s="9"/>
    </row>
    <row r="8" spans="1:18" ht="34.75" customHeight="1" x14ac:dyDescent="0.35">
      <c r="A8" s="60"/>
      <c r="B8" s="60"/>
      <c r="C8" s="60"/>
      <c r="D8" s="60"/>
      <c r="E8" s="60"/>
      <c r="F8" s="60"/>
      <c r="G8" s="62"/>
      <c r="H8" s="55"/>
      <c r="I8" s="58"/>
      <c r="J8" s="60" t="s">
        <v>975</v>
      </c>
      <c r="K8" s="60"/>
      <c r="L8" s="53" t="s">
        <v>360</v>
      </c>
      <c r="M8" s="53"/>
      <c r="N8" s="62"/>
      <c r="O8" s="58"/>
      <c r="P8" s="10" t="s">
        <v>975</v>
      </c>
      <c r="Q8" s="10" t="s">
        <v>360</v>
      </c>
      <c r="R8" s="11"/>
    </row>
    <row r="9" spans="1:18" ht="13.75" customHeight="1" x14ac:dyDescent="0.35">
      <c r="A9" s="60"/>
      <c r="B9" s="60"/>
      <c r="C9" s="60"/>
      <c r="D9" s="60"/>
      <c r="E9" s="60"/>
      <c r="F9" s="60"/>
      <c r="G9" s="62"/>
      <c r="H9" s="55"/>
      <c r="I9" s="58"/>
      <c r="J9" s="51" t="s">
        <v>971</v>
      </c>
      <c r="K9" s="51" t="s">
        <v>970</v>
      </c>
      <c r="L9" s="51" t="s">
        <v>971</v>
      </c>
      <c r="M9" s="51" t="s">
        <v>970</v>
      </c>
      <c r="N9" s="62"/>
      <c r="O9" s="58"/>
      <c r="P9" s="51" t="s">
        <v>973</v>
      </c>
      <c r="Q9" s="51" t="s">
        <v>973</v>
      </c>
      <c r="R9" s="60" t="s">
        <v>739</v>
      </c>
    </row>
    <row r="10" spans="1:18" ht="51" hidden="1" customHeight="1" x14ac:dyDescent="0.35">
      <c r="A10" s="60"/>
      <c r="B10" s="60"/>
      <c r="C10" s="60"/>
      <c r="D10" s="60"/>
      <c r="E10" s="60"/>
      <c r="F10" s="60"/>
      <c r="G10" s="62"/>
      <c r="H10" s="55"/>
      <c r="I10" s="58"/>
      <c r="J10" s="51"/>
      <c r="K10" s="51"/>
      <c r="L10" s="51"/>
      <c r="M10" s="51"/>
      <c r="N10" s="62"/>
      <c r="O10" s="58"/>
      <c r="P10" s="51"/>
      <c r="Q10" s="51"/>
      <c r="R10" s="60"/>
    </row>
    <row r="11" spans="1:18" s="15" customFormat="1" x14ac:dyDescent="0.35">
      <c r="A11" s="60"/>
      <c r="B11" s="60"/>
      <c r="C11" s="60"/>
      <c r="D11" s="60"/>
      <c r="E11" s="60"/>
      <c r="F11" s="60"/>
      <c r="G11" s="62"/>
      <c r="H11" s="56"/>
      <c r="I11" s="59"/>
      <c r="J11" s="51"/>
      <c r="K11" s="51"/>
      <c r="L11" s="51"/>
      <c r="M11" s="51"/>
      <c r="N11" s="62"/>
      <c r="O11" s="59"/>
      <c r="P11" s="51"/>
      <c r="Q11" s="51"/>
      <c r="R11" s="60"/>
    </row>
    <row r="12" spans="1:18" s="15" customFormat="1" hidden="1" x14ac:dyDescent="0.35">
      <c r="A12" s="8"/>
      <c r="B12" s="8"/>
      <c r="C12" s="8"/>
      <c r="D12" s="8"/>
      <c r="E12" s="8"/>
      <c r="F12" s="8"/>
      <c r="G12" s="10"/>
      <c r="H12" s="13"/>
      <c r="I12" s="14"/>
      <c r="J12" s="12"/>
      <c r="K12" s="12"/>
      <c r="L12" s="12"/>
      <c r="M12" s="12"/>
      <c r="N12" s="10"/>
      <c r="O12" s="14"/>
      <c r="P12" s="12"/>
      <c r="Q12" s="12"/>
      <c r="R12" s="8"/>
    </row>
    <row r="13" spans="1:18" s="19" customFormat="1" ht="26" x14ac:dyDescent="0.35">
      <c r="A13" s="16">
        <v>163</v>
      </c>
      <c r="B13" s="16"/>
      <c r="C13" s="16"/>
      <c r="D13" s="16"/>
      <c r="E13" s="16"/>
      <c r="F13" s="17" t="s">
        <v>12</v>
      </c>
      <c r="G13" s="18">
        <f t="shared" ref="G13:R13" si="0">G14+G70</f>
        <v>552547.62300000002</v>
      </c>
      <c r="H13" s="18">
        <f t="shared" si="0"/>
        <v>692774.54209999996</v>
      </c>
      <c r="I13" s="18">
        <f t="shared" si="0"/>
        <v>692774.54209999996</v>
      </c>
      <c r="J13" s="18">
        <f t="shared" si="0"/>
        <v>311644.94799999997</v>
      </c>
      <c r="K13" s="18">
        <f t="shared" si="0"/>
        <v>311644.94847</v>
      </c>
      <c r="L13" s="18">
        <f t="shared" si="0"/>
        <v>531538.20846999995</v>
      </c>
      <c r="M13" s="18">
        <f t="shared" si="0"/>
        <v>531538.20846999995</v>
      </c>
      <c r="N13" s="18">
        <f t="shared" si="0"/>
        <v>677174.28700000001</v>
      </c>
      <c r="O13" s="46">
        <f>N13/H13*100</f>
        <v>97.748148329366856</v>
      </c>
      <c r="P13" s="18">
        <f t="shared" si="0"/>
        <v>311644.94900000002</v>
      </c>
      <c r="Q13" s="18">
        <f t="shared" si="0"/>
        <v>522163.20900000003</v>
      </c>
      <c r="R13" s="18">
        <f t="shared" si="0"/>
        <v>0</v>
      </c>
    </row>
    <row r="14" spans="1:18" s="19" customFormat="1" x14ac:dyDescent="0.35">
      <c r="A14" s="16">
        <v>163</v>
      </c>
      <c r="B14" s="16" t="s">
        <v>8</v>
      </c>
      <c r="C14" s="16"/>
      <c r="D14" s="16"/>
      <c r="E14" s="16"/>
      <c r="F14" s="17" t="s">
        <v>13</v>
      </c>
      <c r="G14" s="18">
        <f t="shared" ref="G14:N14" si="1">G15</f>
        <v>190902.62299999999</v>
      </c>
      <c r="H14" s="18">
        <f t="shared" si="1"/>
        <v>201129.59363000002</v>
      </c>
      <c r="I14" s="18">
        <f t="shared" si="1"/>
        <v>201129.59363000002</v>
      </c>
      <c r="J14" s="18">
        <f t="shared" si="1"/>
        <v>0</v>
      </c>
      <c r="K14" s="18">
        <f t="shared" si="1"/>
        <v>0</v>
      </c>
      <c r="L14" s="18">
        <f t="shared" si="1"/>
        <v>39893.26</v>
      </c>
      <c r="M14" s="18">
        <f t="shared" si="1"/>
        <v>39893.26</v>
      </c>
      <c r="N14" s="18">
        <f t="shared" si="1"/>
        <v>185529.33800000002</v>
      </c>
      <c r="O14" s="46">
        <f t="shared" ref="O14:O77" si="2">N14/H14*100</f>
        <v>92.243679635380573</v>
      </c>
      <c r="P14" s="18">
        <f t="shared" ref="P14:R14" si="3">P15</f>
        <v>0</v>
      </c>
      <c r="Q14" s="18">
        <f t="shared" si="3"/>
        <v>30518.260000000002</v>
      </c>
      <c r="R14" s="18">
        <f t="shared" si="3"/>
        <v>0</v>
      </c>
    </row>
    <row r="15" spans="1:18" s="23" customFormat="1" x14ac:dyDescent="0.35">
      <c r="A15" s="20">
        <v>163</v>
      </c>
      <c r="B15" s="20" t="s">
        <v>8</v>
      </c>
      <c r="C15" s="20" t="s">
        <v>10</v>
      </c>
      <c r="D15" s="20"/>
      <c r="E15" s="20"/>
      <c r="F15" s="21" t="s">
        <v>14</v>
      </c>
      <c r="G15" s="22">
        <f t="shared" ref="G15:R15" si="4">G16+G38+G53+G65</f>
        <v>190902.62299999999</v>
      </c>
      <c r="H15" s="22">
        <f t="shared" si="4"/>
        <v>201129.59363000002</v>
      </c>
      <c r="I15" s="22">
        <f t="shared" si="4"/>
        <v>201129.59363000002</v>
      </c>
      <c r="J15" s="22">
        <f t="shared" si="4"/>
        <v>0</v>
      </c>
      <c r="K15" s="22">
        <f t="shared" si="4"/>
        <v>0</v>
      </c>
      <c r="L15" s="22">
        <f t="shared" si="4"/>
        <v>39893.26</v>
      </c>
      <c r="M15" s="22">
        <f t="shared" si="4"/>
        <v>39893.26</v>
      </c>
      <c r="N15" s="22">
        <f t="shared" si="4"/>
        <v>185529.33800000002</v>
      </c>
      <c r="O15" s="48">
        <f t="shared" si="2"/>
        <v>92.243679635380573</v>
      </c>
      <c r="P15" s="22">
        <f t="shared" si="4"/>
        <v>0</v>
      </c>
      <c r="Q15" s="22">
        <f t="shared" si="4"/>
        <v>30518.260000000002</v>
      </c>
      <c r="R15" s="22">
        <f t="shared" si="4"/>
        <v>0</v>
      </c>
    </row>
    <row r="16" spans="1:18" s="15" customFormat="1" ht="26" x14ac:dyDescent="0.35">
      <c r="A16" s="24" t="s">
        <v>9</v>
      </c>
      <c r="B16" s="24" t="s">
        <v>8</v>
      </c>
      <c r="C16" s="24" t="s">
        <v>10</v>
      </c>
      <c r="D16" s="10" t="s">
        <v>21</v>
      </c>
      <c r="E16" s="10"/>
      <c r="F16" s="25" t="s">
        <v>15</v>
      </c>
      <c r="G16" s="26">
        <f t="shared" ref="G16" si="5">G17+G26</f>
        <v>100329.549</v>
      </c>
      <c r="H16" s="26">
        <f t="shared" ref="H16:M16" si="6">H17+H26</f>
        <v>101153.94849</v>
      </c>
      <c r="I16" s="26">
        <f t="shared" si="6"/>
        <v>101153.94849</v>
      </c>
      <c r="J16" s="26">
        <f t="shared" si="6"/>
        <v>0</v>
      </c>
      <c r="K16" s="26">
        <f t="shared" si="6"/>
        <v>0</v>
      </c>
      <c r="L16" s="26">
        <f t="shared" si="6"/>
        <v>0</v>
      </c>
      <c r="M16" s="26">
        <f t="shared" si="6"/>
        <v>0</v>
      </c>
      <c r="N16" s="26">
        <f t="shared" ref="N16" si="7">N17+N26</f>
        <v>95101.47099999999</v>
      </c>
      <c r="O16" s="47">
        <f t="shared" si="2"/>
        <v>94.016568230553702</v>
      </c>
      <c r="P16" s="26">
        <f t="shared" ref="P16:R16" si="8">P17+P26</f>
        <v>0</v>
      </c>
      <c r="Q16" s="26">
        <f t="shared" ref="Q16" si="9">Q17+Q26</f>
        <v>0</v>
      </c>
      <c r="R16" s="26">
        <f t="shared" si="8"/>
        <v>0</v>
      </c>
    </row>
    <row r="17" spans="1:19" s="15" customFormat="1" x14ac:dyDescent="0.35">
      <c r="A17" s="24" t="s">
        <v>9</v>
      </c>
      <c r="B17" s="24" t="s">
        <v>8</v>
      </c>
      <c r="C17" s="24" t="s">
        <v>10</v>
      </c>
      <c r="D17" s="10" t="s">
        <v>22</v>
      </c>
      <c r="E17" s="10"/>
      <c r="F17" s="25" t="s">
        <v>16</v>
      </c>
      <c r="G17" s="26">
        <f t="shared" ref="G17" si="10">G18+G23</f>
        <v>27206.398000000001</v>
      </c>
      <c r="H17" s="26">
        <f t="shared" ref="H17:M17" si="11">H18+H23</f>
        <v>26906.398000000001</v>
      </c>
      <c r="I17" s="26">
        <f t="shared" si="11"/>
        <v>26906.398000000001</v>
      </c>
      <c r="J17" s="26">
        <f t="shared" si="11"/>
        <v>0</v>
      </c>
      <c r="K17" s="26">
        <f t="shared" si="11"/>
        <v>0</v>
      </c>
      <c r="L17" s="26">
        <f t="shared" si="11"/>
        <v>0</v>
      </c>
      <c r="M17" s="26">
        <f t="shared" si="11"/>
        <v>0</v>
      </c>
      <c r="N17" s="26">
        <f t="shared" ref="N17" si="12">N18+N23</f>
        <v>23863.491999999998</v>
      </c>
      <c r="O17" s="47">
        <f t="shared" si="2"/>
        <v>88.690771614989103</v>
      </c>
      <c r="P17" s="26">
        <f t="shared" ref="P17:R17" si="13">P18+P23</f>
        <v>0</v>
      </c>
      <c r="Q17" s="26">
        <f t="shared" ref="Q17" si="14">Q18+Q23</f>
        <v>0</v>
      </c>
      <c r="R17" s="26">
        <f t="shared" si="13"/>
        <v>0</v>
      </c>
    </row>
    <row r="18" spans="1:19" s="15" customFormat="1" ht="39" x14ac:dyDescent="0.35">
      <c r="A18" s="24" t="s">
        <v>9</v>
      </c>
      <c r="B18" s="24" t="s">
        <v>8</v>
      </c>
      <c r="C18" s="24" t="s">
        <v>10</v>
      </c>
      <c r="D18" s="10" t="s">
        <v>23</v>
      </c>
      <c r="E18" s="10"/>
      <c r="F18" s="25" t="s">
        <v>17</v>
      </c>
      <c r="G18" s="26">
        <f t="shared" ref="G18" si="15">G19+G21</f>
        <v>25640.998</v>
      </c>
      <c r="H18" s="26">
        <f t="shared" ref="H18:M18" si="16">H19+H21</f>
        <v>25340.998</v>
      </c>
      <c r="I18" s="26">
        <f t="shared" si="16"/>
        <v>25340.998</v>
      </c>
      <c r="J18" s="26">
        <f t="shared" si="16"/>
        <v>0</v>
      </c>
      <c r="K18" s="26">
        <f t="shared" si="16"/>
        <v>0</v>
      </c>
      <c r="L18" s="26">
        <f t="shared" si="16"/>
        <v>0</v>
      </c>
      <c r="M18" s="26">
        <f t="shared" si="16"/>
        <v>0</v>
      </c>
      <c r="N18" s="26">
        <f t="shared" ref="N18" si="17">N19+N21</f>
        <v>22687.346999999998</v>
      </c>
      <c r="O18" s="47">
        <f t="shared" si="2"/>
        <v>89.528230103644688</v>
      </c>
      <c r="P18" s="26">
        <f t="shared" ref="P18:R18" si="18">P19+P21</f>
        <v>0</v>
      </c>
      <c r="Q18" s="26">
        <f t="shared" ref="Q18" si="19">Q19+Q21</f>
        <v>0</v>
      </c>
      <c r="R18" s="26">
        <f t="shared" si="18"/>
        <v>0</v>
      </c>
    </row>
    <row r="19" spans="1:19" s="15" customFormat="1" ht="26" x14ac:dyDescent="0.35">
      <c r="A19" s="24" t="s">
        <v>9</v>
      </c>
      <c r="B19" s="24" t="s">
        <v>8</v>
      </c>
      <c r="C19" s="24" t="s">
        <v>10</v>
      </c>
      <c r="D19" s="10" t="s">
        <v>23</v>
      </c>
      <c r="E19" s="10" t="s">
        <v>6</v>
      </c>
      <c r="F19" s="25" t="s">
        <v>367</v>
      </c>
      <c r="G19" s="26">
        <f t="shared" ref="G19:N19" si="20">G20</f>
        <v>4059.6979999999999</v>
      </c>
      <c r="H19" s="26">
        <f t="shared" si="20"/>
        <v>3756.598</v>
      </c>
      <c r="I19" s="26">
        <f t="shared" si="20"/>
        <v>3756.598</v>
      </c>
      <c r="J19" s="26">
        <f t="shared" si="20"/>
        <v>0</v>
      </c>
      <c r="K19" s="26">
        <f t="shared" si="20"/>
        <v>0</v>
      </c>
      <c r="L19" s="26">
        <f t="shared" si="20"/>
        <v>0</v>
      </c>
      <c r="M19" s="26">
        <f t="shared" si="20"/>
        <v>0</v>
      </c>
      <c r="N19" s="26">
        <f t="shared" si="20"/>
        <v>2793.9229999999998</v>
      </c>
      <c r="O19" s="47">
        <f t="shared" si="2"/>
        <v>74.373755190201337</v>
      </c>
      <c r="P19" s="26">
        <f t="shared" ref="P19:R19" si="21">P20</f>
        <v>0</v>
      </c>
      <c r="Q19" s="26">
        <f t="shared" si="21"/>
        <v>0</v>
      </c>
      <c r="R19" s="26">
        <f t="shared" si="21"/>
        <v>0</v>
      </c>
    </row>
    <row r="20" spans="1:19" ht="26" x14ac:dyDescent="0.35">
      <c r="A20" s="24" t="s">
        <v>9</v>
      </c>
      <c r="B20" s="24" t="s">
        <v>8</v>
      </c>
      <c r="C20" s="24" t="s">
        <v>10</v>
      </c>
      <c r="D20" s="10" t="s">
        <v>23</v>
      </c>
      <c r="E20" s="24">
        <v>240</v>
      </c>
      <c r="F20" s="25" t="s">
        <v>356</v>
      </c>
      <c r="G20" s="26">
        <v>4059.6979999999999</v>
      </c>
      <c r="H20" s="26">
        <v>3756.598</v>
      </c>
      <c r="I20" s="26">
        <v>3756.598</v>
      </c>
      <c r="J20" s="26"/>
      <c r="K20" s="26"/>
      <c r="L20" s="26"/>
      <c r="M20" s="26"/>
      <c r="N20" s="26">
        <v>2793.9229999999998</v>
      </c>
      <c r="O20" s="47">
        <f t="shared" si="2"/>
        <v>74.373755190201337</v>
      </c>
      <c r="P20" s="26"/>
      <c r="Q20" s="26"/>
      <c r="R20" s="26"/>
    </row>
    <row r="21" spans="1:19" x14ac:dyDescent="0.35">
      <c r="A21" s="24" t="s">
        <v>9</v>
      </c>
      <c r="B21" s="24" t="s">
        <v>8</v>
      </c>
      <c r="C21" s="24" t="s">
        <v>10</v>
      </c>
      <c r="D21" s="10" t="s">
        <v>23</v>
      </c>
      <c r="E21" s="24" t="s">
        <v>7</v>
      </c>
      <c r="F21" s="25" t="s">
        <v>371</v>
      </c>
      <c r="G21" s="26">
        <f t="shared" ref="G21:N21" si="22">G22</f>
        <v>21581.3</v>
      </c>
      <c r="H21" s="26">
        <f t="shared" si="22"/>
        <v>21584.400000000001</v>
      </c>
      <c r="I21" s="26">
        <f t="shared" si="22"/>
        <v>21584.400000000001</v>
      </c>
      <c r="J21" s="26">
        <f t="shared" si="22"/>
        <v>0</v>
      </c>
      <c r="K21" s="26">
        <f t="shared" si="22"/>
        <v>0</v>
      </c>
      <c r="L21" s="26">
        <f t="shared" si="22"/>
        <v>0</v>
      </c>
      <c r="M21" s="26">
        <f t="shared" si="22"/>
        <v>0</v>
      </c>
      <c r="N21" s="26">
        <f t="shared" si="22"/>
        <v>19893.423999999999</v>
      </c>
      <c r="O21" s="47">
        <f t="shared" si="2"/>
        <v>92.165749337484471</v>
      </c>
      <c r="P21" s="26">
        <f t="shared" ref="P21:R21" si="23">P22</f>
        <v>0</v>
      </c>
      <c r="Q21" s="26">
        <f t="shared" si="23"/>
        <v>0</v>
      </c>
      <c r="R21" s="26">
        <f t="shared" si="23"/>
        <v>0</v>
      </c>
    </row>
    <row r="22" spans="1:19" x14ac:dyDescent="0.35">
      <c r="A22" s="24" t="s">
        <v>9</v>
      </c>
      <c r="B22" s="24" t="s">
        <v>8</v>
      </c>
      <c r="C22" s="24" t="s">
        <v>10</v>
      </c>
      <c r="D22" s="10" t="s">
        <v>23</v>
      </c>
      <c r="E22" s="24">
        <v>850</v>
      </c>
      <c r="F22" s="25" t="s">
        <v>365</v>
      </c>
      <c r="G22" s="26">
        <v>21581.3</v>
      </c>
      <c r="H22" s="26">
        <v>21584.400000000001</v>
      </c>
      <c r="I22" s="26">
        <v>21584.400000000001</v>
      </c>
      <c r="J22" s="26"/>
      <c r="K22" s="26"/>
      <c r="L22" s="26"/>
      <c r="M22" s="26"/>
      <c r="N22" s="26">
        <v>19893.423999999999</v>
      </c>
      <c r="O22" s="47">
        <f t="shared" si="2"/>
        <v>92.165749337484471</v>
      </c>
      <c r="P22" s="26"/>
      <c r="Q22" s="26"/>
      <c r="R22" s="26"/>
    </row>
    <row r="23" spans="1:19" s="15" customFormat="1" ht="26" x14ac:dyDescent="0.35">
      <c r="A23" s="24" t="s">
        <v>9</v>
      </c>
      <c r="B23" s="24" t="s">
        <v>8</v>
      </c>
      <c r="C23" s="24" t="s">
        <v>10</v>
      </c>
      <c r="D23" s="10" t="s">
        <v>24</v>
      </c>
      <c r="E23" s="10"/>
      <c r="F23" s="25" t="s">
        <v>18</v>
      </c>
      <c r="G23" s="26">
        <f t="shared" ref="G23:N24" si="24">G24</f>
        <v>1565.4</v>
      </c>
      <c r="H23" s="26">
        <f t="shared" si="24"/>
        <v>1565.4</v>
      </c>
      <c r="I23" s="26">
        <f t="shared" si="24"/>
        <v>1565.4</v>
      </c>
      <c r="J23" s="26">
        <f t="shared" si="24"/>
        <v>0</v>
      </c>
      <c r="K23" s="26">
        <f t="shared" si="24"/>
        <v>0</v>
      </c>
      <c r="L23" s="26">
        <f t="shared" si="24"/>
        <v>0</v>
      </c>
      <c r="M23" s="26">
        <f t="shared" si="24"/>
        <v>0</v>
      </c>
      <c r="N23" s="26">
        <f t="shared" si="24"/>
        <v>1176.145</v>
      </c>
      <c r="O23" s="47">
        <f t="shared" si="2"/>
        <v>75.13383160853455</v>
      </c>
      <c r="P23" s="26">
        <v>0</v>
      </c>
      <c r="Q23" s="26">
        <f t="shared" ref="Q23:R24" si="25">Q24</f>
        <v>0</v>
      </c>
      <c r="R23" s="26">
        <f t="shared" si="25"/>
        <v>0</v>
      </c>
    </row>
    <row r="24" spans="1:19" s="15" customFormat="1" ht="26" x14ac:dyDescent="0.35">
      <c r="A24" s="24" t="s">
        <v>9</v>
      </c>
      <c r="B24" s="24" t="s">
        <v>8</v>
      </c>
      <c r="C24" s="24" t="s">
        <v>10</v>
      </c>
      <c r="D24" s="10" t="s">
        <v>24</v>
      </c>
      <c r="E24" s="10" t="s">
        <v>6</v>
      </c>
      <c r="F24" s="25" t="s">
        <v>367</v>
      </c>
      <c r="G24" s="26">
        <f t="shared" si="24"/>
        <v>1565.4</v>
      </c>
      <c r="H24" s="26">
        <f t="shared" si="24"/>
        <v>1565.4</v>
      </c>
      <c r="I24" s="26">
        <f t="shared" si="24"/>
        <v>1565.4</v>
      </c>
      <c r="J24" s="26">
        <f t="shared" si="24"/>
        <v>0</v>
      </c>
      <c r="K24" s="26">
        <f t="shared" si="24"/>
        <v>0</v>
      </c>
      <c r="L24" s="26">
        <f t="shared" si="24"/>
        <v>0</v>
      </c>
      <c r="M24" s="26">
        <f t="shared" si="24"/>
        <v>0</v>
      </c>
      <c r="N24" s="26">
        <f t="shared" si="24"/>
        <v>1176.145</v>
      </c>
      <c r="O24" s="47">
        <f t="shared" si="2"/>
        <v>75.13383160853455</v>
      </c>
      <c r="P24" s="26">
        <v>0</v>
      </c>
      <c r="Q24" s="26">
        <f t="shared" si="25"/>
        <v>0</v>
      </c>
      <c r="R24" s="26">
        <f t="shared" si="25"/>
        <v>0</v>
      </c>
    </row>
    <row r="25" spans="1:19" ht="26" x14ac:dyDescent="0.35">
      <c r="A25" s="24" t="s">
        <v>9</v>
      </c>
      <c r="B25" s="24" t="s">
        <v>8</v>
      </c>
      <c r="C25" s="24" t="s">
        <v>10</v>
      </c>
      <c r="D25" s="10" t="s">
        <v>24</v>
      </c>
      <c r="E25" s="24">
        <v>240</v>
      </c>
      <c r="F25" s="25" t="s">
        <v>356</v>
      </c>
      <c r="G25" s="26">
        <v>1565.4</v>
      </c>
      <c r="H25" s="26">
        <v>1565.4</v>
      </c>
      <c r="I25" s="26">
        <v>1565.4</v>
      </c>
      <c r="J25" s="26"/>
      <c r="K25" s="26"/>
      <c r="L25" s="26"/>
      <c r="M25" s="26"/>
      <c r="N25" s="26">
        <v>1176.145</v>
      </c>
      <c r="O25" s="47">
        <f t="shared" si="2"/>
        <v>75.13383160853455</v>
      </c>
      <c r="P25" s="26">
        <v>0</v>
      </c>
      <c r="Q25" s="26"/>
      <c r="R25" s="26"/>
    </row>
    <row r="26" spans="1:19" x14ac:dyDescent="0.35">
      <c r="A26" s="24" t="s">
        <v>9</v>
      </c>
      <c r="B26" s="24" t="s">
        <v>8</v>
      </c>
      <c r="C26" s="24" t="s">
        <v>10</v>
      </c>
      <c r="D26" s="24" t="s">
        <v>25</v>
      </c>
      <c r="E26" s="24"/>
      <c r="F26" s="25" t="s">
        <v>36</v>
      </c>
      <c r="G26" s="26">
        <f t="shared" ref="G26" si="26">G35+G27</f>
        <v>73123.150999999998</v>
      </c>
      <c r="H26" s="26">
        <f t="shared" ref="H26:M26" si="27">H35+H27</f>
        <v>74247.550489999994</v>
      </c>
      <c r="I26" s="26">
        <f t="shared" si="27"/>
        <v>74247.550489999994</v>
      </c>
      <c r="J26" s="26">
        <f t="shared" si="27"/>
        <v>0</v>
      </c>
      <c r="K26" s="26">
        <f t="shared" si="27"/>
        <v>0</v>
      </c>
      <c r="L26" s="26">
        <f t="shared" si="27"/>
        <v>0</v>
      </c>
      <c r="M26" s="26">
        <f t="shared" si="27"/>
        <v>0</v>
      </c>
      <c r="N26" s="26">
        <f t="shared" ref="N26" si="28">N35+N27</f>
        <v>71237.978999999992</v>
      </c>
      <c r="O26" s="47">
        <f t="shared" si="2"/>
        <v>95.946571341225123</v>
      </c>
      <c r="P26" s="26">
        <v>0</v>
      </c>
      <c r="Q26" s="26">
        <f t="shared" ref="Q26" si="29">Q35+Q27</f>
        <v>0</v>
      </c>
      <c r="R26" s="26">
        <f t="shared" ref="R26" si="30">R35+R27</f>
        <v>0</v>
      </c>
      <c r="S26" s="15"/>
    </row>
    <row r="27" spans="1:19" ht="39" x14ac:dyDescent="0.35">
      <c r="A27" s="24" t="s">
        <v>9</v>
      </c>
      <c r="B27" s="24" t="s">
        <v>8</v>
      </c>
      <c r="C27" s="24" t="s">
        <v>10</v>
      </c>
      <c r="D27" s="24" t="s">
        <v>26</v>
      </c>
      <c r="E27" s="24"/>
      <c r="F27" s="25" t="s">
        <v>37</v>
      </c>
      <c r="G27" s="26">
        <f t="shared" ref="G27" si="31">G28+G30+G32</f>
        <v>23748.559000000001</v>
      </c>
      <c r="H27" s="26">
        <f t="shared" ref="H27:M27" si="32">H28+H30+H32</f>
        <v>25352.649000000001</v>
      </c>
      <c r="I27" s="26">
        <f t="shared" si="32"/>
        <v>25352.649000000001</v>
      </c>
      <c r="J27" s="26">
        <f t="shared" si="32"/>
        <v>0</v>
      </c>
      <c r="K27" s="26">
        <f t="shared" si="32"/>
        <v>0</v>
      </c>
      <c r="L27" s="26">
        <f t="shared" si="32"/>
        <v>0</v>
      </c>
      <c r="M27" s="26">
        <f t="shared" si="32"/>
        <v>0</v>
      </c>
      <c r="N27" s="26">
        <f t="shared" ref="N27" si="33">N28+N30+N32</f>
        <v>25028.900999999998</v>
      </c>
      <c r="O27" s="47">
        <f t="shared" si="2"/>
        <v>98.723021014490428</v>
      </c>
      <c r="P27" s="26">
        <f t="shared" ref="P27:R27" si="34">P28+P30+P32</f>
        <v>0</v>
      </c>
      <c r="Q27" s="26">
        <f t="shared" ref="Q27" si="35">Q28+Q30+Q32</f>
        <v>0</v>
      </c>
      <c r="R27" s="26">
        <f t="shared" si="34"/>
        <v>0</v>
      </c>
      <c r="S27" s="15"/>
    </row>
    <row r="28" spans="1:19" ht="52" x14ac:dyDescent="0.35">
      <c r="A28" s="24" t="s">
        <v>9</v>
      </c>
      <c r="B28" s="24" t="s">
        <v>8</v>
      </c>
      <c r="C28" s="24" t="s">
        <v>10</v>
      </c>
      <c r="D28" s="24" t="s">
        <v>26</v>
      </c>
      <c r="E28" s="24" t="s">
        <v>19</v>
      </c>
      <c r="F28" s="25" t="s">
        <v>366</v>
      </c>
      <c r="G28" s="26">
        <f t="shared" ref="G28:N28" si="36">G29</f>
        <v>16496.2</v>
      </c>
      <c r="H28" s="26">
        <f t="shared" si="36"/>
        <v>18099.68462</v>
      </c>
      <c r="I28" s="26">
        <f t="shared" si="36"/>
        <v>18099.68462</v>
      </c>
      <c r="J28" s="26">
        <f t="shared" si="36"/>
        <v>0</v>
      </c>
      <c r="K28" s="26">
        <f t="shared" si="36"/>
        <v>0</v>
      </c>
      <c r="L28" s="26">
        <f t="shared" si="36"/>
        <v>0</v>
      </c>
      <c r="M28" s="26">
        <f t="shared" si="36"/>
        <v>0</v>
      </c>
      <c r="N28" s="26">
        <f t="shared" si="36"/>
        <v>17947.142</v>
      </c>
      <c r="O28" s="47">
        <f t="shared" si="2"/>
        <v>99.157208408861223</v>
      </c>
      <c r="P28" s="26">
        <f t="shared" ref="P28:R28" si="37">P29</f>
        <v>0</v>
      </c>
      <c r="Q28" s="26">
        <f t="shared" si="37"/>
        <v>0</v>
      </c>
      <c r="R28" s="26">
        <f t="shared" si="37"/>
        <v>0</v>
      </c>
    </row>
    <row r="29" spans="1:19" x14ac:dyDescent="0.35">
      <c r="A29" s="24" t="s">
        <v>9</v>
      </c>
      <c r="B29" s="24" t="s">
        <v>8</v>
      </c>
      <c r="C29" s="24" t="s">
        <v>10</v>
      </c>
      <c r="D29" s="24" t="s">
        <v>26</v>
      </c>
      <c r="E29" s="24">
        <v>110</v>
      </c>
      <c r="F29" s="25" t="s">
        <v>354</v>
      </c>
      <c r="G29" s="26">
        <v>16496.2</v>
      </c>
      <c r="H29" s="26">
        <v>18099.68462</v>
      </c>
      <c r="I29" s="26">
        <v>18099.68462</v>
      </c>
      <c r="J29" s="26"/>
      <c r="K29" s="26"/>
      <c r="L29" s="26"/>
      <c r="M29" s="26"/>
      <c r="N29" s="26">
        <v>17947.142</v>
      </c>
      <c r="O29" s="47">
        <f t="shared" si="2"/>
        <v>99.157208408861223</v>
      </c>
      <c r="P29" s="26"/>
      <c r="Q29" s="26"/>
      <c r="R29" s="26"/>
    </row>
    <row r="30" spans="1:19" ht="26" x14ac:dyDescent="0.35">
      <c r="A30" s="24" t="s">
        <v>9</v>
      </c>
      <c r="B30" s="24" t="s">
        <v>8</v>
      </c>
      <c r="C30" s="24" t="s">
        <v>10</v>
      </c>
      <c r="D30" s="24" t="s">
        <v>26</v>
      </c>
      <c r="E30" s="24" t="s">
        <v>6</v>
      </c>
      <c r="F30" s="25" t="s">
        <v>367</v>
      </c>
      <c r="G30" s="26">
        <f t="shared" ref="G30:N30" si="38">G31</f>
        <v>7039.576</v>
      </c>
      <c r="H30" s="26">
        <f t="shared" si="38"/>
        <v>7040.18138</v>
      </c>
      <c r="I30" s="26">
        <f t="shared" si="38"/>
        <v>7040.18138</v>
      </c>
      <c r="J30" s="26">
        <f t="shared" si="38"/>
        <v>0</v>
      </c>
      <c r="K30" s="26">
        <f t="shared" si="38"/>
        <v>0</v>
      </c>
      <c r="L30" s="26">
        <f t="shared" si="38"/>
        <v>0</v>
      </c>
      <c r="M30" s="26">
        <f t="shared" si="38"/>
        <v>0</v>
      </c>
      <c r="N30" s="26">
        <f t="shared" si="38"/>
        <v>6922.0259999999998</v>
      </c>
      <c r="O30" s="47">
        <f t="shared" si="2"/>
        <v>98.321699774161203</v>
      </c>
      <c r="P30" s="26">
        <f t="shared" ref="P30:R30" si="39">P31</f>
        <v>0</v>
      </c>
      <c r="Q30" s="26">
        <f t="shared" si="39"/>
        <v>0</v>
      </c>
      <c r="R30" s="26">
        <f t="shared" si="39"/>
        <v>0</v>
      </c>
    </row>
    <row r="31" spans="1:19" ht="26" x14ac:dyDescent="0.35">
      <c r="A31" s="24" t="s">
        <v>9</v>
      </c>
      <c r="B31" s="24" t="s">
        <v>8</v>
      </c>
      <c r="C31" s="24" t="s">
        <v>10</v>
      </c>
      <c r="D31" s="24" t="s">
        <v>26</v>
      </c>
      <c r="E31" s="24">
        <v>240</v>
      </c>
      <c r="F31" s="25" t="s">
        <v>356</v>
      </c>
      <c r="G31" s="26">
        <v>7039.576</v>
      </c>
      <c r="H31" s="26">
        <v>7040.18138</v>
      </c>
      <c r="I31" s="26">
        <v>7040.18138</v>
      </c>
      <c r="J31" s="26"/>
      <c r="K31" s="26"/>
      <c r="L31" s="26"/>
      <c r="M31" s="26"/>
      <c r="N31" s="26">
        <v>6922.0259999999998</v>
      </c>
      <c r="O31" s="47">
        <f t="shared" si="2"/>
        <v>98.321699774161203</v>
      </c>
      <c r="P31" s="26"/>
      <c r="Q31" s="26"/>
      <c r="R31" s="26"/>
    </row>
    <row r="32" spans="1:19" x14ac:dyDescent="0.35">
      <c r="A32" s="24" t="s">
        <v>9</v>
      </c>
      <c r="B32" s="24" t="s">
        <v>8</v>
      </c>
      <c r="C32" s="24" t="s">
        <v>10</v>
      </c>
      <c r="D32" s="24" t="s">
        <v>26</v>
      </c>
      <c r="E32" s="24" t="s">
        <v>7</v>
      </c>
      <c r="F32" s="25" t="s">
        <v>371</v>
      </c>
      <c r="G32" s="26">
        <f t="shared" ref="G32" si="40">G33+G34</f>
        <v>212.78300000000002</v>
      </c>
      <c r="H32" s="26">
        <f t="shared" ref="H32:M32" si="41">H33+H34</f>
        <v>212.78299999999999</v>
      </c>
      <c r="I32" s="26">
        <f t="shared" si="41"/>
        <v>212.78299999999999</v>
      </c>
      <c r="J32" s="26">
        <f t="shared" si="41"/>
        <v>0</v>
      </c>
      <c r="K32" s="26">
        <f t="shared" si="41"/>
        <v>0</v>
      </c>
      <c r="L32" s="26">
        <f t="shared" si="41"/>
        <v>0</v>
      </c>
      <c r="M32" s="26">
        <f t="shared" si="41"/>
        <v>0</v>
      </c>
      <c r="N32" s="26">
        <f t="shared" ref="N32" si="42">N33+N34</f>
        <v>159.733</v>
      </c>
      <c r="O32" s="47">
        <f t="shared" si="2"/>
        <v>75.068497013389234</v>
      </c>
      <c r="P32" s="26">
        <f t="shared" ref="P32:R32" si="43">P33+P34</f>
        <v>0</v>
      </c>
      <c r="Q32" s="26">
        <f t="shared" ref="Q32" si="44">Q33+Q34</f>
        <v>0</v>
      </c>
      <c r="R32" s="26">
        <f t="shared" si="43"/>
        <v>0</v>
      </c>
    </row>
    <row r="33" spans="1:19" x14ac:dyDescent="0.35">
      <c r="A33" s="24" t="s">
        <v>9</v>
      </c>
      <c r="B33" s="24" t="s">
        <v>8</v>
      </c>
      <c r="C33" s="24" t="s">
        <v>10</v>
      </c>
      <c r="D33" s="24" t="s">
        <v>26</v>
      </c>
      <c r="E33" s="24">
        <v>830</v>
      </c>
      <c r="F33" s="25" t="s">
        <v>364</v>
      </c>
      <c r="G33" s="26">
        <v>66.7</v>
      </c>
      <c r="H33" s="26">
        <v>62.784999999999997</v>
      </c>
      <c r="I33" s="26">
        <v>62.784999999999997</v>
      </c>
      <c r="J33" s="26"/>
      <c r="K33" s="26"/>
      <c r="L33" s="26"/>
      <c r="M33" s="26"/>
      <c r="N33" s="26">
        <v>9.7349999999999994</v>
      </c>
      <c r="O33" s="47">
        <f t="shared" si="2"/>
        <v>15.505295850919806</v>
      </c>
      <c r="P33" s="26"/>
      <c r="Q33" s="26"/>
      <c r="R33" s="26"/>
    </row>
    <row r="34" spans="1:19" x14ac:dyDescent="0.35">
      <c r="A34" s="24" t="s">
        <v>9</v>
      </c>
      <c r="B34" s="24" t="s">
        <v>8</v>
      </c>
      <c r="C34" s="24" t="s">
        <v>10</v>
      </c>
      <c r="D34" s="24" t="s">
        <v>26</v>
      </c>
      <c r="E34" s="24">
        <v>850</v>
      </c>
      <c r="F34" s="25" t="s">
        <v>365</v>
      </c>
      <c r="G34" s="26">
        <v>146.083</v>
      </c>
      <c r="H34" s="26">
        <v>149.99799999999999</v>
      </c>
      <c r="I34" s="26">
        <v>149.99799999999999</v>
      </c>
      <c r="J34" s="26"/>
      <c r="K34" s="26"/>
      <c r="L34" s="26"/>
      <c r="M34" s="26"/>
      <c r="N34" s="26">
        <v>149.99799999999999</v>
      </c>
      <c r="O34" s="47">
        <f t="shared" si="2"/>
        <v>100</v>
      </c>
      <c r="P34" s="26"/>
      <c r="Q34" s="26"/>
      <c r="R34" s="26"/>
    </row>
    <row r="35" spans="1:19" ht="26" x14ac:dyDescent="0.35">
      <c r="A35" s="24" t="s">
        <v>9</v>
      </c>
      <c r="B35" s="24" t="s">
        <v>8</v>
      </c>
      <c r="C35" s="24" t="s">
        <v>10</v>
      </c>
      <c r="D35" s="24" t="s">
        <v>27</v>
      </c>
      <c r="E35" s="24"/>
      <c r="F35" s="25" t="s">
        <v>38</v>
      </c>
      <c r="G35" s="26">
        <f t="shared" ref="G35:N36" si="45">G36</f>
        <v>49374.591999999997</v>
      </c>
      <c r="H35" s="26">
        <f t="shared" si="45"/>
        <v>48894.901489999997</v>
      </c>
      <c r="I35" s="26">
        <f t="shared" si="45"/>
        <v>48894.901489999997</v>
      </c>
      <c r="J35" s="26">
        <f t="shared" si="45"/>
        <v>0</v>
      </c>
      <c r="K35" s="26">
        <f t="shared" si="45"/>
        <v>0</v>
      </c>
      <c r="L35" s="26">
        <f t="shared" si="45"/>
        <v>0</v>
      </c>
      <c r="M35" s="26">
        <f t="shared" si="45"/>
        <v>0</v>
      </c>
      <c r="N35" s="26">
        <f t="shared" si="45"/>
        <v>46209.078000000001</v>
      </c>
      <c r="O35" s="47">
        <f t="shared" si="2"/>
        <v>94.506945697499162</v>
      </c>
      <c r="P35" s="26">
        <f t="shared" ref="P35:R36" si="46">P36</f>
        <v>0</v>
      </c>
      <c r="Q35" s="26">
        <f t="shared" si="46"/>
        <v>0</v>
      </c>
      <c r="R35" s="26">
        <f t="shared" si="46"/>
        <v>0</v>
      </c>
      <c r="S35" s="15"/>
    </row>
    <row r="36" spans="1:19" ht="26" x14ac:dyDescent="0.35">
      <c r="A36" s="24" t="s">
        <v>9</v>
      </c>
      <c r="B36" s="24" t="s">
        <v>8</v>
      </c>
      <c r="C36" s="24" t="s">
        <v>10</v>
      </c>
      <c r="D36" s="24" t="s">
        <v>27</v>
      </c>
      <c r="E36" s="24" t="s">
        <v>6</v>
      </c>
      <c r="F36" s="25" t="s">
        <v>367</v>
      </c>
      <c r="G36" s="26">
        <f t="shared" ref="G36:N36" si="47">G37</f>
        <v>49374.591999999997</v>
      </c>
      <c r="H36" s="26">
        <f t="shared" si="47"/>
        <v>48894.901489999997</v>
      </c>
      <c r="I36" s="26">
        <f t="shared" si="45"/>
        <v>48894.901489999997</v>
      </c>
      <c r="J36" s="26">
        <f t="shared" si="45"/>
        <v>0</v>
      </c>
      <c r="K36" s="26">
        <f t="shared" si="45"/>
        <v>0</v>
      </c>
      <c r="L36" s="26">
        <f t="shared" si="45"/>
        <v>0</v>
      </c>
      <c r="M36" s="26">
        <f t="shared" si="45"/>
        <v>0</v>
      </c>
      <c r="N36" s="26">
        <f t="shared" si="47"/>
        <v>46209.078000000001</v>
      </c>
      <c r="O36" s="47">
        <f t="shared" si="2"/>
        <v>94.506945697499162</v>
      </c>
      <c r="P36" s="26">
        <f t="shared" si="46"/>
        <v>0</v>
      </c>
      <c r="Q36" s="26">
        <f t="shared" si="46"/>
        <v>0</v>
      </c>
      <c r="R36" s="26">
        <f t="shared" si="46"/>
        <v>0</v>
      </c>
    </row>
    <row r="37" spans="1:19" ht="26" x14ac:dyDescent="0.35">
      <c r="A37" s="24" t="s">
        <v>9</v>
      </c>
      <c r="B37" s="24" t="s">
        <v>8</v>
      </c>
      <c r="C37" s="24" t="s">
        <v>10</v>
      </c>
      <c r="D37" s="24" t="s">
        <v>27</v>
      </c>
      <c r="E37" s="24">
        <v>240</v>
      </c>
      <c r="F37" s="25" t="s">
        <v>356</v>
      </c>
      <c r="G37" s="26">
        <v>49374.591999999997</v>
      </c>
      <c r="H37" s="26">
        <v>48894.901489999997</v>
      </c>
      <c r="I37" s="26">
        <v>48894.901489999997</v>
      </c>
      <c r="J37" s="26"/>
      <c r="K37" s="26"/>
      <c r="L37" s="26"/>
      <c r="M37" s="26"/>
      <c r="N37" s="26">
        <v>46209.078000000001</v>
      </c>
      <c r="O37" s="47">
        <f t="shared" si="2"/>
        <v>94.506945697499162</v>
      </c>
      <c r="P37" s="26"/>
      <c r="Q37" s="26"/>
      <c r="R37" s="26"/>
    </row>
    <row r="38" spans="1:19" ht="26" x14ac:dyDescent="0.35">
      <c r="A38" s="24" t="s">
        <v>9</v>
      </c>
      <c r="B38" s="24" t="s">
        <v>8</v>
      </c>
      <c r="C38" s="24" t="s">
        <v>10</v>
      </c>
      <c r="D38" s="24" t="s">
        <v>28</v>
      </c>
      <c r="E38" s="24"/>
      <c r="F38" s="25" t="s">
        <v>39</v>
      </c>
      <c r="G38" s="26">
        <f t="shared" ref="G38" si="48">G43+G39</f>
        <v>39998.673999999999</v>
      </c>
      <c r="H38" s="26">
        <f>H43+H39</f>
        <v>39964.604319999999</v>
      </c>
      <c r="I38" s="26">
        <f t="shared" ref="I38:M38" si="49">I43+I39</f>
        <v>39964.604319999999</v>
      </c>
      <c r="J38" s="26">
        <f t="shared" si="49"/>
        <v>0</v>
      </c>
      <c r="K38" s="26">
        <f t="shared" si="49"/>
        <v>0</v>
      </c>
      <c r="L38" s="26">
        <f t="shared" si="49"/>
        <v>39893.26</v>
      </c>
      <c r="M38" s="26">
        <f t="shared" si="49"/>
        <v>39893.26</v>
      </c>
      <c r="N38" s="26">
        <f t="shared" ref="N38" si="50">N43+N39</f>
        <v>30589.604000000003</v>
      </c>
      <c r="O38" s="47">
        <f t="shared" si="2"/>
        <v>76.541741174431337</v>
      </c>
      <c r="P38" s="26">
        <f t="shared" ref="P38:R38" si="51">P43+P39</f>
        <v>0</v>
      </c>
      <c r="Q38" s="26">
        <f t="shared" ref="Q38" si="52">Q43+Q39</f>
        <v>30518.260000000002</v>
      </c>
      <c r="R38" s="26">
        <f t="shared" si="51"/>
        <v>0</v>
      </c>
    </row>
    <row r="39" spans="1:19" ht="26" x14ac:dyDescent="0.35">
      <c r="A39" s="24" t="s">
        <v>9</v>
      </c>
      <c r="B39" s="24" t="s">
        <v>8</v>
      </c>
      <c r="C39" s="24" t="s">
        <v>10</v>
      </c>
      <c r="D39" s="24" t="s">
        <v>59</v>
      </c>
      <c r="E39" s="24"/>
      <c r="F39" s="25" t="s">
        <v>72</v>
      </c>
      <c r="G39" s="26">
        <f t="shared" ref="G39:G41" si="53">G40</f>
        <v>105.414</v>
      </c>
      <c r="H39" s="26">
        <f>H40</f>
        <v>71.344319999999996</v>
      </c>
      <c r="I39" s="26">
        <f t="shared" ref="I39:M41" si="54">I40</f>
        <v>71.344319999999996</v>
      </c>
      <c r="J39" s="26">
        <f t="shared" si="54"/>
        <v>0</v>
      </c>
      <c r="K39" s="26">
        <f t="shared" si="54"/>
        <v>0</v>
      </c>
      <c r="L39" s="26">
        <f t="shared" si="54"/>
        <v>0</v>
      </c>
      <c r="M39" s="26">
        <f t="shared" si="54"/>
        <v>0</v>
      </c>
      <c r="N39" s="26">
        <f t="shared" ref="N39:N41" si="55">N40</f>
        <v>71.343999999999994</v>
      </c>
      <c r="O39" s="47">
        <f t="shared" si="2"/>
        <v>99.999551470951005</v>
      </c>
      <c r="P39" s="26">
        <f t="shared" ref="P39:R41" si="56">P40</f>
        <v>0</v>
      </c>
      <c r="Q39" s="26">
        <f t="shared" si="56"/>
        <v>0</v>
      </c>
      <c r="R39" s="26">
        <f t="shared" si="56"/>
        <v>0</v>
      </c>
    </row>
    <row r="40" spans="1:19" ht="26" x14ac:dyDescent="0.35">
      <c r="A40" s="24" t="s">
        <v>9</v>
      </c>
      <c r="B40" s="24" t="s">
        <v>8</v>
      </c>
      <c r="C40" s="24" t="s">
        <v>10</v>
      </c>
      <c r="D40" s="24" t="s">
        <v>53</v>
      </c>
      <c r="E40" s="24"/>
      <c r="F40" s="25" t="s">
        <v>73</v>
      </c>
      <c r="G40" s="26">
        <f t="shared" si="53"/>
        <v>105.414</v>
      </c>
      <c r="H40" s="26">
        <f>H41</f>
        <v>71.344319999999996</v>
      </c>
      <c r="I40" s="26">
        <f t="shared" si="54"/>
        <v>71.344319999999996</v>
      </c>
      <c r="J40" s="26">
        <f t="shared" si="54"/>
        <v>0</v>
      </c>
      <c r="K40" s="26">
        <f t="shared" si="54"/>
        <v>0</v>
      </c>
      <c r="L40" s="26">
        <f t="shared" si="54"/>
        <v>0</v>
      </c>
      <c r="M40" s="26">
        <f t="shared" si="54"/>
        <v>0</v>
      </c>
      <c r="N40" s="26">
        <f t="shared" si="55"/>
        <v>71.343999999999994</v>
      </c>
      <c r="O40" s="47">
        <f t="shared" si="2"/>
        <v>99.999551470951005</v>
      </c>
      <c r="P40" s="26">
        <f t="shared" si="56"/>
        <v>0</v>
      </c>
      <c r="Q40" s="26">
        <f t="shared" si="56"/>
        <v>0</v>
      </c>
      <c r="R40" s="26">
        <f t="shared" si="56"/>
        <v>0</v>
      </c>
    </row>
    <row r="41" spans="1:19" ht="26" x14ac:dyDescent="0.35">
      <c r="A41" s="24" t="s">
        <v>9</v>
      </c>
      <c r="B41" s="24" t="s">
        <v>8</v>
      </c>
      <c r="C41" s="24" t="s">
        <v>10</v>
      </c>
      <c r="D41" s="24" t="s">
        <v>53</v>
      </c>
      <c r="E41" s="24" t="s">
        <v>6</v>
      </c>
      <c r="F41" s="25" t="s">
        <v>367</v>
      </c>
      <c r="G41" s="26">
        <f t="shared" si="53"/>
        <v>105.414</v>
      </c>
      <c r="H41" s="26">
        <f>H42</f>
        <v>71.344319999999996</v>
      </c>
      <c r="I41" s="26">
        <f t="shared" si="54"/>
        <v>71.344319999999996</v>
      </c>
      <c r="J41" s="26">
        <f t="shared" si="54"/>
        <v>0</v>
      </c>
      <c r="K41" s="26">
        <f t="shared" si="54"/>
        <v>0</v>
      </c>
      <c r="L41" s="26">
        <f t="shared" si="54"/>
        <v>0</v>
      </c>
      <c r="M41" s="26">
        <f t="shared" si="54"/>
        <v>0</v>
      </c>
      <c r="N41" s="26">
        <f t="shared" si="55"/>
        <v>71.343999999999994</v>
      </c>
      <c r="O41" s="47">
        <f t="shared" si="2"/>
        <v>99.999551470951005</v>
      </c>
      <c r="P41" s="26">
        <f t="shared" si="56"/>
        <v>0</v>
      </c>
      <c r="Q41" s="26">
        <f t="shared" si="56"/>
        <v>0</v>
      </c>
      <c r="R41" s="26">
        <f t="shared" si="56"/>
        <v>0</v>
      </c>
    </row>
    <row r="42" spans="1:19" ht="26" x14ac:dyDescent="0.35">
      <c r="A42" s="24" t="s">
        <v>9</v>
      </c>
      <c r="B42" s="24" t="s">
        <v>8</v>
      </c>
      <c r="C42" s="24" t="s">
        <v>10</v>
      </c>
      <c r="D42" s="24" t="s">
        <v>53</v>
      </c>
      <c r="E42" s="24" t="s">
        <v>302</v>
      </c>
      <c r="F42" s="25" t="s">
        <v>356</v>
      </c>
      <c r="G42" s="26">
        <v>105.414</v>
      </c>
      <c r="H42" s="26">
        <v>71.344319999999996</v>
      </c>
      <c r="I42" s="26">
        <v>71.344319999999996</v>
      </c>
      <c r="J42" s="26"/>
      <c r="K42" s="26"/>
      <c r="L42" s="26"/>
      <c r="M42" s="26"/>
      <c r="N42" s="26">
        <v>71.343999999999994</v>
      </c>
      <c r="O42" s="47">
        <f t="shared" si="2"/>
        <v>99.999551470951005</v>
      </c>
      <c r="P42" s="26"/>
      <c r="Q42" s="26"/>
      <c r="R42" s="26"/>
    </row>
    <row r="43" spans="1:19" x14ac:dyDescent="0.35">
      <c r="A43" s="24" t="s">
        <v>9</v>
      </c>
      <c r="B43" s="24" t="s">
        <v>8</v>
      </c>
      <c r="C43" s="24" t="s">
        <v>10</v>
      </c>
      <c r="D43" s="24" t="s">
        <v>29</v>
      </c>
      <c r="E43" s="24"/>
      <c r="F43" s="25" t="s">
        <v>40</v>
      </c>
      <c r="G43" s="26">
        <f>G44+G47+G50</f>
        <v>39893.26</v>
      </c>
      <c r="H43" s="26">
        <f>H44+H47+H50</f>
        <v>39893.26</v>
      </c>
      <c r="I43" s="26">
        <f t="shared" ref="I43:R43" si="57">I44+I47+I50</f>
        <v>39893.26</v>
      </c>
      <c r="J43" s="26">
        <f t="shared" si="57"/>
        <v>0</v>
      </c>
      <c r="K43" s="26">
        <f t="shared" si="57"/>
        <v>0</v>
      </c>
      <c r="L43" s="26">
        <f t="shared" si="57"/>
        <v>39893.26</v>
      </c>
      <c r="M43" s="26">
        <f t="shared" si="57"/>
        <v>39893.26</v>
      </c>
      <c r="N43" s="26">
        <f t="shared" si="57"/>
        <v>30518.260000000002</v>
      </c>
      <c r="O43" s="47">
        <f t="shared" si="2"/>
        <v>76.499789688784531</v>
      </c>
      <c r="P43" s="26">
        <f t="shared" si="57"/>
        <v>0</v>
      </c>
      <c r="Q43" s="26">
        <f t="shared" si="57"/>
        <v>30518.260000000002</v>
      </c>
      <c r="R43" s="26">
        <f t="shared" si="57"/>
        <v>0</v>
      </c>
    </row>
    <row r="44" spans="1:19" ht="26" x14ac:dyDescent="0.35">
      <c r="A44" s="24" t="s">
        <v>9</v>
      </c>
      <c r="B44" s="24" t="s">
        <v>8</v>
      </c>
      <c r="C44" s="24" t="s">
        <v>10</v>
      </c>
      <c r="D44" s="24" t="s">
        <v>977</v>
      </c>
      <c r="E44" s="24"/>
      <c r="F44" s="25" t="s">
        <v>978</v>
      </c>
      <c r="G44" s="26">
        <f>G45</f>
        <v>9375</v>
      </c>
      <c r="H44" s="26">
        <f>H45</f>
        <v>9375</v>
      </c>
      <c r="I44" s="26">
        <f t="shared" ref="I44:R45" si="58">I45</f>
        <v>9375</v>
      </c>
      <c r="J44" s="26">
        <f t="shared" si="58"/>
        <v>0</v>
      </c>
      <c r="K44" s="26">
        <f t="shared" si="58"/>
        <v>0</v>
      </c>
      <c r="L44" s="26">
        <f t="shared" si="58"/>
        <v>9375</v>
      </c>
      <c r="M44" s="26">
        <f t="shared" si="58"/>
        <v>9375</v>
      </c>
      <c r="N44" s="26">
        <f t="shared" si="58"/>
        <v>0</v>
      </c>
      <c r="O44" s="47">
        <f t="shared" si="2"/>
        <v>0</v>
      </c>
      <c r="P44" s="26">
        <f t="shared" si="58"/>
        <v>0</v>
      </c>
      <c r="Q44" s="26">
        <f t="shared" si="58"/>
        <v>0</v>
      </c>
      <c r="R44" s="26">
        <f t="shared" si="58"/>
        <v>0</v>
      </c>
    </row>
    <row r="45" spans="1:19" ht="26" x14ac:dyDescent="0.35">
      <c r="A45" s="24" t="s">
        <v>9</v>
      </c>
      <c r="B45" s="24" t="s">
        <v>8</v>
      </c>
      <c r="C45" s="24" t="s">
        <v>10</v>
      </c>
      <c r="D45" s="24" t="s">
        <v>977</v>
      </c>
      <c r="E45" s="24" t="s">
        <v>20</v>
      </c>
      <c r="F45" s="25" t="s">
        <v>369</v>
      </c>
      <c r="G45" s="26">
        <f>G46</f>
        <v>9375</v>
      </c>
      <c r="H45" s="26">
        <f>H46</f>
        <v>9375</v>
      </c>
      <c r="I45" s="26">
        <f t="shared" si="58"/>
        <v>9375</v>
      </c>
      <c r="J45" s="26">
        <f t="shared" si="58"/>
        <v>0</v>
      </c>
      <c r="K45" s="26">
        <f t="shared" si="58"/>
        <v>0</v>
      </c>
      <c r="L45" s="26">
        <f t="shared" si="58"/>
        <v>9375</v>
      </c>
      <c r="M45" s="26">
        <f t="shared" si="58"/>
        <v>9375</v>
      </c>
      <c r="N45" s="26">
        <f t="shared" si="58"/>
        <v>0</v>
      </c>
      <c r="O45" s="47">
        <f t="shared" si="2"/>
        <v>0</v>
      </c>
      <c r="P45" s="26">
        <f t="shared" si="58"/>
        <v>0</v>
      </c>
      <c r="Q45" s="26">
        <f t="shared" si="58"/>
        <v>0</v>
      </c>
      <c r="R45" s="26">
        <f t="shared" si="58"/>
        <v>0</v>
      </c>
    </row>
    <row r="46" spans="1:19" x14ac:dyDescent="0.35">
      <c r="A46" s="24" t="s">
        <v>9</v>
      </c>
      <c r="B46" s="24" t="s">
        <v>8</v>
      </c>
      <c r="C46" s="24" t="s">
        <v>10</v>
      </c>
      <c r="D46" s="24" t="s">
        <v>977</v>
      </c>
      <c r="E46" s="24" t="s">
        <v>524</v>
      </c>
      <c r="F46" s="25" t="s">
        <v>360</v>
      </c>
      <c r="G46" s="26">
        <v>9375</v>
      </c>
      <c r="H46" s="26">
        <v>9375</v>
      </c>
      <c r="I46" s="26">
        <v>9375</v>
      </c>
      <c r="J46" s="26"/>
      <c r="K46" s="26"/>
      <c r="L46" s="26">
        <f>H46</f>
        <v>9375</v>
      </c>
      <c r="M46" s="26">
        <f>I46</f>
        <v>9375</v>
      </c>
      <c r="N46" s="26"/>
      <c r="O46" s="47">
        <f t="shared" si="2"/>
        <v>0</v>
      </c>
      <c r="P46" s="26"/>
      <c r="Q46" s="26"/>
      <c r="R46" s="26"/>
    </row>
    <row r="47" spans="1:19" ht="26" x14ac:dyDescent="0.35">
      <c r="A47" s="24" t="s">
        <v>9</v>
      </c>
      <c r="B47" s="24" t="s">
        <v>8</v>
      </c>
      <c r="C47" s="24" t="s">
        <v>10</v>
      </c>
      <c r="D47" s="24" t="s">
        <v>979</v>
      </c>
      <c r="E47" s="24"/>
      <c r="F47" s="25" t="s">
        <v>980</v>
      </c>
      <c r="G47" s="26">
        <f>G48</f>
        <v>15000</v>
      </c>
      <c r="H47" s="26">
        <f>H48</f>
        <v>15000</v>
      </c>
      <c r="I47" s="26">
        <f t="shared" ref="I47:R48" si="59">I48</f>
        <v>15000</v>
      </c>
      <c r="J47" s="26">
        <f t="shared" si="59"/>
        <v>0</v>
      </c>
      <c r="K47" s="26">
        <f t="shared" si="59"/>
        <v>0</v>
      </c>
      <c r="L47" s="26">
        <f t="shared" si="59"/>
        <v>15000</v>
      </c>
      <c r="M47" s="26">
        <f t="shared" si="59"/>
        <v>15000</v>
      </c>
      <c r="N47" s="26">
        <f t="shared" si="59"/>
        <v>15000</v>
      </c>
      <c r="O47" s="47">
        <f t="shared" si="2"/>
        <v>100</v>
      </c>
      <c r="P47" s="26">
        <f t="shared" si="59"/>
        <v>0</v>
      </c>
      <c r="Q47" s="26">
        <f t="shared" si="59"/>
        <v>15000</v>
      </c>
      <c r="R47" s="26">
        <f t="shared" si="59"/>
        <v>0</v>
      </c>
    </row>
    <row r="48" spans="1:19" ht="26" x14ac:dyDescent="0.35">
      <c r="A48" s="24" t="s">
        <v>9</v>
      </c>
      <c r="B48" s="24" t="s">
        <v>8</v>
      </c>
      <c r="C48" s="24" t="s">
        <v>10</v>
      </c>
      <c r="D48" s="24" t="s">
        <v>979</v>
      </c>
      <c r="E48" s="24" t="s">
        <v>20</v>
      </c>
      <c r="F48" s="25" t="s">
        <v>369</v>
      </c>
      <c r="G48" s="26">
        <f>G49</f>
        <v>15000</v>
      </c>
      <c r="H48" s="26">
        <f>H49</f>
        <v>15000</v>
      </c>
      <c r="I48" s="26">
        <f t="shared" si="59"/>
        <v>15000</v>
      </c>
      <c r="J48" s="26">
        <f t="shared" si="59"/>
        <v>0</v>
      </c>
      <c r="K48" s="26">
        <f t="shared" si="59"/>
        <v>0</v>
      </c>
      <c r="L48" s="26">
        <f t="shared" si="59"/>
        <v>15000</v>
      </c>
      <c r="M48" s="26">
        <f t="shared" si="59"/>
        <v>15000</v>
      </c>
      <c r="N48" s="26">
        <f t="shared" si="59"/>
        <v>15000</v>
      </c>
      <c r="O48" s="47">
        <f t="shared" si="2"/>
        <v>100</v>
      </c>
      <c r="P48" s="26">
        <f t="shared" si="59"/>
        <v>0</v>
      </c>
      <c r="Q48" s="26">
        <f t="shared" si="59"/>
        <v>15000</v>
      </c>
      <c r="R48" s="26">
        <f t="shared" si="59"/>
        <v>0</v>
      </c>
    </row>
    <row r="49" spans="1:18" x14ac:dyDescent="0.35">
      <c r="A49" s="24" t="s">
        <v>9</v>
      </c>
      <c r="B49" s="24" t="s">
        <v>8</v>
      </c>
      <c r="C49" s="24" t="s">
        <v>10</v>
      </c>
      <c r="D49" s="24" t="s">
        <v>979</v>
      </c>
      <c r="E49" s="24" t="s">
        <v>524</v>
      </c>
      <c r="F49" s="25" t="s">
        <v>360</v>
      </c>
      <c r="G49" s="26">
        <v>15000</v>
      </c>
      <c r="H49" s="26">
        <v>15000</v>
      </c>
      <c r="I49" s="26">
        <v>15000</v>
      </c>
      <c r="J49" s="26"/>
      <c r="K49" s="26"/>
      <c r="L49" s="26">
        <f>H49</f>
        <v>15000</v>
      </c>
      <c r="M49" s="26">
        <f>I49</f>
        <v>15000</v>
      </c>
      <c r="N49" s="26">
        <v>15000</v>
      </c>
      <c r="O49" s="47">
        <f t="shared" si="2"/>
        <v>100</v>
      </c>
      <c r="P49" s="26"/>
      <c r="Q49" s="26">
        <v>15000</v>
      </c>
      <c r="R49" s="26"/>
    </row>
    <row r="50" spans="1:18" ht="26" x14ac:dyDescent="0.35">
      <c r="A50" s="24" t="s">
        <v>9</v>
      </c>
      <c r="B50" s="24" t="s">
        <v>8</v>
      </c>
      <c r="C50" s="24" t="s">
        <v>10</v>
      </c>
      <c r="D50" s="24" t="s">
        <v>981</v>
      </c>
      <c r="E50" s="24"/>
      <c r="F50" s="25" t="s">
        <v>982</v>
      </c>
      <c r="G50" s="26">
        <f>G51</f>
        <v>15518.26</v>
      </c>
      <c r="H50" s="26">
        <f>H51</f>
        <v>15518.26</v>
      </c>
      <c r="I50" s="26">
        <f t="shared" ref="I50:R51" si="60">I51</f>
        <v>15518.26</v>
      </c>
      <c r="J50" s="26">
        <f t="shared" si="60"/>
        <v>0</v>
      </c>
      <c r="K50" s="26">
        <f t="shared" si="60"/>
        <v>0</v>
      </c>
      <c r="L50" s="26">
        <f t="shared" si="60"/>
        <v>15518.26</v>
      </c>
      <c r="M50" s="26">
        <f t="shared" si="60"/>
        <v>15518.26</v>
      </c>
      <c r="N50" s="26">
        <f t="shared" si="60"/>
        <v>15518.26</v>
      </c>
      <c r="O50" s="47">
        <f t="shared" si="2"/>
        <v>100</v>
      </c>
      <c r="P50" s="26">
        <f t="shared" si="60"/>
        <v>0</v>
      </c>
      <c r="Q50" s="26">
        <f t="shared" si="60"/>
        <v>15518.26</v>
      </c>
      <c r="R50" s="26">
        <f t="shared" si="60"/>
        <v>0</v>
      </c>
    </row>
    <row r="51" spans="1:18" ht="26" x14ac:dyDescent="0.35">
      <c r="A51" s="24" t="s">
        <v>9</v>
      </c>
      <c r="B51" s="24" t="s">
        <v>8</v>
      </c>
      <c r="C51" s="24" t="s">
        <v>10</v>
      </c>
      <c r="D51" s="24" t="s">
        <v>981</v>
      </c>
      <c r="E51" s="24" t="s">
        <v>20</v>
      </c>
      <c r="F51" s="25" t="s">
        <v>369</v>
      </c>
      <c r="G51" s="26">
        <f>G52</f>
        <v>15518.26</v>
      </c>
      <c r="H51" s="26">
        <f>H52</f>
        <v>15518.26</v>
      </c>
      <c r="I51" s="26">
        <f t="shared" si="60"/>
        <v>15518.26</v>
      </c>
      <c r="J51" s="26">
        <f t="shared" si="60"/>
        <v>0</v>
      </c>
      <c r="K51" s="26">
        <f t="shared" si="60"/>
        <v>0</v>
      </c>
      <c r="L51" s="26">
        <f t="shared" si="60"/>
        <v>15518.26</v>
      </c>
      <c r="M51" s="26">
        <f t="shared" si="60"/>
        <v>15518.26</v>
      </c>
      <c r="N51" s="26">
        <f t="shared" si="60"/>
        <v>15518.26</v>
      </c>
      <c r="O51" s="47">
        <f t="shared" si="2"/>
        <v>100</v>
      </c>
      <c r="P51" s="26">
        <f t="shared" si="60"/>
        <v>0</v>
      </c>
      <c r="Q51" s="26">
        <f t="shared" si="60"/>
        <v>15518.26</v>
      </c>
      <c r="R51" s="26">
        <f t="shared" si="60"/>
        <v>0</v>
      </c>
    </row>
    <row r="52" spans="1:18" x14ac:dyDescent="0.35">
      <c r="A52" s="24" t="s">
        <v>9</v>
      </c>
      <c r="B52" s="24" t="s">
        <v>8</v>
      </c>
      <c r="C52" s="24" t="s">
        <v>10</v>
      </c>
      <c r="D52" s="24" t="s">
        <v>981</v>
      </c>
      <c r="E52" s="24" t="s">
        <v>524</v>
      </c>
      <c r="F52" s="25" t="s">
        <v>360</v>
      </c>
      <c r="G52" s="26">
        <v>15518.26</v>
      </c>
      <c r="H52" s="26">
        <v>15518.26</v>
      </c>
      <c r="I52" s="26">
        <v>15518.26</v>
      </c>
      <c r="J52" s="26"/>
      <c r="K52" s="26"/>
      <c r="L52" s="26">
        <f>H52</f>
        <v>15518.26</v>
      </c>
      <c r="M52" s="26">
        <f>I52</f>
        <v>15518.26</v>
      </c>
      <c r="N52" s="26">
        <v>15518.26</v>
      </c>
      <c r="O52" s="47">
        <f t="shared" si="2"/>
        <v>100</v>
      </c>
      <c r="P52" s="26"/>
      <c r="Q52" s="26">
        <v>15518.26</v>
      </c>
      <c r="R52" s="26"/>
    </row>
    <row r="53" spans="1:18" ht="26" x14ac:dyDescent="0.35">
      <c r="A53" s="24" t="s">
        <v>9</v>
      </c>
      <c r="B53" s="24" t="s">
        <v>8</v>
      </c>
      <c r="C53" s="24" t="s">
        <v>10</v>
      </c>
      <c r="D53" s="24" t="s">
        <v>30</v>
      </c>
      <c r="E53" s="24"/>
      <c r="F53" s="25" t="s">
        <v>41</v>
      </c>
      <c r="G53" s="26">
        <f t="shared" ref="G53:M53" si="61">G54</f>
        <v>50574.400000000001</v>
      </c>
      <c r="H53" s="26">
        <f t="shared" si="61"/>
        <v>53005.3</v>
      </c>
      <c r="I53" s="26">
        <f t="shared" si="61"/>
        <v>53005.3</v>
      </c>
      <c r="J53" s="26">
        <f t="shared" si="61"/>
        <v>0</v>
      </c>
      <c r="K53" s="26">
        <f t="shared" si="61"/>
        <v>0</v>
      </c>
      <c r="L53" s="26">
        <f t="shared" si="61"/>
        <v>0</v>
      </c>
      <c r="M53" s="26">
        <f t="shared" si="61"/>
        <v>0</v>
      </c>
      <c r="N53" s="26">
        <f>N54</f>
        <v>52832.521999999997</v>
      </c>
      <c r="O53" s="47">
        <f t="shared" si="2"/>
        <v>99.674036369947899</v>
      </c>
      <c r="P53" s="26">
        <f t="shared" ref="P53:R53" si="62">P54</f>
        <v>0</v>
      </c>
      <c r="Q53" s="26">
        <f t="shared" si="62"/>
        <v>0</v>
      </c>
      <c r="R53" s="26">
        <f t="shared" si="62"/>
        <v>0</v>
      </c>
    </row>
    <row r="54" spans="1:18" x14ac:dyDescent="0.35">
      <c r="A54" s="24" t="s">
        <v>9</v>
      </c>
      <c r="B54" s="24" t="s">
        <v>8</v>
      </c>
      <c r="C54" s="24" t="s">
        <v>10</v>
      </c>
      <c r="D54" s="24" t="s">
        <v>31</v>
      </c>
      <c r="E54" s="24"/>
      <c r="F54" s="25" t="s">
        <v>42</v>
      </c>
      <c r="G54" s="26">
        <f t="shared" ref="G54" si="63">G55+G58</f>
        <v>50574.400000000001</v>
      </c>
      <c r="H54" s="26">
        <f t="shared" ref="H54:M54" si="64">H55+H58</f>
        <v>53005.3</v>
      </c>
      <c r="I54" s="26">
        <f t="shared" si="64"/>
        <v>53005.3</v>
      </c>
      <c r="J54" s="26">
        <f t="shared" si="64"/>
        <v>0</v>
      </c>
      <c r="K54" s="26">
        <f t="shared" si="64"/>
        <v>0</v>
      </c>
      <c r="L54" s="26">
        <f t="shared" si="64"/>
        <v>0</v>
      </c>
      <c r="M54" s="26">
        <f t="shared" si="64"/>
        <v>0</v>
      </c>
      <c r="N54" s="26">
        <f t="shared" ref="N54" si="65">N55+N58</f>
        <v>52832.521999999997</v>
      </c>
      <c r="O54" s="47">
        <f t="shared" si="2"/>
        <v>99.674036369947899</v>
      </c>
      <c r="P54" s="26">
        <f t="shared" ref="P54:R54" si="66">P55+P58</f>
        <v>0</v>
      </c>
      <c r="Q54" s="26">
        <f t="shared" ref="Q54" si="67">Q55+Q58</f>
        <v>0</v>
      </c>
      <c r="R54" s="26">
        <f t="shared" si="66"/>
        <v>0</v>
      </c>
    </row>
    <row r="55" spans="1:18" ht="26" x14ac:dyDescent="0.35">
      <c r="A55" s="24" t="s">
        <v>9</v>
      </c>
      <c r="B55" s="24" t="s">
        <v>8</v>
      </c>
      <c r="C55" s="24" t="s">
        <v>10</v>
      </c>
      <c r="D55" s="24" t="s">
        <v>32</v>
      </c>
      <c r="E55" s="24"/>
      <c r="F55" s="25" t="s">
        <v>43</v>
      </c>
      <c r="G55" s="26">
        <f t="shared" ref="G55:N56" si="68">G56</f>
        <v>45914.400000000001</v>
      </c>
      <c r="H55" s="26">
        <f t="shared" si="68"/>
        <v>48744.93722</v>
      </c>
      <c r="I55" s="26">
        <f t="shared" si="68"/>
        <v>48744.93722</v>
      </c>
      <c r="J55" s="26">
        <f t="shared" si="68"/>
        <v>0</v>
      </c>
      <c r="K55" s="26">
        <f t="shared" si="68"/>
        <v>0</v>
      </c>
      <c r="L55" s="26">
        <f t="shared" si="68"/>
        <v>0</v>
      </c>
      <c r="M55" s="26">
        <f t="shared" si="68"/>
        <v>0</v>
      </c>
      <c r="N55" s="26">
        <f t="shared" si="68"/>
        <v>48740.474999999999</v>
      </c>
      <c r="O55" s="47">
        <f t="shared" si="2"/>
        <v>99.990845777521756</v>
      </c>
      <c r="P55" s="26">
        <f t="shared" ref="P55:R56" si="69">P56</f>
        <v>0</v>
      </c>
      <c r="Q55" s="26">
        <f t="shared" si="69"/>
        <v>0</v>
      </c>
      <c r="R55" s="26">
        <f t="shared" si="69"/>
        <v>0</v>
      </c>
    </row>
    <row r="56" spans="1:18" ht="52" x14ac:dyDescent="0.35">
      <c r="A56" s="24" t="s">
        <v>9</v>
      </c>
      <c r="B56" s="24" t="s">
        <v>8</v>
      </c>
      <c r="C56" s="24" t="s">
        <v>10</v>
      </c>
      <c r="D56" s="24" t="s">
        <v>32</v>
      </c>
      <c r="E56" s="24" t="s">
        <v>19</v>
      </c>
      <c r="F56" s="25" t="s">
        <v>366</v>
      </c>
      <c r="G56" s="26">
        <f t="shared" si="68"/>
        <v>45914.400000000001</v>
      </c>
      <c r="H56" s="26">
        <f t="shared" si="68"/>
        <v>48744.93722</v>
      </c>
      <c r="I56" s="26">
        <f t="shared" si="68"/>
        <v>48744.93722</v>
      </c>
      <c r="J56" s="26">
        <f t="shared" si="68"/>
        <v>0</v>
      </c>
      <c r="K56" s="26">
        <f t="shared" si="68"/>
        <v>0</v>
      </c>
      <c r="L56" s="26">
        <f t="shared" si="68"/>
        <v>0</v>
      </c>
      <c r="M56" s="26">
        <f t="shared" si="68"/>
        <v>0</v>
      </c>
      <c r="N56" s="26">
        <f t="shared" si="68"/>
        <v>48740.474999999999</v>
      </c>
      <c r="O56" s="47">
        <f t="shared" si="2"/>
        <v>99.990845777521756</v>
      </c>
      <c r="P56" s="26">
        <f t="shared" si="69"/>
        <v>0</v>
      </c>
      <c r="Q56" s="26">
        <f t="shared" si="69"/>
        <v>0</v>
      </c>
      <c r="R56" s="26">
        <f t="shared" si="69"/>
        <v>0</v>
      </c>
    </row>
    <row r="57" spans="1:18" ht="26" x14ac:dyDescent="0.35">
      <c r="A57" s="24" t="s">
        <v>9</v>
      </c>
      <c r="B57" s="24" t="s">
        <v>8</v>
      </c>
      <c r="C57" s="24" t="s">
        <v>10</v>
      </c>
      <c r="D57" s="24" t="s">
        <v>32</v>
      </c>
      <c r="E57" s="24">
        <v>120</v>
      </c>
      <c r="F57" s="25" t="s">
        <v>355</v>
      </c>
      <c r="G57" s="26">
        <v>45914.400000000001</v>
      </c>
      <c r="H57" s="26">
        <v>48744.93722</v>
      </c>
      <c r="I57" s="26">
        <v>48744.93722</v>
      </c>
      <c r="J57" s="26"/>
      <c r="K57" s="26"/>
      <c r="L57" s="26"/>
      <c r="M57" s="26"/>
      <c r="N57" s="26">
        <v>48740.474999999999</v>
      </c>
      <c r="O57" s="47">
        <f t="shared" si="2"/>
        <v>99.990845777521756</v>
      </c>
      <c r="P57" s="26"/>
      <c r="Q57" s="26"/>
      <c r="R57" s="26"/>
    </row>
    <row r="58" spans="1:18" ht="26" x14ac:dyDescent="0.35">
      <c r="A58" s="24" t="s">
        <v>9</v>
      </c>
      <c r="B58" s="24" t="s">
        <v>8</v>
      </c>
      <c r="C58" s="24" t="s">
        <v>10</v>
      </c>
      <c r="D58" s="24" t="s">
        <v>33</v>
      </c>
      <c r="E58" s="24"/>
      <c r="F58" s="25" t="s">
        <v>44</v>
      </c>
      <c r="G58" s="26">
        <f t="shared" ref="G58" si="70">G59+G61+G63</f>
        <v>4660</v>
      </c>
      <c r="H58" s="26">
        <f t="shared" ref="H58:M58" si="71">H59+H61+H63</f>
        <v>4260.3627799999995</v>
      </c>
      <c r="I58" s="26">
        <f t="shared" si="71"/>
        <v>4260.3627799999995</v>
      </c>
      <c r="J58" s="26">
        <f t="shared" si="71"/>
        <v>0</v>
      </c>
      <c r="K58" s="26">
        <f t="shared" si="71"/>
        <v>0</v>
      </c>
      <c r="L58" s="26">
        <f t="shared" si="71"/>
        <v>0</v>
      </c>
      <c r="M58" s="26">
        <f t="shared" si="71"/>
        <v>0</v>
      </c>
      <c r="N58" s="26">
        <f t="shared" ref="N58" si="72">N59+N61+N63</f>
        <v>4092.047</v>
      </c>
      <c r="O58" s="47">
        <f t="shared" si="2"/>
        <v>96.049261795494331</v>
      </c>
      <c r="P58" s="26">
        <f t="shared" ref="P58:R58" si="73">P59+P61+P63</f>
        <v>0</v>
      </c>
      <c r="Q58" s="26">
        <f t="shared" ref="Q58" si="74">Q59+Q61+Q63</f>
        <v>0</v>
      </c>
      <c r="R58" s="26">
        <f t="shared" si="73"/>
        <v>0</v>
      </c>
    </row>
    <row r="59" spans="1:18" ht="52" x14ac:dyDescent="0.35">
      <c r="A59" s="24" t="s">
        <v>9</v>
      </c>
      <c r="B59" s="24" t="s">
        <v>8</v>
      </c>
      <c r="C59" s="24" t="s">
        <v>10</v>
      </c>
      <c r="D59" s="24" t="s">
        <v>33</v>
      </c>
      <c r="E59" s="24" t="s">
        <v>19</v>
      </c>
      <c r="F59" s="25" t="s">
        <v>366</v>
      </c>
      <c r="G59" s="26">
        <f t="shared" ref="G59:N59" si="75">G60</f>
        <v>54.6</v>
      </c>
      <c r="H59" s="26">
        <f t="shared" si="75"/>
        <v>71.653999999999996</v>
      </c>
      <c r="I59" s="26">
        <f t="shared" si="75"/>
        <v>71.653999999999996</v>
      </c>
      <c r="J59" s="26">
        <f t="shared" si="75"/>
        <v>0</v>
      </c>
      <c r="K59" s="26">
        <f t="shared" si="75"/>
        <v>0</v>
      </c>
      <c r="L59" s="26">
        <f t="shared" si="75"/>
        <v>0</v>
      </c>
      <c r="M59" s="26">
        <f t="shared" si="75"/>
        <v>0</v>
      </c>
      <c r="N59" s="26">
        <f t="shared" si="75"/>
        <v>71.572000000000003</v>
      </c>
      <c r="O59" s="47">
        <f t="shared" si="2"/>
        <v>99.885561168950801</v>
      </c>
      <c r="P59" s="26">
        <f t="shared" ref="P59:R59" si="76">P60</f>
        <v>0</v>
      </c>
      <c r="Q59" s="26">
        <f t="shared" si="76"/>
        <v>0</v>
      </c>
      <c r="R59" s="26">
        <f t="shared" si="76"/>
        <v>0</v>
      </c>
    </row>
    <row r="60" spans="1:18" ht="26" x14ac:dyDescent="0.35">
      <c r="A60" s="24" t="s">
        <v>9</v>
      </c>
      <c r="B60" s="24" t="s">
        <v>8</v>
      </c>
      <c r="C60" s="24" t="s">
        <v>10</v>
      </c>
      <c r="D60" s="24" t="s">
        <v>33</v>
      </c>
      <c r="E60" s="24">
        <v>120</v>
      </c>
      <c r="F60" s="25" t="s">
        <v>355</v>
      </c>
      <c r="G60" s="26">
        <v>54.6</v>
      </c>
      <c r="H60" s="26">
        <v>71.653999999999996</v>
      </c>
      <c r="I60" s="26">
        <v>71.653999999999996</v>
      </c>
      <c r="J60" s="26"/>
      <c r="K60" s="26"/>
      <c r="L60" s="26"/>
      <c r="M60" s="26"/>
      <c r="N60" s="26">
        <v>71.572000000000003</v>
      </c>
      <c r="O60" s="47">
        <f t="shared" si="2"/>
        <v>99.885561168950801</v>
      </c>
      <c r="P60" s="26"/>
      <c r="Q60" s="26"/>
      <c r="R60" s="26"/>
    </row>
    <row r="61" spans="1:18" ht="26" x14ac:dyDescent="0.35">
      <c r="A61" s="24" t="s">
        <v>9</v>
      </c>
      <c r="B61" s="24" t="s">
        <v>8</v>
      </c>
      <c r="C61" s="24" t="s">
        <v>10</v>
      </c>
      <c r="D61" s="24" t="s">
        <v>33</v>
      </c>
      <c r="E61" s="24" t="s">
        <v>6</v>
      </c>
      <c r="F61" s="25" t="s">
        <v>367</v>
      </c>
      <c r="G61" s="26">
        <f t="shared" ref="G61:N61" si="77">G62</f>
        <v>4599.7</v>
      </c>
      <c r="H61" s="26">
        <f t="shared" si="77"/>
        <v>4183.2753199999997</v>
      </c>
      <c r="I61" s="26">
        <f t="shared" si="77"/>
        <v>4183.2753199999997</v>
      </c>
      <c r="J61" s="26">
        <f t="shared" si="77"/>
        <v>0</v>
      </c>
      <c r="K61" s="26">
        <f t="shared" si="77"/>
        <v>0</v>
      </c>
      <c r="L61" s="26">
        <f t="shared" si="77"/>
        <v>0</v>
      </c>
      <c r="M61" s="26">
        <f t="shared" si="77"/>
        <v>0</v>
      </c>
      <c r="N61" s="26">
        <f t="shared" si="77"/>
        <v>4015.0419999999999</v>
      </c>
      <c r="O61" s="47">
        <f t="shared" si="2"/>
        <v>95.978430604467121</v>
      </c>
      <c r="P61" s="26">
        <f t="shared" ref="P61:R61" si="78">P62</f>
        <v>0</v>
      </c>
      <c r="Q61" s="26">
        <f t="shared" si="78"/>
        <v>0</v>
      </c>
      <c r="R61" s="26">
        <f t="shared" si="78"/>
        <v>0</v>
      </c>
    </row>
    <row r="62" spans="1:18" ht="26" x14ac:dyDescent="0.35">
      <c r="A62" s="24" t="s">
        <v>9</v>
      </c>
      <c r="B62" s="24" t="s">
        <v>8</v>
      </c>
      <c r="C62" s="24" t="s">
        <v>10</v>
      </c>
      <c r="D62" s="24" t="s">
        <v>33</v>
      </c>
      <c r="E62" s="24">
        <v>240</v>
      </c>
      <c r="F62" s="25" t="s">
        <v>356</v>
      </c>
      <c r="G62" s="26">
        <v>4599.7</v>
      </c>
      <c r="H62" s="26">
        <v>4183.2753199999997</v>
      </c>
      <c r="I62" s="26">
        <v>4183.2753199999997</v>
      </c>
      <c r="J62" s="26"/>
      <c r="K62" s="26"/>
      <c r="L62" s="26"/>
      <c r="M62" s="26"/>
      <c r="N62" s="26">
        <v>4015.0419999999999</v>
      </c>
      <c r="O62" s="47">
        <f t="shared" si="2"/>
        <v>95.978430604467121</v>
      </c>
      <c r="P62" s="26"/>
      <c r="Q62" s="26"/>
      <c r="R62" s="26"/>
    </row>
    <row r="63" spans="1:18" x14ac:dyDescent="0.35">
      <c r="A63" s="24" t="s">
        <v>9</v>
      </c>
      <c r="B63" s="24" t="s">
        <v>8</v>
      </c>
      <c r="C63" s="24" t="s">
        <v>10</v>
      </c>
      <c r="D63" s="24" t="s">
        <v>33</v>
      </c>
      <c r="E63" s="24" t="s">
        <v>7</v>
      </c>
      <c r="F63" s="25" t="s">
        <v>371</v>
      </c>
      <c r="G63" s="26">
        <f t="shared" ref="G63:N63" si="79">G64</f>
        <v>5.7</v>
      </c>
      <c r="H63" s="26">
        <f t="shared" si="79"/>
        <v>5.4334600000000002</v>
      </c>
      <c r="I63" s="26">
        <f t="shared" si="79"/>
        <v>5.4334600000000002</v>
      </c>
      <c r="J63" s="26">
        <f t="shared" si="79"/>
        <v>0</v>
      </c>
      <c r="K63" s="26">
        <f t="shared" si="79"/>
        <v>0</v>
      </c>
      <c r="L63" s="26">
        <f t="shared" si="79"/>
        <v>0</v>
      </c>
      <c r="M63" s="26">
        <f t="shared" si="79"/>
        <v>0</v>
      </c>
      <c r="N63" s="26">
        <f t="shared" si="79"/>
        <v>5.4329999999999998</v>
      </c>
      <c r="O63" s="47">
        <f t="shared" si="2"/>
        <v>99.991533939699565</v>
      </c>
      <c r="P63" s="26">
        <f t="shared" ref="P63:R63" si="80">P64</f>
        <v>0</v>
      </c>
      <c r="Q63" s="26">
        <f t="shared" si="80"/>
        <v>0</v>
      </c>
      <c r="R63" s="26">
        <f t="shared" si="80"/>
        <v>0</v>
      </c>
    </row>
    <row r="64" spans="1:18" x14ac:dyDescent="0.35">
      <c r="A64" s="24" t="s">
        <v>9</v>
      </c>
      <c r="B64" s="24" t="s">
        <v>8</v>
      </c>
      <c r="C64" s="24" t="s">
        <v>10</v>
      </c>
      <c r="D64" s="24" t="s">
        <v>33</v>
      </c>
      <c r="E64" s="24">
        <v>850</v>
      </c>
      <c r="F64" s="25" t="s">
        <v>365</v>
      </c>
      <c r="G64" s="26">
        <v>5.7</v>
      </c>
      <c r="H64" s="26">
        <v>5.4334600000000002</v>
      </c>
      <c r="I64" s="26">
        <v>5.4334600000000002</v>
      </c>
      <c r="J64" s="26"/>
      <c r="K64" s="26"/>
      <c r="L64" s="26"/>
      <c r="M64" s="26"/>
      <c r="N64" s="26">
        <v>5.4329999999999998</v>
      </c>
      <c r="O64" s="47">
        <f t="shared" si="2"/>
        <v>99.991533939699565</v>
      </c>
      <c r="P64" s="26"/>
      <c r="Q64" s="26"/>
      <c r="R64" s="26"/>
    </row>
    <row r="65" spans="1:18" ht="26" x14ac:dyDescent="0.35">
      <c r="A65" s="24" t="s">
        <v>9</v>
      </c>
      <c r="B65" s="24" t="s">
        <v>8</v>
      </c>
      <c r="C65" s="24" t="s">
        <v>10</v>
      </c>
      <c r="D65" s="24" t="s">
        <v>57</v>
      </c>
      <c r="E65" s="24"/>
      <c r="F65" s="25" t="s">
        <v>748</v>
      </c>
      <c r="G65" s="26">
        <f t="shared" ref="G65:G68" si="81">G66</f>
        <v>0</v>
      </c>
      <c r="H65" s="26">
        <f>H66</f>
        <v>7005.74082</v>
      </c>
      <c r="I65" s="26">
        <f t="shared" ref="I65:M68" si="82">I66</f>
        <v>7005.74082</v>
      </c>
      <c r="J65" s="26">
        <f t="shared" si="82"/>
        <v>0</v>
      </c>
      <c r="K65" s="26">
        <f t="shared" si="82"/>
        <v>0</v>
      </c>
      <c r="L65" s="26">
        <f t="shared" si="82"/>
        <v>0</v>
      </c>
      <c r="M65" s="26">
        <f t="shared" si="82"/>
        <v>0</v>
      </c>
      <c r="N65" s="26">
        <f t="shared" ref="N65:N68" si="83">N66</f>
        <v>7005.741</v>
      </c>
      <c r="O65" s="47">
        <f t="shared" si="2"/>
        <v>100.00000256932142</v>
      </c>
      <c r="P65" s="26">
        <f t="shared" ref="P65:R68" si="84">P66</f>
        <v>0</v>
      </c>
      <c r="Q65" s="26">
        <f t="shared" si="84"/>
        <v>0</v>
      </c>
      <c r="R65" s="26">
        <f t="shared" si="84"/>
        <v>0</v>
      </c>
    </row>
    <row r="66" spans="1:18" ht="26" x14ac:dyDescent="0.35">
      <c r="A66" s="24" t="s">
        <v>9</v>
      </c>
      <c r="B66" s="24" t="s">
        <v>8</v>
      </c>
      <c r="C66" s="24" t="s">
        <v>10</v>
      </c>
      <c r="D66" s="24" t="s">
        <v>60</v>
      </c>
      <c r="E66" s="24"/>
      <c r="F66" s="25" t="s">
        <v>67</v>
      </c>
      <c r="G66" s="26">
        <f t="shared" si="81"/>
        <v>0</v>
      </c>
      <c r="H66" s="26">
        <f>H67</f>
        <v>7005.74082</v>
      </c>
      <c r="I66" s="26">
        <f t="shared" si="82"/>
        <v>7005.74082</v>
      </c>
      <c r="J66" s="26">
        <f t="shared" si="82"/>
        <v>0</v>
      </c>
      <c r="K66" s="26">
        <f t="shared" si="82"/>
        <v>0</v>
      </c>
      <c r="L66" s="26">
        <f t="shared" si="82"/>
        <v>0</v>
      </c>
      <c r="M66" s="26">
        <f t="shared" si="82"/>
        <v>0</v>
      </c>
      <c r="N66" s="26">
        <f t="shared" si="83"/>
        <v>7005.741</v>
      </c>
      <c r="O66" s="47">
        <f t="shared" si="2"/>
        <v>100.00000256932142</v>
      </c>
      <c r="P66" s="26">
        <f t="shared" si="84"/>
        <v>0</v>
      </c>
      <c r="Q66" s="26">
        <f t="shared" si="84"/>
        <v>0</v>
      </c>
      <c r="R66" s="26">
        <f t="shared" si="84"/>
        <v>0</v>
      </c>
    </row>
    <row r="67" spans="1:18" x14ac:dyDescent="0.35">
      <c r="A67" s="24" t="s">
        <v>9</v>
      </c>
      <c r="B67" s="24" t="s">
        <v>8</v>
      </c>
      <c r="C67" s="24" t="s">
        <v>10</v>
      </c>
      <c r="D67" s="24" t="s">
        <v>52</v>
      </c>
      <c r="E67" s="24"/>
      <c r="F67" s="25" t="s">
        <v>68</v>
      </c>
      <c r="G67" s="26">
        <f t="shared" si="81"/>
        <v>0</v>
      </c>
      <c r="H67" s="26">
        <f>H68</f>
        <v>7005.74082</v>
      </c>
      <c r="I67" s="26">
        <f t="shared" si="82"/>
        <v>7005.74082</v>
      </c>
      <c r="J67" s="26">
        <f t="shared" si="82"/>
        <v>0</v>
      </c>
      <c r="K67" s="26">
        <f t="shared" si="82"/>
        <v>0</v>
      </c>
      <c r="L67" s="26">
        <f t="shared" si="82"/>
        <v>0</v>
      </c>
      <c r="M67" s="26">
        <f t="shared" si="82"/>
        <v>0</v>
      </c>
      <c r="N67" s="26">
        <f t="shared" si="83"/>
        <v>7005.741</v>
      </c>
      <c r="O67" s="47">
        <f t="shared" si="2"/>
        <v>100.00000256932142</v>
      </c>
      <c r="P67" s="26">
        <f t="shared" si="84"/>
        <v>0</v>
      </c>
      <c r="Q67" s="26">
        <f t="shared" si="84"/>
        <v>0</v>
      </c>
      <c r="R67" s="26">
        <f t="shared" si="84"/>
        <v>0</v>
      </c>
    </row>
    <row r="68" spans="1:18" x14ac:dyDescent="0.35">
      <c r="A68" s="24" t="s">
        <v>9</v>
      </c>
      <c r="B68" s="24" t="s">
        <v>8</v>
      </c>
      <c r="C68" s="24" t="s">
        <v>10</v>
      </c>
      <c r="D68" s="24" t="s">
        <v>52</v>
      </c>
      <c r="E68" s="24" t="s">
        <v>7</v>
      </c>
      <c r="F68" s="25" t="s">
        <v>371</v>
      </c>
      <c r="G68" s="26">
        <f t="shared" si="81"/>
        <v>0</v>
      </c>
      <c r="H68" s="26">
        <f>H69</f>
        <v>7005.74082</v>
      </c>
      <c r="I68" s="26">
        <f t="shared" si="82"/>
        <v>7005.74082</v>
      </c>
      <c r="J68" s="26">
        <f t="shared" si="82"/>
        <v>0</v>
      </c>
      <c r="K68" s="26">
        <f t="shared" si="82"/>
        <v>0</v>
      </c>
      <c r="L68" s="26">
        <f t="shared" si="82"/>
        <v>0</v>
      </c>
      <c r="M68" s="26">
        <f t="shared" si="82"/>
        <v>0</v>
      </c>
      <c r="N68" s="26">
        <f t="shared" si="83"/>
        <v>7005.741</v>
      </c>
      <c r="O68" s="47">
        <f t="shared" si="2"/>
        <v>100.00000256932142</v>
      </c>
      <c r="P68" s="26">
        <f t="shared" si="84"/>
        <v>0</v>
      </c>
      <c r="Q68" s="26">
        <f t="shared" si="84"/>
        <v>0</v>
      </c>
      <c r="R68" s="26">
        <f t="shared" si="84"/>
        <v>0</v>
      </c>
    </row>
    <row r="69" spans="1:18" x14ac:dyDescent="0.35">
      <c r="A69" s="24" t="s">
        <v>9</v>
      </c>
      <c r="B69" s="24" t="s">
        <v>8</v>
      </c>
      <c r="C69" s="24" t="s">
        <v>10</v>
      </c>
      <c r="D69" s="24" t="s">
        <v>52</v>
      </c>
      <c r="E69" s="24" t="s">
        <v>845</v>
      </c>
      <c r="F69" s="25" t="s">
        <v>364</v>
      </c>
      <c r="G69" s="26"/>
      <c r="H69" s="26">
        <v>7005.74082</v>
      </c>
      <c r="I69" s="26">
        <v>7005.74082</v>
      </c>
      <c r="J69" s="26"/>
      <c r="K69" s="26"/>
      <c r="L69" s="26"/>
      <c r="M69" s="26"/>
      <c r="N69" s="26">
        <v>7005.741</v>
      </c>
      <c r="O69" s="47">
        <f t="shared" si="2"/>
        <v>100.00000256932142</v>
      </c>
      <c r="P69" s="26"/>
      <c r="Q69" s="26"/>
      <c r="R69" s="26"/>
    </row>
    <row r="70" spans="1:18" s="7" customFormat="1" x14ac:dyDescent="0.35">
      <c r="A70" s="27" t="s">
        <v>9</v>
      </c>
      <c r="B70" s="27" t="s">
        <v>11</v>
      </c>
      <c r="C70" s="27"/>
      <c r="D70" s="27"/>
      <c r="E70" s="27"/>
      <c r="F70" s="17" t="s">
        <v>45</v>
      </c>
      <c r="G70" s="18">
        <f t="shared" ref="G70:N72" si="85">G71</f>
        <v>361645</v>
      </c>
      <c r="H70" s="18">
        <f t="shared" si="85"/>
        <v>491644.94847</v>
      </c>
      <c r="I70" s="18">
        <f t="shared" si="85"/>
        <v>491644.94847</v>
      </c>
      <c r="J70" s="18">
        <f t="shared" si="85"/>
        <v>311644.94799999997</v>
      </c>
      <c r="K70" s="18">
        <f t="shared" si="85"/>
        <v>311644.94847</v>
      </c>
      <c r="L70" s="18">
        <f t="shared" si="85"/>
        <v>491644.94847</v>
      </c>
      <c r="M70" s="18">
        <f t="shared" si="85"/>
        <v>491644.94847</v>
      </c>
      <c r="N70" s="18">
        <f t="shared" si="85"/>
        <v>491644.94900000002</v>
      </c>
      <c r="O70" s="46">
        <f t="shared" si="2"/>
        <v>100.00000010780137</v>
      </c>
      <c r="P70" s="18">
        <f t="shared" ref="P70:R72" si="86">P71</f>
        <v>311644.94900000002</v>
      </c>
      <c r="Q70" s="18">
        <f t="shared" si="86"/>
        <v>491644.94900000002</v>
      </c>
      <c r="R70" s="18">
        <f t="shared" si="86"/>
        <v>0</v>
      </c>
    </row>
    <row r="71" spans="1:18" s="29" customFormat="1" x14ac:dyDescent="0.35">
      <c r="A71" s="28" t="s">
        <v>9</v>
      </c>
      <c r="B71" s="28" t="s">
        <v>11</v>
      </c>
      <c r="C71" s="28" t="s">
        <v>8</v>
      </c>
      <c r="D71" s="28"/>
      <c r="E71" s="28"/>
      <c r="F71" s="21" t="s">
        <v>46</v>
      </c>
      <c r="G71" s="22">
        <f t="shared" si="85"/>
        <v>361645</v>
      </c>
      <c r="H71" s="22">
        <f t="shared" si="85"/>
        <v>491644.94847</v>
      </c>
      <c r="I71" s="22">
        <f t="shared" si="85"/>
        <v>491644.94847</v>
      </c>
      <c r="J71" s="22">
        <f t="shared" si="85"/>
        <v>311644.94799999997</v>
      </c>
      <c r="K71" s="22">
        <f t="shared" si="85"/>
        <v>311644.94847</v>
      </c>
      <c r="L71" s="22">
        <f t="shared" si="85"/>
        <v>491644.94847</v>
      </c>
      <c r="M71" s="22">
        <f t="shared" si="85"/>
        <v>491644.94847</v>
      </c>
      <c r="N71" s="22">
        <f t="shared" si="85"/>
        <v>491644.94900000002</v>
      </c>
      <c r="O71" s="48">
        <f t="shared" si="2"/>
        <v>100.00000010780137</v>
      </c>
      <c r="P71" s="22">
        <f t="shared" si="86"/>
        <v>311644.94900000002</v>
      </c>
      <c r="Q71" s="22">
        <f t="shared" si="86"/>
        <v>491644.94900000002</v>
      </c>
      <c r="R71" s="22">
        <f t="shared" si="86"/>
        <v>0</v>
      </c>
    </row>
    <row r="72" spans="1:18" ht="26" x14ac:dyDescent="0.35">
      <c r="A72" s="24" t="s">
        <v>9</v>
      </c>
      <c r="B72" s="24" t="s">
        <v>11</v>
      </c>
      <c r="C72" s="24" t="s">
        <v>8</v>
      </c>
      <c r="D72" s="24" t="s">
        <v>34</v>
      </c>
      <c r="E72" s="24"/>
      <c r="F72" s="25" t="s">
        <v>47</v>
      </c>
      <c r="G72" s="26">
        <f t="shared" si="85"/>
        <v>361645</v>
      </c>
      <c r="H72" s="26">
        <f t="shared" si="85"/>
        <v>491644.94847</v>
      </c>
      <c r="I72" s="26">
        <f t="shared" si="85"/>
        <v>491644.94847</v>
      </c>
      <c r="J72" s="26">
        <f t="shared" si="85"/>
        <v>311644.94799999997</v>
      </c>
      <c r="K72" s="26">
        <f t="shared" si="85"/>
        <v>311644.94847</v>
      </c>
      <c r="L72" s="26">
        <f t="shared" si="85"/>
        <v>491644.94847</v>
      </c>
      <c r="M72" s="26">
        <f t="shared" si="85"/>
        <v>491644.94847</v>
      </c>
      <c r="N72" s="26">
        <f t="shared" si="85"/>
        <v>491644.94900000002</v>
      </c>
      <c r="O72" s="47">
        <f t="shared" si="2"/>
        <v>100.00000010780137</v>
      </c>
      <c r="P72" s="26">
        <f t="shared" si="86"/>
        <v>311644.94900000002</v>
      </c>
      <c r="Q72" s="26">
        <f t="shared" si="86"/>
        <v>491644.94900000002</v>
      </c>
      <c r="R72" s="26">
        <f t="shared" si="86"/>
        <v>0</v>
      </c>
    </row>
    <row r="73" spans="1:18" ht="26" x14ac:dyDescent="0.35">
      <c r="A73" s="24" t="s">
        <v>9</v>
      </c>
      <c r="B73" s="24" t="s">
        <v>11</v>
      </c>
      <c r="C73" s="24" t="s">
        <v>8</v>
      </c>
      <c r="D73" s="24" t="s">
        <v>35</v>
      </c>
      <c r="E73" s="24"/>
      <c r="F73" s="25" t="s">
        <v>48</v>
      </c>
      <c r="G73" s="26">
        <f>G86+G74+G77+G80+G83</f>
        <v>361645</v>
      </c>
      <c r="H73" s="26">
        <f>H86+H74+H77+H80+H83</f>
        <v>491644.94847</v>
      </c>
      <c r="I73" s="26">
        <f t="shared" ref="I73:R73" si="87">I86+I74+I77+I80+I83</f>
        <v>491644.94847</v>
      </c>
      <c r="J73" s="26">
        <f t="shared" si="87"/>
        <v>311644.94799999997</v>
      </c>
      <c r="K73" s="26">
        <f t="shared" si="87"/>
        <v>311644.94847</v>
      </c>
      <c r="L73" s="26">
        <f t="shared" si="87"/>
        <v>491644.94847</v>
      </c>
      <c r="M73" s="26">
        <f t="shared" si="87"/>
        <v>491644.94847</v>
      </c>
      <c r="N73" s="26">
        <f t="shared" si="87"/>
        <v>491644.94900000002</v>
      </c>
      <c r="O73" s="47">
        <f t="shared" si="2"/>
        <v>100.00000010780137</v>
      </c>
      <c r="P73" s="26">
        <f t="shared" si="87"/>
        <v>311644.94900000002</v>
      </c>
      <c r="Q73" s="26">
        <f t="shared" si="87"/>
        <v>491644.94900000002</v>
      </c>
      <c r="R73" s="26">
        <f t="shared" si="87"/>
        <v>0</v>
      </c>
    </row>
    <row r="74" spans="1:18" ht="39" x14ac:dyDescent="0.35">
      <c r="A74" s="24" t="s">
        <v>9</v>
      </c>
      <c r="B74" s="24" t="s">
        <v>11</v>
      </c>
      <c r="C74" s="24" t="s">
        <v>8</v>
      </c>
      <c r="D74" s="24" t="s">
        <v>946</v>
      </c>
      <c r="E74" s="24"/>
      <c r="F74" s="25" t="s">
        <v>947</v>
      </c>
      <c r="G74" s="26">
        <f>G75</f>
        <v>80000</v>
      </c>
      <c r="H74" s="26">
        <f t="shared" ref="H74:R75" si="88">H75</f>
        <v>80000</v>
      </c>
      <c r="I74" s="26">
        <f t="shared" si="88"/>
        <v>80000</v>
      </c>
      <c r="J74" s="26">
        <f t="shared" si="88"/>
        <v>0</v>
      </c>
      <c r="K74" s="26">
        <f t="shared" si="88"/>
        <v>0</v>
      </c>
      <c r="L74" s="26">
        <f t="shared" si="88"/>
        <v>80000</v>
      </c>
      <c r="M74" s="26">
        <f t="shared" si="88"/>
        <v>80000</v>
      </c>
      <c r="N74" s="26">
        <f t="shared" si="88"/>
        <v>80000</v>
      </c>
      <c r="O74" s="47">
        <f t="shared" si="2"/>
        <v>100</v>
      </c>
      <c r="P74" s="26">
        <f t="shared" si="88"/>
        <v>0</v>
      </c>
      <c r="Q74" s="26">
        <f t="shared" si="88"/>
        <v>80000</v>
      </c>
      <c r="R74" s="26">
        <f t="shared" si="88"/>
        <v>0</v>
      </c>
    </row>
    <row r="75" spans="1:18" ht="26" x14ac:dyDescent="0.35">
      <c r="A75" s="24" t="s">
        <v>9</v>
      </c>
      <c r="B75" s="24" t="s">
        <v>11</v>
      </c>
      <c r="C75" s="24" t="s">
        <v>8</v>
      </c>
      <c r="D75" s="24" t="s">
        <v>946</v>
      </c>
      <c r="E75" s="24" t="s">
        <v>20</v>
      </c>
      <c r="F75" s="25" t="s">
        <v>369</v>
      </c>
      <c r="G75" s="26">
        <f>G76</f>
        <v>80000</v>
      </c>
      <c r="H75" s="26">
        <f t="shared" si="88"/>
        <v>80000</v>
      </c>
      <c r="I75" s="26">
        <f t="shared" si="88"/>
        <v>80000</v>
      </c>
      <c r="J75" s="26">
        <f t="shared" si="88"/>
        <v>0</v>
      </c>
      <c r="K75" s="26">
        <f t="shared" si="88"/>
        <v>0</v>
      </c>
      <c r="L75" s="26">
        <f t="shared" si="88"/>
        <v>80000</v>
      </c>
      <c r="M75" s="26">
        <f t="shared" si="88"/>
        <v>80000</v>
      </c>
      <c r="N75" s="26">
        <f t="shared" si="88"/>
        <v>80000</v>
      </c>
      <c r="O75" s="47">
        <f t="shared" si="2"/>
        <v>100</v>
      </c>
      <c r="P75" s="26">
        <f t="shared" si="88"/>
        <v>0</v>
      </c>
      <c r="Q75" s="26">
        <f t="shared" si="88"/>
        <v>80000</v>
      </c>
      <c r="R75" s="26">
        <f t="shared" si="88"/>
        <v>0</v>
      </c>
    </row>
    <row r="76" spans="1:18" x14ac:dyDescent="0.35">
      <c r="A76" s="24" t="s">
        <v>9</v>
      </c>
      <c r="B76" s="24" t="s">
        <v>11</v>
      </c>
      <c r="C76" s="24" t="s">
        <v>8</v>
      </c>
      <c r="D76" s="24" t="s">
        <v>946</v>
      </c>
      <c r="E76" s="24">
        <v>410</v>
      </c>
      <c r="F76" s="25" t="s">
        <v>360</v>
      </c>
      <c r="G76" s="26">
        <v>80000</v>
      </c>
      <c r="H76" s="26">
        <v>80000</v>
      </c>
      <c r="I76" s="26">
        <v>80000</v>
      </c>
      <c r="J76" s="26"/>
      <c r="K76" s="26"/>
      <c r="L76" s="26">
        <f>H76</f>
        <v>80000</v>
      </c>
      <c r="M76" s="26">
        <f>I76</f>
        <v>80000</v>
      </c>
      <c r="N76" s="26">
        <v>80000</v>
      </c>
      <c r="O76" s="47">
        <f t="shared" si="2"/>
        <v>100</v>
      </c>
      <c r="P76" s="26"/>
      <c r="Q76" s="26">
        <v>80000</v>
      </c>
      <c r="R76" s="26"/>
    </row>
    <row r="77" spans="1:18" ht="39" x14ac:dyDescent="0.35">
      <c r="A77" s="24" t="s">
        <v>9</v>
      </c>
      <c r="B77" s="24" t="s">
        <v>11</v>
      </c>
      <c r="C77" s="24" t="s">
        <v>8</v>
      </c>
      <c r="D77" s="24" t="s">
        <v>948</v>
      </c>
      <c r="E77" s="24"/>
      <c r="F77" s="25" t="s">
        <v>949</v>
      </c>
      <c r="G77" s="26">
        <f>G78</f>
        <v>30000</v>
      </c>
      <c r="H77" s="26">
        <f t="shared" ref="H77:R78" si="89">H78</f>
        <v>30000</v>
      </c>
      <c r="I77" s="26">
        <f t="shared" si="89"/>
        <v>30000</v>
      </c>
      <c r="J77" s="26">
        <f t="shared" si="89"/>
        <v>0</v>
      </c>
      <c r="K77" s="26">
        <f t="shared" si="89"/>
        <v>0</v>
      </c>
      <c r="L77" s="26">
        <f t="shared" si="89"/>
        <v>30000</v>
      </c>
      <c r="M77" s="26">
        <f t="shared" si="89"/>
        <v>30000</v>
      </c>
      <c r="N77" s="26">
        <f t="shared" si="89"/>
        <v>30000</v>
      </c>
      <c r="O77" s="47">
        <f t="shared" si="2"/>
        <v>100</v>
      </c>
      <c r="P77" s="26">
        <f t="shared" si="89"/>
        <v>0</v>
      </c>
      <c r="Q77" s="26">
        <f t="shared" si="89"/>
        <v>30000</v>
      </c>
      <c r="R77" s="26">
        <f t="shared" si="89"/>
        <v>0</v>
      </c>
    </row>
    <row r="78" spans="1:18" ht="26" x14ac:dyDescent="0.35">
      <c r="A78" s="24" t="s">
        <v>9</v>
      </c>
      <c r="B78" s="24" t="s">
        <v>11</v>
      </c>
      <c r="C78" s="24" t="s">
        <v>8</v>
      </c>
      <c r="D78" s="24" t="s">
        <v>948</v>
      </c>
      <c r="E78" s="24" t="s">
        <v>20</v>
      </c>
      <c r="F78" s="25" t="s">
        <v>369</v>
      </c>
      <c r="G78" s="26">
        <f>G79</f>
        <v>30000</v>
      </c>
      <c r="H78" s="26">
        <f t="shared" si="89"/>
        <v>30000</v>
      </c>
      <c r="I78" s="26">
        <f t="shared" si="89"/>
        <v>30000</v>
      </c>
      <c r="J78" s="26">
        <f t="shared" si="89"/>
        <v>0</v>
      </c>
      <c r="K78" s="26">
        <f t="shared" si="89"/>
        <v>0</v>
      </c>
      <c r="L78" s="26">
        <f t="shared" si="89"/>
        <v>30000</v>
      </c>
      <c r="M78" s="26">
        <f t="shared" si="89"/>
        <v>30000</v>
      </c>
      <c r="N78" s="26">
        <f t="shared" si="89"/>
        <v>30000</v>
      </c>
      <c r="O78" s="47">
        <f t="shared" ref="O78:O141" si="90">N78/H78*100</f>
        <v>100</v>
      </c>
      <c r="P78" s="26">
        <f t="shared" si="89"/>
        <v>0</v>
      </c>
      <c r="Q78" s="26">
        <f t="shared" si="89"/>
        <v>30000</v>
      </c>
      <c r="R78" s="26">
        <f t="shared" si="89"/>
        <v>0</v>
      </c>
    </row>
    <row r="79" spans="1:18" x14ac:dyDescent="0.35">
      <c r="A79" s="24" t="s">
        <v>9</v>
      </c>
      <c r="B79" s="24" t="s">
        <v>11</v>
      </c>
      <c r="C79" s="24" t="s">
        <v>8</v>
      </c>
      <c r="D79" s="24" t="s">
        <v>948</v>
      </c>
      <c r="E79" s="24">
        <v>410</v>
      </c>
      <c r="F79" s="25" t="s">
        <v>360</v>
      </c>
      <c r="G79" s="26">
        <v>30000</v>
      </c>
      <c r="H79" s="26">
        <v>30000</v>
      </c>
      <c r="I79" s="26">
        <v>30000</v>
      </c>
      <c r="J79" s="26"/>
      <c r="K79" s="26"/>
      <c r="L79" s="26">
        <f>H79</f>
        <v>30000</v>
      </c>
      <c r="M79" s="26">
        <f>I79</f>
        <v>30000</v>
      </c>
      <c r="N79" s="26">
        <v>30000</v>
      </c>
      <c r="O79" s="47">
        <f t="shared" si="90"/>
        <v>100</v>
      </c>
      <c r="P79" s="26"/>
      <c r="Q79" s="26">
        <v>30000</v>
      </c>
      <c r="R79" s="26"/>
    </row>
    <row r="80" spans="1:18" ht="39" x14ac:dyDescent="0.35">
      <c r="A80" s="24" t="s">
        <v>9</v>
      </c>
      <c r="B80" s="24" t="s">
        <v>11</v>
      </c>
      <c r="C80" s="24" t="s">
        <v>8</v>
      </c>
      <c r="D80" s="24" t="s">
        <v>950</v>
      </c>
      <c r="E80" s="24"/>
      <c r="F80" s="25" t="s">
        <v>951</v>
      </c>
      <c r="G80" s="26">
        <f>G81</f>
        <v>70000</v>
      </c>
      <c r="H80" s="26">
        <f t="shared" ref="H80:R81" si="91">H81</f>
        <v>70000</v>
      </c>
      <c r="I80" s="26">
        <f t="shared" si="91"/>
        <v>70000</v>
      </c>
      <c r="J80" s="26">
        <f t="shared" si="91"/>
        <v>0</v>
      </c>
      <c r="K80" s="26">
        <f t="shared" si="91"/>
        <v>0</v>
      </c>
      <c r="L80" s="26">
        <f t="shared" si="91"/>
        <v>70000</v>
      </c>
      <c r="M80" s="26">
        <f t="shared" si="91"/>
        <v>70000</v>
      </c>
      <c r="N80" s="26">
        <f t="shared" si="91"/>
        <v>70000</v>
      </c>
      <c r="O80" s="47">
        <f t="shared" si="90"/>
        <v>100</v>
      </c>
      <c r="P80" s="26">
        <f t="shared" si="91"/>
        <v>0</v>
      </c>
      <c r="Q80" s="26">
        <f t="shared" si="91"/>
        <v>70000</v>
      </c>
      <c r="R80" s="26">
        <f t="shared" si="91"/>
        <v>0</v>
      </c>
    </row>
    <row r="81" spans="1:18" ht="26" x14ac:dyDescent="0.35">
      <c r="A81" s="24" t="s">
        <v>9</v>
      </c>
      <c r="B81" s="24" t="s">
        <v>11</v>
      </c>
      <c r="C81" s="24" t="s">
        <v>8</v>
      </c>
      <c r="D81" s="24" t="s">
        <v>950</v>
      </c>
      <c r="E81" s="24" t="s">
        <v>20</v>
      </c>
      <c r="F81" s="25" t="s">
        <v>369</v>
      </c>
      <c r="G81" s="26">
        <f>G82</f>
        <v>70000</v>
      </c>
      <c r="H81" s="26">
        <f t="shared" si="91"/>
        <v>70000</v>
      </c>
      <c r="I81" s="26">
        <f t="shared" si="91"/>
        <v>70000</v>
      </c>
      <c r="J81" s="26">
        <f t="shared" si="91"/>
        <v>0</v>
      </c>
      <c r="K81" s="26">
        <f t="shared" si="91"/>
        <v>0</v>
      </c>
      <c r="L81" s="26">
        <f t="shared" si="91"/>
        <v>70000</v>
      </c>
      <c r="M81" s="26">
        <f t="shared" si="91"/>
        <v>70000</v>
      </c>
      <c r="N81" s="26">
        <f t="shared" si="91"/>
        <v>70000</v>
      </c>
      <c r="O81" s="47">
        <f t="shared" si="90"/>
        <v>100</v>
      </c>
      <c r="P81" s="26">
        <f t="shared" si="91"/>
        <v>0</v>
      </c>
      <c r="Q81" s="26">
        <f t="shared" si="91"/>
        <v>70000</v>
      </c>
      <c r="R81" s="26">
        <f t="shared" si="91"/>
        <v>0</v>
      </c>
    </row>
    <row r="82" spans="1:18" x14ac:dyDescent="0.35">
      <c r="A82" s="24" t="s">
        <v>9</v>
      </c>
      <c r="B82" s="24" t="s">
        <v>11</v>
      </c>
      <c r="C82" s="24" t="s">
        <v>8</v>
      </c>
      <c r="D82" s="24" t="s">
        <v>950</v>
      </c>
      <c r="E82" s="24">
        <v>410</v>
      </c>
      <c r="F82" s="25" t="s">
        <v>360</v>
      </c>
      <c r="G82" s="26">
        <v>70000</v>
      </c>
      <c r="H82" s="26">
        <v>70000</v>
      </c>
      <c r="I82" s="26">
        <v>70000</v>
      </c>
      <c r="J82" s="26"/>
      <c r="K82" s="26"/>
      <c r="L82" s="26">
        <f>H82</f>
        <v>70000</v>
      </c>
      <c r="M82" s="26">
        <f>I82</f>
        <v>70000</v>
      </c>
      <c r="N82" s="26">
        <v>70000</v>
      </c>
      <c r="O82" s="47">
        <f t="shared" si="90"/>
        <v>100</v>
      </c>
      <c r="P82" s="26"/>
      <c r="Q82" s="26">
        <v>70000</v>
      </c>
      <c r="R82" s="26"/>
    </row>
    <row r="83" spans="1:18" x14ac:dyDescent="0.35">
      <c r="A83" s="24" t="s">
        <v>9</v>
      </c>
      <c r="B83" s="24" t="s">
        <v>11</v>
      </c>
      <c r="C83" s="24" t="s">
        <v>8</v>
      </c>
      <c r="D83" s="24" t="s">
        <v>952</v>
      </c>
      <c r="E83" s="24"/>
      <c r="F83" s="25" t="s">
        <v>953</v>
      </c>
      <c r="G83" s="26">
        <f>G84</f>
        <v>81645</v>
      </c>
      <c r="H83" s="26">
        <f t="shared" ref="H83:R84" si="92">H84</f>
        <v>211644.94847</v>
      </c>
      <c r="I83" s="26">
        <f t="shared" si="92"/>
        <v>211644.94847</v>
      </c>
      <c r="J83" s="26">
        <f t="shared" si="92"/>
        <v>211644.948</v>
      </c>
      <c r="K83" s="26">
        <f t="shared" si="92"/>
        <v>211644.94847</v>
      </c>
      <c r="L83" s="26">
        <f t="shared" si="92"/>
        <v>211644.94847</v>
      </c>
      <c r="M83" s="26">
        <f t="shared" si="92"/>
        <v>211644.94847</v>
      </c>
      <c r="N83" s="26">
        <f t="shared" si="92"/>
        <v>211644.94899999999</v>
      </c>
      <c r="O83" s="47">
        <f t="shared" si="90"/>
        <v>100.00000025041939</v>
      </c>
      <c r="P83" s="26">
        <f t="shared" si="92"/>
        <v>211644.94899999999</v>
      </c>
      <c r="Q83" s="26">
        <f t="shared" si="92"/>
        <v>211644.94899999999</v>
      </c>
      <c r="R83" s="26">
        <f t="shared" si="92"/>
        <v>0</v>
      </c>
    </row>
    <row r="84" spans="1:18" ht="26" x14ac:dyDescent="0.35">
      <c r="A84" s="24" t="s">
        <v>9</v>
      </c>
      <c r="B84" s="24" t="s">
        <v>11</v>
      </c>
      <c r="C84" s="24" t="s">
        <v>8</v>
      </c>
      <c r="D84" s="24" t="s">
        <v>952</v>
      </c>
      <c r="E84" s="24" t="s">
        <v>20</v>
      </c>
      <c r="F84" s="25" t="s">
        <v>369</v>
      </c>
      <c r="G84" s="26">
        <f>G85</f>
        <v>81645</v>
      </c>
      <c r="H84" s="26">
        <f t="shared" si="92"/>
        <v>211644.94847</v>
      </c>
      <c r="I84" s="26">
        <f t="shared" si="92"/>
        <v>211644.94847</v>
      </c>
      <c r="J84" s="26">
        <f t="shared" si="92"/>
        <v>211644.948</v>
      </c>
      <c r="K84" s="26">
        <f t="shared" si="92"/>
        <v>211644.94847</v>
      </c>
      <c r="L84" s="26">
        <f t="shared" si="92"/>
        <v>211644.94847</v>
      </c>
      <c r="M84" s="26">
        <f t="shared" si="92"/>
        <v>211644.94847</v>
      </c>
      <c r="N84" s="26">
        <f t="shared" si="92"/>
        <v>211644.94899999999</v>
      </c>
      <c r="O84" s="47">
        <f t="shared" si="90"/>
        <v>100.00000025041939</v>
      </c>
      <c r="P84" s="26">
        <f t="shared" si="92"/>
        <v>211644.94899999999</v>
      </c>
      <c r="Q84" s="26">
        <f t="shared" si="92"/>
        <v>211644.94899999999</v>
      </c>
      <c r="R84" s="26">
        <f t="shared" si="92"/>
        <v>0</v>
      </c>
    </row>
    <row r="85" spans="1:18" x14ac:dyDescent="0.35">
      <c r="A85" s="24" t="s">
        <v>9</v>
      </c>
      <c r="B85" s="24" t="s">
        <v>11</v>
      </c>
      <c r="C85" s="24" t="s">
        <v>8</v>
      </c>
      <c r="D85" s="24" t="s">
        <v>952</v>
      </c>
      <c r="E85" s="24">
        <v>410</v>
      </c>
      <c r="F85" s="25" t="s">
        <v>360</v>
      </c>
      <c r="G85" s="26">
        <v>81645</v>
      </c>
      <c r="H85" s="26">
        <v>211644.94847</v>
      </c>
      <c r="I85" s="26">
        <v>211644.94847</v>
      </c>
      <c r="J85" s="26">
        <v>211644.948</v>
      </c>
      <c r="K85" s="26">
        <f>I85</f>
        <v>211644.94847</v>
      </c>
      <c r="L85" s="26">
        <f>H85</f>
        <v>211644.94847</v>
      </c>
      <c r="M85" s="26">
        <f>K85</f>
        <v>211644.94847</v>
      </c>
      <c r="N85" s="26">
        <v>211644.94899999999</v>
      </c>
      <c r="O85" s="47">
        <f t="shared" si="90"/>
        <v>100.00000025041939</v>
      </c>
      <c r="P85" s="26">
        <f>N85</f>
        <v>211644.94899999999</v>
      </c>
      <c r="Q85" s="26">
        <v>211644.94899999999</v>
      </c>
      <c r="R85" s="26"/>
    </row>
    <row r="86" spans="1:18" ht="39" x14ac:dyDescent="0.35">
      <c r="A86" s="24" t="s">
        <v>9</v>
      </c>
      <c r="B86" s="24" t="s">
        <v>11</v>
      </c>
      <c r="C86" s="24" t="s">
        <v>8</v>
      </c>
      <c r="D86" s="24" t="s">
        <v>861</v>
      </c>
      <c r="E86" s="24"/>
      <c r="F86" s="25" t="s">
        <v>862</v>
      </c>
      <c r="G86" s="26">
        <f t="shared" ref="G86:N87" si="93">G87</f>
        <v>100000</v>
      </c>
      <c r="H86" s="26">
        <f>H87</f>
        <v>100000</v>
      </c>
      <c r="I86" s="26">
        <f t="shared" ref="I86:M87" si="94">I87</f>
        <v>100000</v>
      </c>
      <c r="J86" s="26">
        <f t="shared" si="94"/>
        <v>100000</v>
      </c>
      <c r="K86" s="26">
        <f t="shared" si="94"/>
        <v>100000</v>
      </c>
      <c r="L86" s="26">
        <f t="shared" si="94"/>
        <v>100000</v>
      </c>
      <c r="M86" s="26">
        <f t="shared" si="94"/>
        <v>100000</v>
      </c>
      <c r="N86" s="26">
        <f t="shared" si="93"/>
        <v>100000</v>
      </c>
      <c r="O86" s="47">
        <f t="shared" si="90"/>
        <v>100</v>
      </c>
      <c r="P86" s="26">
        <f t="shared" ref="P86:R87" si="95">P87</f>
        <v>100000</v>
      </c>
      <c r="Q86" s="26">
        <f t="shared" si="95"/>
        <v>100000</v>
      </c>
      <c r="R86" s="26">
        <f t="shared" si="95"/>
        <v>0</v>
      </c>
    </row>
    <row r="87" spans="1:18" ht="26" x14ac:dyDescent="0.35">
      <c r="A87" s="24" t="s">
        <v>9</v>
      </c>
      <c r="B87" s="24" t="s">
        <v>11</v>
      </c>
      <c r="C87" s="24" t="s">
        <v>8</v>
      </c>
      <c r="D87" s="24" t="s">
        <v>861</v>
      </c>
      <c r="E87" s="24" t="s">
        <v>20</v>
      </c>
      <c r="F87" s="25" t="s">
        <v>369</v>
      </c>
      <c r="G87" s="26">
        <f t="shared" si="93"/>
        <v>100000</v>
      </c>
      <c r="H87" s="26">
        <f>H88</f>
        <v>100000</v>
      </c>
      <c r="I87" s="26">
        <f t="shared" si="94"/>
        <v>100000</v>
      </c>
      <c r="J87" s="26">
        <f t="shared" si="94"/>
        <v>100000</v>
      </c>
      <c r="K87" s="26">
        <f t="shared" si="94"/>
        <v>100000</v>
      </c>
      <c r="L87" s="26">
        <f t="shared" si="94"/>
        <v>100000</v>
      </c>
      <c r="M87" s="26">
        <f t="shared" si="94"/>
        <v>100000</v>
      </c>
      <c r="N87" s="26">
        <f t="shared" si="93"/>
        <v>100000</v>
      </c>
      <c r="O87" s="47">
        <f t="shared" si="90"/>
        <v>100</v>
      </c>
      <c r="P87" s="26">
        <f t="shared" si="95"/>
        <v>100000</v>
      </c>
      <c r="Q87" s="26">
        <f t="shared" si="95"/>
        <v>100000</v>
      </c>
      <c r="R87" s="26">
        <f t="shared" si="95"/>
        <v>0</v>
      </c>
    </row>
    <row r="88" spans="1:18" x14ac:dyDescent="0.35">
      <c r="A88" s="24" t="s">
        <v>9</v>
      </c>
      <c r="B88" s="24" t="s">
        <v>11</v>
      </c>
      <c r="C88" s="24" t="s">
        <v>8</v>
      </c>
      <c r="D88" s="24" t="s">
        <v>861</v>
      </c>
      <c r="E88" s="24" t="s">
        <v>524</v>
      </c>
      <c r="F88" s="25" t="s">
        <v>360</v>
      </c>
      <c r="G88" s="26">
        <v>100000</v>
      </c>
      <c r="H88" s="26">
        <v>100000</v>
      </c>
      <c r="I88" s="26">
        <v>100000</v>
      </c>
      <c r="J88" s="26">
        <f>H88</f>
        <v>100000</v>
      </c>
      <c r="K88" s="26">
        <f>I88</f>
        <v>100000</v>
      </c>
      <c r="L88" s="26">
        <f>H88</f>
        <v>100000</v>
      </c>
      <c r="M88" s="26">
        <f>K88</f>
        <v>100000</v>
      </c>
      <c r="N88" s="26">
        <v>100000</v>
      </c>
      <c r="O88" s="47">
        <f t="shared" si="90"/>
        <v>100</v>
      </c>
      <c r="P88" s="26">
        <f>N88</f>
        <v>100000</v>
      </c>
      <c r="Q88" s="26">
        <v>100000</v>
      </c>
      <c r="R88" s="26"/>
    </row>
    <row r="89" spans="1:18" s="7" customFormat="1" x14ac:dyDescent="0.35">
      <c r="A89" s="27" t="s">
        <v>49</v>
      </c>
      <c r="B89" s="27"/>
      <c r="C89" s="27"/>
      <c r="D89" s="27"/>
      <c r="E89" s="27"/>
      <c r="F89" s="17" t="s">
        <v>62</v>
      </c>
      <c r="G89" s="18">
        <f t="shared" ref="G89:N89" si="96">G90</f>
        <v>445681.35</v>
      </c>
      <c r="H89" s="18">
        <f t="shared" si="96"/>
        <v>210140.88170000003</v>
      </c>
      <c r="I89" s="18">
        <f t="shared" si="96"/>
        <v>210140.88170000003</v>
      </c>
      <c r="J89" s="18">
        <f t="shared" si="96"/>
        <v>0</v>
      </c>
      <c r="K89" s="18">
        <f t="shared" si="96"/>
        <v>0</v>
      </c>
      <c r="L89" s="18">
        <f t="shared" si="96"/>
        <v>0</v>
      </c>
      <c r="M89" s="18">
        <f t="shared" si="96"/>
        <v>0</v>
      </c>
      <c r="N89" s="18">
        <f t="shared" si="96"/>
        <v>201051.826</v>
      </c>
      <c r="O89" s="46">
        <f t="shared" si="90"/>
        <v>95.674779877922234</v>
      </c>
      <c r="P89" s="18">
        <f t="shared" ref="P89:R89" si="97">P90</f>
        <v>0</v>
      </c>
      <c r="Q89" s="18">
        <f t="shared" si="97"/>
        <v>0</v>
      </c>
      <c r="R89" s="18">
        <f t="shared" si="97"/>
        <v>0</v>
      </c>
    </row>
    <row r="90" spans="1:18" s="7" customFormat="1" x14ac:dyDescent="0.35">
      <c r="A90" s="27" t="s">
        <v>49</v>
      </c>
      <c r="B90" s="27" t="s">
        <v>8</v>
      </c>
      <c r="C90" s="27"/>
      <c r="D90" s="27"/>
      <c r="E90" s="27"/>
      <c r="F90" s="17" t="s">
        <v>13</v>
      </c>
      <c r="G90" s="18">
        <f t="shared" ref="G90" si="98">G91+G104+G110</f>
        <v>445681.35</v>
      </c>
      <c r="H90" s="18">
        <f t="shared" ref="H90:M90" si="99">H91+H104+H110</f>
        <v>210140.88170000003</v>
      </c>
      <c r="I90" s="18">
        <f t="shared" si="99"/>
        <v>210140.88170000003</v>
      </c>
      <c r="J90" s="18">
        <f t="shared" si="99"/>
        <v>0</v>
      </c>
      <c r="K90" s="18">
        <f t="shared" si="99"/>
        <v>0</v>
      </c>
      <c r="L90" s="18">
        <f t="shared" si="99"/>
        <v>0</v>
      </c>
      <c r="M90" s="18">
        <f t="shared" si="99"/>
        <v>0</v>
      </c>
      <c r="N90" s="18">
        <f t="shared" ref="N90" si="100">N91+N104+N110</f>
        <v>201051.826</v>
      </c>
      <c r="O90" s="46">
        <f t="shared" si="90"/>
        <v>95.674779877922234</v>
      </c>
      <c r="P90" s="18">
        <f t="shared" ref="P90:R90" si="101">P91+P104+P110</f>
        <v>0</v>
      </c>
      <c r="Q90" s="18">
        <f t="shared" ref="Q90" si="102">Q91+Q104+Q110</f>
        <v>0</v>
      </c>
      <c r="R90" s="18">
        <f t="shared" si="101"/>
        <v>0</v>
      </c>
    </row>
    <row r="91" spans="1:18" s="29" customFormat="1" ht="26" x14ac:dyDescent="0.35">
      <c r="A91" s="28" t="s">
        <v>49</v>
      </c>
      <c r="B91" s="28" t="s">
        <v>8</v>
      </c>
      <c r="C91" s="28" t="s">
        <v>50</v>
      </c>
      <c r="D91" s="28"/>
      <c r="E91" s="28"/>
      <c r="F91" s="21" t="s">
        <v>63</v>
      </c>
      <c r="G91" s="22">
        <f t="shared" ref="G91:N92" si="103">G92</f>
        <v>92437.099999999991</v>
      </c>
      <c r="H91" s="22">
        <f t="shared" si="103"/>
        <v>96929.9</v>
      </c>
      <c r="I91" s="22">
        <f t="shared" si="103"/>
        <v>96929.9</v>
      </c>
      <c r="J91" s="22">
        <f t="shared" si="103"/>
        <v>0</v>
      </c>
      <c r="K91" s="22">
        <f t="shared" si="103"/>
        <v>0</v>
      </c>
      <c r="L91" s="22">
        <f t="shared" si="103"/>
        <v>0</v>
      </c>
      <c r="M91" s="22">
        <f t="shared" si="103"/>
        <v>0</v>
      </c>
      <c r="N91" s="22">
        <f t="shared" si="103"/>
        <v>96929.425000000003</v>
      </c>
      <c r="O91" s="48">
        <f t="shared" si="90"/>
        <v>99.999509955132538</v>
      </c>
      <c r="P91" s="22">
        <f t="shared" ref="P91:R92" si="104">P92</f>
        <v>0</v>
      </c>
      <c r="Q91" s="22">
        <f t="shared" si="104"/>
        <v>0</v>
      </c>
      <c r="R91" s="22">
        <f t="shared" si="104"/>
        <v>0</v>
      </c>
    </row>
    <row r="92" spans="1:18" ht="26" x14ac:dyDescent="0.35">
      <c r="A92" s="24" t="s">
        <v>49</v>
      </c>
      <c r="B92" s="24" t="s">
        <v>8</v>
      </c>
      <c r="C92" s="24" t="s">
        <v>50</v>
      </c>
      <c r="D92" s="24" t="s">
        <v>30</v>
      </c>
      <c r="E92" s="24"/>
      <c r="F92" s="25" t="s">
        <v>41</v>
      </c>
      <c r="G92" s="26">
        <f t="shared" ref="G92:N92" si="105">G93</f>
        <v>92437.099999999991</v>
      </c>
      <c r="H92" s="26">
        <f t="shared" si="105"/>
        <v>96929.9</v>
      </c>
      <c r="I92" s="26">
        <f t="shared" si="103"/>
        <v>96929.9</v>
      </c>
      <c r="J92" s="26">
        <f t="shared" si="103"/>
        <v>0</v>
      </c>
      <c r="K92" s="26">
        <f t="shared" si="103"/>
        <v>0</v>
      </c>
      <c r="L92" s="26">
        <f t="shared" si="103"/>
        <v>0</v>
      </c>
      <c r="M92" s="26">
        <f t="shared" si="103"/>
        <v>0</v>
      </c>
      <c r="N92" s="26">
        <f t="shared" si="105"/>
        <v>96929.425000000003</v>
      </c>
      <c r="O92" s="47">
        <f t="shared" si="90"/>
        <v>99.999509955132538</v>
      </c>
      <c r="P92" s="26">
        <f t="shared" si="104"/>
        <v>0</v>
      </c>
      <c r="Q92" s="26">
        <f t="shared" si="104"/>
        <v>0</v>
      </c>
      <c r="R92" s="26">
        <f t="shared" si="104"/>
        <v>0</v>
      </c>
    </row>
    <row r="93" spans="1:18" x14ac:dyDescent="0.35">
      <c r="A93" s="24" t="s">
        <v>49</v>
      </c>
      <c r="B93" s="24" t="s">
        <v>8</v>
      </c>
      <c r="C93" s="24" t="s">
        <v>50</v>
      </c>
      <c r="D93" s="24" t="s">
        <v>31</v>
      </c>
      <c r="E93" s="24"/>
      <c r="F93" s="25" t="s">
        <v>42</v>
      </c>
      <c r="G93" s="26">
        <f t="shared" ref="G93" si="106">G94+G97</f>
        <v>92437.099999999991</v>
      </c>
      <c r="H93" s="26">
        <f t="shared" ref="H93:M93" si="107">H94+H97</f>
        <v>96929.9</v>
      </c>
      <c r="I93" s="26">
        <f t="shared" si="107"/>
        <v>96929.9</v>
      </c>
      <c r="J93" s="26">
        <f t="shared" si="107"/>
        <v>0</v>
      </c>
      <c r="K93" s="26">
        <f t="shared" si="107"/>
        <v>0</v>
      </c>
      <c r="L93" s="26">
        <f t="shared" si="107"/>
        <v>0</v>
      </c>
      <c r="M93" s="26">
        <f t="shared" si="107"/>
        <v>0</v>
      </c>
      <c r="N93" s="26">
        <f t="shared" ref="N93" si="108">N94+N97</f>
        <v>96929.425000000003</v>
      </c>
      <c r="O93" s="47">
        <f t="shared" si="90"/>
        <v>99.999509955132538</v>
      </c>
      <c r="P93" s="26">
        <f t="shared" ref="P93:R93" si="109">P94+P97</f>
        <v>0</v>
      </c>
      <c r="Q93" s="26">
        <f t="shared" ref="Q93" si="110">Q94+Q97</f>
        <v>0</v>
      </c>
      <c r="R93" s="26">
        <f t="shared" si="109"/>
        <v>0</v>
      </c>
    </row>
    <row r="94" spans="1:18" ht="26" x14ac:dyDescent="0.35">
      <c r="A94" s="24" t="s">
        <v>49</v>
      </c>
      <c r="B94" s="24" t="s">
        <v>8</v>
      </c>
      <c r="C94" s="24" t="s">
        <v>50</v>
      </c>
      <c r="D94" s="24" t="s">
        <v>32</v>
      </c>
      <c r="E94" s="24"/>
      <c r="F94" s="25" t="s">
        <v>43</v>
      </c>
      <c r="G94" s="26">
        <f t="shared" ref="G94:N95" si="111">G95</f>
        <v>84915.7</v>
      </c>
      <c r="H94" s="26">
        <f t="shared" si="111"/>
        <v>90788.944770000002</v>
      </c>
      <c r="I94" s="26">
        <f t="shared" si="111"/>
        <v>90788.944770000002</v>
      </c>
      <c r="J94" s="26">
        <f t="shared" si="111"/>
        <v>0</v>
      </c>
      <c r="K94" s="26">
        <f t="shared" si="111"/>
        <v>0</v>
      </c>
      <c r="L94" s="26">
        <f t="shared" si="111"/>
        <v>0</v>
      </c>
      <c r="M94" s="26">
        <f t="shared" si="111"/>
        <v>0</v>
      </c>
      <c r="N94" s="26">
        <f t="shared" si="111"/>
        <v>90788.47</v>
      </c>
      <c r="O94" s="47">
        <f t="shared" si="90"/>
        <v>99.999477061881052</v>
      </c>
      <c r="P94" s="26">
        <f t="shared" ref="P94:R95" si="112">P95</f>
        <v>0</v>
      </c>
      <c r="Q94" s="26">
        <f t="shared" si="112"/>
        <v>0</v>
      </c>
      <c r="R94" s="26">
        <f t="shared" si="112"/>
        <v>0</v>
      </c>
    </row>
    <row r="95" spans="1:18" ht="52" x14ac:dyDescent="0.35">
      <c r="A95" s="24" t="s">
        <v>49</v>
      </c>
      <c r="B95" s="24" t="s">
        <v>8</v>
      </c>
      <c r="C95" s="24" t="s">
        <v>50</v>
      </c>
      <c r="D95" s="24" t="s">
        <v>32</v>
      </c>
      <c r="E95" s="24" t="s">
        <v>19</v>
      </c>
      <c r="F95" s="25" t="s">
        <v>366</v>
      </c>
      <c r="G95" s="26">
        <f t="shared" si="111"/>
        <v>84915.7</v>
      </c>
      <c r="H95" s="26">
        <f t="shared" si="111"/>
        <v>90788.944770000002</v>
      </c>
      <c r="I95" s="26">
        <f t="shared" si="111"/>
        <v>90788.944770000002</v>
      </c>
      <c r="J95" s="26">
        <f t="shared" si="111"/>
        <v>0</v>
      </c>
      <c r="K95" s="26">
        <f t="shared" si="111"/>
        <v>0</v>
      </c>
      <c r="L95" s="26">
        <f t="shared" si="111"/>
        <v>0</v>
      </c>
      <c r="M95" s="26">
        <f t="shared" si="111"/>
        <v>0</v>
      </c>
      <c r="N95" s="26">
        <f t="shared" si="111"/>
        <v>90788.47</v>
      </c>
      <c r="O95" s="47">
        <f t="shared" si="90"/>
        <v>99.999477061881052</v>
      </c>
      <c r="P95" s="26">
        <f t="shared" si="112"/>
        <v>0</v>
      </c>
      <c r="Q95" s="26">
        <f t="shared" si="112"/>
        <v>0</v>
      </c>
      <c r="R95" s="26">
        <f t="shared" si="112"/>
        <v>0</v>
      </c>
    </row>
    <row r="96" spans="1:18" ht="26" x14ac:dyDescent="0.35">
      <c r="A96" s="24" t="s">
        <v>49</v>
      </c>
      <c r="B96" s="24" t="s">
        <v>8</v>
      </c>
      <c r="C96" s="24" t="s">
        <v>50</v>
      </c>
      <c r="D96" s="24" t="s">
        <v>32</v>
      </c>
      <c r="E96" s="24">
        <v>120</v>
      </c>
      <c r="F96" s="25" t="s">
        <v>355</v>
      </c>
      <c r="G96" s="26">
        <v>84915.7</v>
      </c>
      <c r="H96" s="26">
        <v>90788.944770000002</v>
      </c>
      <c r="I96" s="26">
        <v>90788.944770000002</v>
      </c>
      <c r="J96" s="26"/>
      <c r="K96" s="26"/>
      <c r="L96" s="26"/>
      <c r="M96" s="26"/>
      <c r="N96" s="26">
        <v>90788.47</v>
      </c>
      <c r="O96" s="47">
        <f t="shared" si="90"/>
        <v>99.999477061881052</v>
      </c>
      <c r="P96" s="26"/>
      <c r="Q96" s="26"/>
      <c r="R96" s="26"/>
    </row>
    <row r="97" spans="1:18" ht="26" x14ac:dyDescent="0.35">
      <c r="A97" s="24" t="s">
        <v>49</v>
      </c>
      <c r="B97" s="24" t="s">
        <v>8</v>
      </c>
      <c r="C97" s="24" t="s">
        <v>50</v>
      </c>
      <c r="D97" s="24" t="s">
        <v>33</v>
      </c>
      <c r="E97" s="24"/>
      <c r="F97" s="25" t="s">
        <v>44</v>
      </c>
      <c r="G97" s="26">
        <f t="shared" ref="G97" si="113">G98+G100+G102</f>
        <v>7521.4</v>
      </c>
      <c r="H97" s="26">
        <f t="shared" ref="H97:M97" si="114">H98+H100+H102</f>
        <v>6140.9552299999996</v>
      </c>
      <c r="I97" s="26">
        <f t="shared" si="114"/>
        <v>6140.9552299999996</v>
      </c>
      <c r="J97" s="26">
        <f t="shared" si="114"/>
        <v>0</v>
      </c>
      <c r="K97" s="26">
        <f t="shared" si="114"/>
        <v>0</v>
      </c>
      <c r="L97" s="26">
        <f t="shared" si="114"/>
        <v>0</v>
      </c>
      <c r="M97" s="26">
        <f t="shared" si="114"/>
        <v>0</v>
      </c>
      <c r="N97" s="26">
        <f t="shared" ref="N97" si="115">N98+N100+N102</f>
        <v>6140.9549999999999</v>
      </c>
      <c r="O97" s="47">
        <f t="shared" si="90"/>
        <v>99.999996254654349</v>
      </c>
      <c r="P97" s="26">
        <f t="shared" ref="P97:R97" si="116">P98+P100+P102</f>
        <v>0</v>
      </c>
      <c r="Q97" s="26">
        <f t="shared" ref="Q97" si="117">Q98+Q100+Q102</f>
        <v>0</v>
      </c>
      <c r="R97" s="26">
        <f t="shared" si="116"/>
        <v>0</v>
      </c>
    </row>
    <row r="98" spans="1:18" ht="52" x14ac:dyDescent="0.35">
      <c r="A98" s="24" t="s">
        <v>49</v>
      </c>
      <c r="B98" s="24" t="s">
        <v>8</v>
      </c>
      <c r="C98" s="24" t="s">
        <v>50</v>
      </c>
      <c r="D98" s="24" t="s">
        <v>33</v>
      </c>
      <c r="E98" s="24" t="s">
        <v>19</v>
      </c>
      <c r="F98" s="25" t="s">
        <v>366</v>
      </c>
      <c r="G98" s="26">
        <f t="shared" ref="G98:N98" si="118">G99</f>
        <v>234.2</v>
      </c>
      <c r="H98" s="26">
        <f t="shared" si="118"/>
        <v>210.68438</v>
      </c>
      <c r="I98" s="26">
        <f t="shared" si="118"/>
        <v>210.68438</v>
      </c>
      <c r="J98" s="26">
        <f t="shared" si="118"/>
        <v>0</v>
      </c>
      <c r="K98" s="26">
        <f t="shared" si="118"/>
        <v>0</v>
      </c>
      <c r="L98" s="26">
        <f t="shared" si="118"/>
        <v>0</v>
      </c>
      <c r="M98" s="26">
        <f t="shared" si="118"/>
        <v>0</v>
      </c>
      <c r="N98" s="26">
        <f t="shared" si="118"/>
        <v>210.684</v>
      </c>
      <c r="O98" s="47">
        <f t="shared" si="90"/>
        <v>99.999819635418632</v>
      </c>
      <c r="P98" s="26">
        <f t="shared" ref="P98:R98" si="119">P99</f>
        <v>0</v>
      </c>
      <c r="Q98" s="26">
        <f t="shared" si="119"/>
        <v>0</v>
      </c>
      <c r="R98" s="26">
        <f t="shared" si="119"/>
        <v>0</v>
      </c>
    </row>
    <row r="99" spans="1:18" ht="26" x14ac:dyDescent="0.35">
      <c r="A99" s="24" t="s">
        <v>49</v>
      </c>
      <c r="B99" s="24" t="s">
        <v>8</v>
      </c>
      <c r="C99" s="24" t="s">
        <v>50</v>
      </c>
      <c r="D99" s="24" t="s">
        <v>33</v>
      </c>
      <c r="E99" s="24">
        <v>120</v>
      </c>
      <c r="F99" s="25" t="s">
        <v>355</v>
      </c>
      <c r="G99" s="26">
        <v>234.2</v>
      </c>
      <c r="H99" s="26">
        <v>210.68438</v>
      </c>
      <c r="I99" s="26">
        <v>210.68438</v>
      </c>
      <c r="J99" s="26"/>
      <c r="K99" s="26"/>
      <c r="L99" s="26"/>
      <c r="M99" s="26"/>
      <c r="N99" s="26">
        <v>210.684</v>
      </c>
      <c r="O99" s="47">
        <f t="shared" si="90"/>
        <v>99.999819635418632</v>
      </c>
      <c r="P99" s="26"/>
      <c r="Q99" s="26"/>
      <c r="R99" s="26"/>
    </row>
    <row r="100" spans="1:18" ht="26" x14ac:dyDescent="0.35">
      <c r="A100" s="24" t="s">
        <v>49</v>
      </c>
      <c r="B100" s="24" t="s">
        <v>8</v>
      </c>
      <c r="C100" s="24" t="s">
        <v>50</v>
      </c>
      <c r="D100" s="24" t="s">
        <v>33</v>
      </c>
      <c r="E100" s="24" t="s">
        <v>6</v>
      </c>
      <c r="F100" s="25" t="s">
        <v>367</v>
      </c>
      <c r="G100" s="26">
        <f t="shared" ref="G100:N100" si="120">G101</f>
        <v>7165.9</v>
      </c>
      <c r="H100" s="26">
        <f t="shared" si="120"/>
        <v>5778.6321600000001</v>
      </c>
      <c r="I100" s="26">
        <f t="shared" si="120"/>
        <v>5778.6321600000001</v>
      </c>
      <c r="J100" s="26">
        <f t="shared" si="120"/>
        <v>0</v>
      </c>
      <c r="K100" s="26">
        <f t="shared" si="120"/>
        <v>0</v>
      </c>
      <c r="L100" s="26">
        <f t="shared" si="120"/>
        <v>0</v>
      </c>
      <c r="M100" s="26">
        <f t="shared" si="120"/>
        <v>0</v>
      </c>
      <c r="N100" s="26">
        <f t="shared" si="120"/>
        <v>5778.6319999999996</v>
      </c>
      <c r="O100" s="47">
        <f t="shared" si="90"/>
        <v>99.999997231178668</v>
      </c>
      <c r="P100" s="26">
        <f t="shared" ref="P100:R100" si="121">P101</f>
        <v>0</v>
      </c>
      <c r="Q100" s="26">
        <f t="shared" si="121"/>
        <v>0</v>
      </c>
      <c r="R100" s="26">
        <f t="shared" si="121"/>
        <v>0</v>
      </c>
    </row>
    <row r="101" spans="1:18" ht="26" x14ac:dyDescent="0.35">
      <c r="A101" s="24" t="s">
        <v>49</v>
      </c>
      <c r="B101" s="24" t="s">
        <v>8</v>
      </c>
      <c r="C101" s="24" t="s">
        <v>50</v>
      </c>
      <c r="D101" s="24" t="s">
        <v>33</v>
      </c>
      <c r="E101" s="24">
        <v>240</v>
      </c>
      <c r="F101" s="25" t="s">
        <v>356</v>
      </c>
      <c r="G101" s="26">
        <v>7165.9</v>
      </c>
      <c r="H101" s="26">
        <v>5778.6321600000001</v>
      </c>
      <c r="I101" s="26">
        <v>5778.6321600000001</v>
      </c>
      <c r="J101" s="26"/>
      <c r="K101" s="26"/>
      <c r="L101" s="26"/>
      <c r="M101" s="26"/>
      <c r="N101" s="26">
        <v>5778.6319999999996</v>
      </c>
      <c r="O101" s="47">
        <f t="shared" si="90"/>
        <v>99.999997231178668</v>
      </c>
      <c r="P101" s="26"/>
      <c r="Q101" s="26"/>
      <c r="R101" s="26"/>
    </row>
    <row r="102" spans="1:18" x14ac:dyDescent="0.35">
      <c r="A102" s="24" t="s">
        <v>49</v>
      </c>
      <c r="B102" s="24" t="s">
        <v>8</v>
      </c>
      <c r="C102" s="24" t="s">
        <v>50</v>
      </c>
      <c r="D102" s="24" t="s">
        <v>33</v>
      </c>
      <c r="E102" s="24" t="s">
        <v>7</v>
      </c>
      <c r="F102" s="25" t="s">
        <v>371</v>
      </c>
      <c r="G102" s="26">
        <f t="shared" ref="G102:N102" si="122">G103</f>
        <v>121.3</v>
      </c>
      <c r="H102" s="26">
        <f t="shared" si="122"/>
        <v>151.63869</v>
      </c>
      <c r="I102" s="26">
        <f t="shared" si="122"/>
        <v>151.63869</v>
      </c>
      <c r="J102" s="26">
        <f t="shared" si="122"/>
        <v>0</v>
      </c>
      <c r="K102" s="26">
        <f t="shared" si="122"/>
        <v>0</v>
      </c>
      <c r="L102" s="26">
        <f t="shared" si="122"/>
        <v>0</v>
      </c>
      <c r="M102" s="26">
        <f t="shared" si="122"/>
        <v>0</v>
      </c>
      <c r="N102" s="26">
        <f t="shared" si="122"/>
        <v>151.63900000000001</v>
      </c>
      <c r="O102" s="47">
        <f t="shared" si="90"/>
        <v>100.00020443331449</v>
      </c>
      <c r="P102" s="26">
        <f t="shared" ref="P102:R102" si="123">P103</f>
        <v>0</v>
      </c>
      <c r="Q102" s="26">
        <f t="shared" si="123"/>
        <v>0</v>
      </c>
      <c r="R102" s="26">
        <f t="shared" si="123"/>
        <v>0</v>
      </c>
    </row>
    <row r="103" spans="1:18" x14ac:dyDescent="0.35">
      <c r="A103" s="24" t="s">
        <v>49</v>
      </c>
      <c r="B103" s="24" t="s">
        <v>8</v>
      </c>
      <c r="C103" s="24" t="s">
        <v>50</v>
      </c>
      <c r="D103" s="24" t="s">
        <v>33</v>
      </c>
      <c r="E103" s="24">
        <v>850</v>
      </c>
      <c r="F103" s="25" t="s">
        <v>365</v>
      </c>
      <c r="G103" s="26">
        <v>121.3</v>
      </c>
      <c r="H103" s="26">
        <v>151.63869</v>
      </c>
      <c r="I103" s="26">
        <v>151.63869</v>
      </c>
      <c r="J103" s="26"/>
      <c r="K103" s="26"/>
      <c r="L103" s="26"/>
      <c r="M103" s="26"/>
      <c r="N103" s="26">
        <v>151.63900000000001</v>
      </c>
      <c r="O103" s="47">
        <f t="shared" si="90"/>
        <v>100.00020443331449</v>
      </c>
      <c r="P103" s="26"/>
      <c r="Q103" s="26"/>
      <c r="R103" s="26"/>
    </row>
    <row r="104" spans="1:18" s="29" customFormat="1" x14ac:dyDescent="0.35">
      <c r="A104" s="28" t="s">
        <v>49</v>
      </c>
      <c r="B104" s="28" t="s">
        <v>8</v>
      </c>
      <c r="C104" s="28" t="s">
        <v>51</v>
      </c>
      <c r="D104" s="28"/>
      <c r="E104" s="28"/>
      <c r="F104" s="21" t="s">
        <v>64</v>
      </c>
      <c r="G104" s="22">
        <f t="shared" ref="G104:N108" si="124">G105</f>
        <v>77129.8</v>
      </c>
      <c r="H104" s="22">
        <f t="shared" si="124"/>
        <v>4386.4473200000002</v>
      </c>
      <c r="I104" s="22">
        <f t="shared" si="124"/>
        <v>4386.4473200000002</v>
      </c>
      <c r="J104" s="22">
        <f t="shared" si="124"/>
        <v>0</v>
      </c>
      <c r="K104" s="22">
        <f t="shared" si="124"/>
        <v>0</v>
      </c>
      <c r="L104" s="22">
        <f t="shared" si="124"/>
        <v>0</v>
      </c>
      <c r="M104" s="22">
        <f t="shared" si="124"/>
        <v>0</v>
      </c>
      <c r="N104" s="22">
        <f t="shared" si="124"/>
        <v>0</v>
      </c>
      <c r="O104" s="48">
        <f t="shared" si="90"/>
        <v>0</v>
      </c>
      <c r="P104" s="22">
        <f t="shared" ref="P104:R108" si="125">P105</f>
        <v>0</v>
      </c>
      <c r="Q104" s="22">
        <f t="shared" si="125"/>
        <v>0</v>
      </c>
      <c r="R104" s="22">
        <f t="shared" si="125"/>
        <v>0</v>
      </c>
    </row>
    <row r="105" spans="1:18" ht="26" x14ac:dyDescent="0.35">
      <c r="A105" s="24" t="s">
        <v>49</v>
      </c>
      <c r="B105" s="24" t="s">
        <v>8</v>
      </c>
      <c r="C105" s="24" t="s">
        <v>51</v>
      </c>
      <c r="D105" s="24" t="s">
        <v>57</v>
      </c>
      <c r="E105" s="24"/>
      <c r="F105" s="25" t="s">
        <v>748</v>
      </c>
      <c r="G105" s="26">
        <f t="shared" si="124"/>
        <v>77129.8</v>
      </c>
      <c r="H105" s="26">
        <f t="shared" si="124"/>
        <v>4386.4473200000002</v>
      </c>
      <c r="I105" s="26">
        <f t="shared" si="124"/>
        <v>4386.4473200000002</v>
      </c>
      <c r="J105" s="26">
        <f t="shared" si="124"/>
        <v>0</v>
      </c>
      <c r="K105" s="26">
        <f t="shared" si="124"/>
        <v>0</v>
      </c>
      <c r="L105" s="26">
        <f t="shared" si="124"/>
        <v>0</v>
      </c>
      <c r="M105" s="26">
        <f t="shared" si="124"/>
        <v>0</v>
      </c>
      <c r="N105" s="26">
        <f t="shared" si="124"/>
        <v>0</v>
      </c>
      <c r="O105" s="47">
        <f t="shared" si="90"/>
        <v>0</v>
      </c>
      <c r="P105" s="26">
        <f t="shared" si="125"/>
        <v>0</v>
      </c>
      <c r="Q105" s="26">
        <f t="shared" si="125"/>
        <v>0</v>
      </c>
      <c r="R105" s="26">
        <f t="shared" si="125"/>
        <v>0</v>
      </c>
    </row>
    <row r="106" spans="1:18" x14ac:dyDescent="0.35">
      <c r="A106" s="24" t="s">
        <v>49</v>
      </c>
      <c r="B106" s="24" t="s">
        <v>8</v>
      </c>
      <c r="C106" s="24" t="s">
        <v>51</v>
      </c>
      <c r="D106" s="24" t="s">
        <v>58</v>
      </c>
      <c r="E106" s="24"/>
      <c r="F106" s="25" t="s">
        <v>65</v>
      </c>
      <c r="G106" s="26">
        <f t="shared" si="124"/>
        <v>77129.8</v>
      </c>
      <c r="H106" s="26">
        <f t="shared" si="124"/>
        <v>4386.4473200000002</v>
      </c>
      <c r="I106" s="26">
        <f t="shared" si="124"/>
        <v>4386.4473200000002</v>
      </c>
      <c r="J106" s="26">
        <f t="shared" si="124"/>
        <v>0</v>
      </c>
      <c r="K106" s="26">
        <f t="shared" si="124"/>
        <v>0</v>
      </c>
      <c r="L106" s="26">
        <f t="shared" si="124"/>
        <v>0</v>
      </c>
      <c r="M106" s="26">
        <f t="shared" si="124"/>
        <v>0</v>
      </c>
      <c r="N106" s="26">
        <f t="shared" si="124"/>
        <v>0</v>
      </c>
      <c r="O106" s="47">
        <f t="shared" si="90"/>
        <v>0</v>
      </c>
      <c r="P106" s="26">
        <f t="shared" si="125"/>
        <v>0</v>
      </c>
      <c r="Q106" s="26">
        <f t="shared" si="125"/>
        <v>0</v>
      </c>
      <c r="R106" s="26">
        <f t="shared" si="125"/>
        <v>0</v>
      </c>
    </row>
    <row r="107" spans="1:18" x14ac:dyDescent="0.35">
      <c r="A107" s="24" t="s">
        <v>49</v>
      </c>
      <c r="B107" s="24" t="s">
        <v>8</v>
      </c>
      <c r="C107" s="24" t="s">
        <v>51</v>
      </c>
      <c r="D107" s="24" t="s">
        <v>56</v>
      </c>
      <c r="E107" s="24"/>
      <c r="F107" s="25" t="s">
        <v>66</v>
      </c>
      <c r="G107" s="26">
        <f t="shared" si="124"/>
        <v>77129.8</v>
      </c>
      <c r="H107" s="26">
        <f t="shared" si="124"/>
        <v>4386.4473200000002</v>
      </c>
      <c r="I107" s="26">
        <f t="shared" si="124"/>
        <v>4386.4473200000002</v>
      </c>
      <c r="J107" s="26">
        <f t="shared" si="124"/>
        <v>0</v>
      </c>
      <c r="K107" s="26">
        <f t="shared" si="124"/>
        <v>0</v>
      </c>
      <c r="L107" s="26">
        <f t="shared" si="124"/>
        <v>0</v>
      </c>
      <c r="M107" s="26">
        <f t="shared" si="124"/>
        <v>0</v>
      </c>
      <c r="N107" s="26">
        <f t="shared" si="124"/>
        <v>0</v>
      </c>
      <c r="O107" s="47">
        <f t="shared" si="90"/>
        <v>0</v>
      </c>
      <c r="P107" s="26">
        <f t="shared" si="125"/>
        <v>0</v>
      </c>
      <c r="Q107" s="26">
        <f t="shared" si="125"/>
        <v>0</v>
      </c>
      <c r="R107" s="26">
        <f t="shared" si="125"/>
        <v>0</v>
      </c>
    </row>
    <row r="108" spans="1:18" ht="26" x14ac:dyDescent="0.35">
      <c r="A108" s="24" t="s">
        <v>49</v>
      </c>
      <c r="B108" s="24" t="s">
        <v>8</v>
      </c>
      <c r="C108" s="24" t="s">
        <v>51</v>
      </c>
      <c r="D108" s="24" t="s">
        <v>56</v>
      </c>
      <c r="E108" s="24" t="s">
        <v>6</v>
      </c>
      <c r="F108" s="25" t="s">
        <v>367</v>
      </c>
      <c r="G108" s="26">
        <f t="shared" si="124"/>
        <v>77129.8</v>
      </c>
      <c r="H108" s="26">
        <f t="shared" si="124"/>
        <v>4386.4473200000002</v>
      </c>
      <c r="I108" s="26">
        <f t="shared" si="124"/>
        <v>4386.4473200000002</v>
      </c>
      <c r="J108" s="26">
        <f t="shared" si="124"/>
        <v>0</v>
      </c>
      <c r="K108" s="26">
        <f t="shared" si="124"/>
        <v>0</v>
      </c>
      <c r="L108" s="26">
        <f t="shared" si="124"/>
        <v>0</v>
      </c>
      <c r="M108" s="26">
        <f t="shared" si="124"/>
        <v>0</v>
      </c>
      <c r="N108" s="26">
        <f t="shared" si="124"/>
        <v>0</v>
      </c>
      <c r="O108" s="47">
        <f t="shared" si="90"/>
        <v>0</v>
      </c>
      <c r="P108" s="26">
        <f t="shared" si="125"/>
        <v>0</v>
      </c>
      <c r="Q108" s="26">
        <f t="shared" si="125"/>
        <v>0</v>
      </c>
      <c r="R108" s="26">
        <f t="shared" si="125"/>
        <v>0</v>
      </c>
    </row>
    <row r="109" spans="1:18" ht="26" x14ac:dyDescent="0.35">
      <c r="A109" s="24" t="s">
        <v>49</v>
      </c>
      <c r="B109" s="24" t="s">
        <v>8</v>
      </c>
      <c r="C109" s="24" t="s">
        <v>51</v>
      </c>
      <c r="D109" s="24" t="s">
        <v>56</v>
      </c>
      <c r="E109" s="24">
        <v>240</v>
      </c>
      <c r="F109" s="25" t="s">
        <v>356</v>
      </c>
      <c r="G109" s="26">
        <v>77129.8</v>
      </c>
      <c r="H109" s="26">
        <v>4386.4473200000002</v>
      </c>
      <c r="I109" s="26">
        <v>4386.4473200000002</v>
      </c>
      <c r="J109" s="26"/>
      <c r="K109" s="26"/>
      <c r="L109" s="26"/>
      <c r="M109" s="26"/>
      <c r="N109" s="26"/>
      <c r="O109" s="47">
        <f t="shared" si="90"/>
        <v>0</v>
      </c>
      <c r="P109" s="26"/>
      <c r="Q109" s="26"/>
      <c r="R109" s="26"/>
    </row>
    <row r="110" spans="1:18" s="29" customFormat="1" x14ac:dyDescent="0.35">
      <c r="A110" s="28" t="s">
        <v>49</v>
      </c>
      <c r="B110" s="28" t="s">
        <v>8</v>
      </c>
      <c r="C110" s="28" t="s">
        <v>10</v>
      </c>
      <c r="D110" s="28"/>
      <c r="E110" s="28"/>
      <c r="F110" s="21" t="s">
        <v>14</v>
      </c>
      <c r="G110" s="22">
        <f t="shared" ref="G110:R110" si="126">G111+G120</f>
        <v>276114.45</v>
      </c>
      <c r="H110" s="22">
        <f t="shared" si="126"/>
        <v>108824.53438000001</v>
      </c>
      <c r="I110" s="22">
        <f t="shared" si="126"/>
        <v>108824.53438000001</v>
      </c>
      <c r="J110" s="22">
        <f t="shared" si="126"/>
        <v>0</v>
      </c>
      <c r="K110" s="22">
        <f t="shared" si="126"/>
        <v>0</v>
      </c>
      <c r="L110" s="22">
        <f t="shared" si="126"/>
        <v>0</v>
      </c>
      <c r="M110" s="22">
        <f t="shared" si="126"/>
        <v>0</v>
      </c>
      <c r="N110" s="22">
        <f t="shared" si="126"/>
        <v>104122.401</v>
      </c>
      <c r="O110" s="48">
        <f t="shared" si="90"/>
        <v>95.679160580112537</v>
      </c>
      <c r="P110" s="22">
        <f t="shared" si="126"/>
        <v>0</v>
      </c>
      <c r="Q110" s="22">
        <f t="shared" si="126"/>
        <v>0</v>
      </c>
      <c r="R110" s="22">
        <f t="shared" si="126"/>
        <v>0</v>
      </c>
    </row>
    <row r="111" spans="1:18" ht="26" x14ac:dyDescent="0.35">
      <c r="A111" s="24" t="s">
        <v>49</v>
      </c>
      <c r="B111" s="24" t="s">
        <v>8</v>
      </c>
      <c r="C111" s="24" t="s">
        <v>10</v>
      </c>
      <c r="D111" s="24" t="s">
        <v>28</v>
      </c>
      <c r="E111" s="24"/>
      <c r="F111" s="25" t="s">
        <v>39</v>
      </c>
      <c r="G111" s="26">
        <f>G112+G116</f>
        <v>87205.31700000001</v>
      </c>
      <c r="H111" s="26">
        <f>H112+H116</f>
        <v>20654.651829999999</v>
      </c>
      <c r="I111" s="26">
        <f t="shared" ref="I111:R111" si="127">I112+I116</f>
        <v>20654.651829999999</v>
      </c>
      <c r="J111" s="26">
        <f t="shared" si="127"/>
        <v>0</v>
      </c>
      <c r="K111" s="26">
        <f t="shared" si="127"/>
        <v>0</v>
      </c>
      <c r="L111" s="26">
        <f t="shared" si="127"/>
        <v>0</v>
      </c>
      <c r="M111" s="26">
        <f t="shared" si="127"/>
        <v>0</v>
      </c>
      <c r="N111" s="26">
        <f t="shared" si="127"/>
        <v>15998.016</v>
      </c>
      <c r="O111" s="47">
        <f t="shared" si="90"/>
        <v>77.454784189407462</v>
      </c>
      <c r="P111" s="26">
        <f t="shared" si="127"/>
        <v>0</v>
      </c>
      <c r="Q111" s="26">
        <f t="shared" si="127"/>
        <v>0</v>
      </c>
      <c r="R111" s="26">
        <f t="shared" si="127"/>
        <v>0</v>
      </c>
    </row>
    <row r="112" spans="1:18" ht="26" x14ac:dyDescent="0.35">
      <c r="A112" s="24" t="s">
        <v>49</v>
      </c>
      <c r="B112" s="24" t="s">
        <v>8</v>
      </c>
      <c r="C112" s="24" t="s">
        <v>10</v>
      </c>
      <c r="D112" s="24" t="s">
        <v>59</v>
      </c>
      <c r="E112" s="24"/>
      <c r="F112" s="25" t="s">
        <v>72</v>
      </c>
      <c r="G112" s="26">
        <f t="shared" ref="G112:N114" si="128">G113</f>
        <v>67962.017000000007</v>
      </c>
      <c r="H112" s="26">
        <f t="shared" si="128"/>
        <v>1411.3518300000001</v>
      </c>
      <c r="I112" s="26">
        <f t="shared" si="128"/>
        <v>1411.3518300000001</v>
      </c>
      <c r="J112" s="26">
        <f t="shared" si="128"/>
        <v>0</v>
      </c>
      <c r="K112" s="26">
        <f t="shared" si="128"/>
        <v>0</v>
      </c>
      <c r="L112" s="26">
        <f t="shared" si="128"/>
        <v>0</v>
      </c>
      <c r="M112" s="26">
        <f t="shared" si="128"/>
        <v>0</v>
      </c>
      <c r="N112" s="26">
        <f t="shared" si="128"/>
        <v>0</v>
      </c>
      <c r="O112" s="47">
        <f t="shared" si="90"/>
        <v>0</v>
      </c>
      <c r="P112" s="26">
        <f t="shared" ref="P112:R114" si="129">P113</f>
        <v>0</v>
      </c>
      <c r="Q112" s="26">
        <f t="shared" si="129"/>
        <v>0</v>
      </c>
      <c r="R112" s="26">
        <f t="shared" si="129"/>
        <v>0</v>
      </c>
    </row>
    <row r="113" spans="1:18" ht="26" x14ac:dyDescent="0.35">
      <c r="A113" s="24" t="s">
        <v>49</v>
      </c>
      <c r="B113" s="24" t="s">
        <v>8</v>
      </c>
      <c r="C113" s="24" t="s">
        <v>10</v>
      </c>
      <c r="D113" s="24" t="s">
        <v>53</v>
      </c>
      <c r="E113" s="24"/>
      <c r="F113" s="25" t="s">
        <v>73</v>
      </c>
      <c r="G113" s="26">
        <f t="shared" si="128"/>
        <v>67962.017000000007</v>
      </c>
      <c r="H113" s="26">
        <f t="shared" si="128"/>
        <v>1411.3518300000001</v>
      </c>
      <c r="I113" s="26">
        <f t="shared" si="128"/>
        <v>1411.3518300000001</v>
      </c>
      <c r="J113" s="26">
        <f t="shared" si="128"/>
        <v>0</v>
      </c>
      <c r="K113" s="26">
        <f t="shared" si="128"/>
        <v>0</v>
      </c>
      <c r="L113" s="26">
        <f t="shared" si="128"/>
        <v>0</v>
      </c>
      <c r="M113" s="26">
        <f t="shared" si="128"/>
        <v>0</v>
      </c>
      <c r="N113" s="26">
        <f t="shared" si="128"/>
        <v>0</v>
      </c>
      <c r="O113" s="47">
        <f t="shared" si="90"/>
        <v>0</v>
      </c>
      <c r="P113" s="26">
        <f t="shared" si="129"/>
        <v>0</v>
      </c>
      <c r="Q113" s="26">
        <f t="shared" si="129"/>
        <v>0</v>
      </c>
      <c r="R113" s="26">
        <f t="shared" si="129"/>
        <v>0</v>
      </c>
    </row>
    <row r="114" spans="1:18" ht="26" x14ac:dyDescent="0.35">
      <c r="A114" s="24" t="s">
        <v>49</v>
      </c>
      <c r="B114" s="24" t="s">
        <v>8</v>
      </c>
      <c r="C114" s="24" t="s">
        <v>10</v>
      </c>
      <c r="D114" s="24" t="s">
        <v>53</v>
      </c>
      <c r="E114" s="24" t="s">
        <v>6</v>
      </c>
      <c r="F114" s="25" t="s">
        <v>367</v>
      </c>
      <c r="G114" s="26">
        <f t="shared" ref="G114:N114" si="130">G115</f>
        <v>67962.017000000007</v>
      </c>
      <c r="H114" s="26">
        <f t="shared" si="130"/>
        <v>1411.3518300000001</v>
      </c>
      <c r="I114" s="26">
        <f t="shared" si="128"/>
        <v>1411.3518300000001</v>
      </c>
      <c r="J114" s="26">
        <f t="shared" si="128"/>
        <v>0</v>
      </c>
      <c r="K114" s="26">
        <f t="shared" si="128"/>
        <v>0</v>
      </c>
      <c r="L114" s="26">
        <f t="shared" si="128"/>
        <v>0</v>
      </c>
      <c r="M114" s="26">
        <f t="shared" si="128"/>
        <v>0</v>
      </c>
      <c r="N114" s="26">
        <f t="shared" si="130"/>
        <v>0</v>
      </c>
      <c r="O114" s="47">
        <f t="shared" si="90"/>
        <v>0</v>
      </c>
      <c r="P114" s="26">
        <f t="shared" si="129"/>
        <v>0</v>
      </c>
      <c r="Q114" s="26">
        <f t="shared" si="129"/>
        <v>0</v>
      </c>
      <c r="R114" s="26">
        <f t="shared" si="129"/>
        <v>0</v>
      </c>
    </row>
    <row r="115" spans="1:18" ht="26" x14ac:dyDescent="0.35">
      <c r="A115" s="24" t="s">
        <v>49</v>
      </c>
      <c r="B115" s="24" t="s">
        <v>8</v>
      </c>
      <c r="C115" s="24" t="s">
        <v>10</v>
      </c>
      <c r="D115" s="24" t="s">
        <v>53</v>
      </c>
      <c r="E115" s="24">
        <v>240</v>
      </c>
      <c r="F115" s="25" t="s">
        <v>356</v>
      </c>
      <c r="G115" s="26">
        <v>67962.017000000007</v>
      </c>
      <c r="H115" s="26">
        <v>1411.3518300000001</v>
      </c>
      <c r="I115" s="26">
        <v>1411.3518300000001</v>
      </c>
      <c r="J115" s="26"/>
      <c r="K115" s="26"/>
      <c r="L115" s="26"/>
      <c r="M115" s="26"/>
      <c r="N115" s="26"/>
      <c r="O115" s="47">
        <f t="shared" si="90"/>
        <v>0</v>
      </c>
      <c r="P115" s="26"/>
      <c r="Q115" s="26"/>
      <c r="R115" s="26"/>
    </row>
    <row r="116" spans="1:18" ht="39" x14ac:dyDescent="0.35">
      <c r="A116" s="24" t="s">
        <v>49</v>
      </c>
      <c r="B116" s="24" t="s">
        <v>8</v>
      </c>
      <c r="C116" s="24" t="s">
        <v>10</v>
      </c>
      <c r="D116" s="24" t="s">
        <v>735</v>
      </c>
      <c r="E116" s="24"/>
      <c r="F116" s="25" t="s">
        <v>737</v>
      </c>
      <c r="G116" s="26">
        <f t="shared" ref="G116:N118" si="131">G117</f>
        <v>19243.3</v>
      </c>
      <c r="H116" s="26">
        <f t="shared" si="131"/>
        <v>19243.3</v>
      </c>
      <c r="I116" s="26">
        <f t="shared" si="131"/>
        <v>19243.3</v>
      </c>
      <c r="J116" s="26">
        <f t="shared" si="131"/>
        <v>0</v>
      </c>
      <c r="K116" s="26">
        <f t="shared" si="131"/>
        <v>0</v>
      </c>
      <c r="L116" s="26">
        <f t="shared" si="131"/>
        <v>0</v>
      </c>
      <c r="M116" s="26">
        <f t="shared" si="131"/>
        <v>0</v>
      </c>
      <c r="N116" s="26">
        <f t="shared" si="131"/>
        <v>15998.016</v>
      </c>
      <c r="O116" s="47">
        <f t="shared" si="90"/>
        <v>83.135512100315438</v>
      </c>
      <c r="P116" s="26">
        <f t="shared" ref="P116:R118" si="132">P117</f>
        <v>0</v>
      </c>
      <c r="Q116" s="26">
        <f t="shared" si="132"/>
        <v>0</v>
      </c>
      <c r="R116" s="26">
        <f t="shared" si="132"/>
        <v>0</v>
      </c>
    </row>
    <row r="117" spans="1:18" ht="26" x14ac:dyDescent="0.35">
      <c r="A117" s="24" t="s">
        <v>49</v>
      </c>
      <c r="B117" s="24" t="s">
        <v>8</v>
      </c>
      <c r="C117" s="24" t="s">
        <v>10</v>
      </c>
      <c r="D117" s="24" t="s">
        <v>736</v>
      </c>
      <c r="E117" s="24"/>
      <c r="F117" s="25" t="s">
        <v>738</v>
      </c>
      <c r="G117" s="26">
        <f t="shared" si="131"/>
        <v>19243.3</v>
      </c>
      <c r="H117" s="26">
        <f t="shared" si="131"/>
        <v>19243.3</v>
      </c>
      <c r="I117" s="26">
        <f t="shared" si="131"/>
        <v>19243.3</v>
      </c>
      <c r="J117" s="26">
        <f t="shared" si="131"/>
        <v>0</v>
      </c>
      <c r="K117" s="26">
        <f t="shared" si="131"/>
        <v>0</v>
      </c>
      <c r="L117" s="26">
        <f t="shared" si="131"/>
        <v>0</v>
      </c>
      <c r="M117" s="26">
        <f t="shared" si="131"/>
        <v>0</v>
      </c>
      <c r="N117" s="26">
        <f t="shared" si="131"/>
        <v>15998.016</v>
      </c>
      <c r="O117" s="47">
        <f t="shared" si="90"/>
        <v>83.135512100315438</v>
      </c>
      <c r="P117" s="26">
        <f t="shared" si="132"/>
        <v>0</v>
      </c>
      <c r="Q117" s="26">
        <f t="shared" si="132"/>
        <v>0</v>
      </c>
      <c r="R117" s="26">
        <f t="shared" si="132"/>
        <v>0</v>
      </c>
    </row>
    <row r="118" spans="1:18" ht="26" x14ac:dyDescent="0.35">
      <c r="A118" s="24" t="s">
        <v>49</v>
      </c>
      <c r="B118" s="24" t="s">
        <v>8</v>
      </c>
      <c r="C118" s="24" t="s">
        <v>10</v>
      </c>
      <c r="D118" s="24" t="s">
        <v>736</v>
      </c>
      <c r="E118" s="24" t="s">
        <v>6</v>
      </c>
      <c r="F118" s="25" t="s">
        <v>367</v>
      </c>
      <c r="G118" s="26">
        <f t="shared" si="131"/>
        <v>19243.3</v>
      </c>
      <c r="H118" s="26">
        <f t="shared" si="131"/>
        <v>19243.3</v>
      </c>
      <c r="I118" s="26">
        <f t="shared" si="131"/>
        <v>19243.3</v>
      </c>
      <c r="J118" s="26">
        <f t="shared" si="131"/>
        <v>0</v>
      </c>
      <c r="K118" s="26">
        <f t="shared" si="131"/>
        <v>0</v>
      </c>
      <c r="L118" s="26">
        <f t="shared" si="131"/>
        <v>0</v>
      </c>
      <c r="M118" s="26">
        <f t="shared" si="131"/>
        <v>0</v>
      </c>
      <c r="N118" s="26">
        <f t="shared" si="131"/>
        <v>15998.016</v>
      </c>
      <c r="O118" s="47">
        <f t="shared" si="90"/>
        <v>83.135512100315438</v>
      </c>
      <c r="P118" s="26">
        <f t="shared" si="132"/>
        <v>0</v>
      </c>
      <c r="Q118" s="26">
        <f t="shared" si="132"/>
        <v>0</v>
      </c>
      <c r="R118" s="26">
        <f t="shared" si="132"/>
        <v>0</v>
      </c>
    </row>
    <row r="119" spans="1:18" ht="26" x14ac:dyDescent="0.35">
      <c r="A119" s="24" t="s">
        <v>49</v>
      </c>
      <c r="B119" s="24" t="s">
        <v>8</v>
      </c>
      <c r="C119" s="24" t="s">
        <v>10</v>
      </c>
      <c r="D119" s="24" t="s">
        <v>736</v>
      </c>
      <c r="E119" s="24">
        <v>240</v>
      </c>
      <c r="F119" s="25" t="s">
        <v>356</v>
      </c>
      <c r="G119" s="26">
        <v>19243.3</v>
      </c>
      <c r="H119" s="26">
        <v>19243.3</v>
      </c>
      <c r="I119" s="26">
        <v>19243.3</v>
      </c>
      <c r="J119" s="26"/>
      <c r="K119" s="26"/>
      <c r="L119" s="26"/>
      <c r="M119" s="26"/>
      <c r="N119" s="26">
        <v>15998.016</v>
      </c>
      <c r="O119" s="47">
        <f t="shared" si="90"/>
        <v>83.135512100315438</v>
      </c>
      <c r="P119" s="26"/>
      <c r="Q119" s="26"/>
      <c r="R119" s="26"/>
    </row>
    <row r="120" spans="1:18" ht="26" x14ac:dyDescent="0.35">
      <c r="A120" s="24" t="s">
        <v>49</v>
      </c>
      <c r="B120" s="24" t="s">
        <v>8</v>
      </c>
      <c r="C120" s="24" t="s">
        <v>10</v>
      </c>
      <c r="D120" s="24" t="s">
        <v>57</v>
      </c>
      <c r="E120" s="24"/>
      <c r="F120" s="25" t="s">
        <v>748</v>
      </c>
      <c r="G120" s="26">
        <f t="shared" ref="G120" si="133">G121+G125</f>
        <v>188909.133</v>
      </c>
      <c r="H120" s="26">
        <f t="shared" ref="H120:M120" si="134">H121+H125</f>
        <v>88169.882550000009</v>
      </c>
      <c r="I120" s="26">
        <f t="shared" si="134"/>
        <v>88169.882550000009</v>
      </c>
      <c r="J120" s="26">
        <f t="shared" si="134"/>
        <v>0</v>
      </c>
      <c r="K120" s="26">
        <f t="shared" si="134"/>
        <v>0</v>
      </c>
      <c r="L120" s="26">
        <f t="shared" si="134"/>
        <v>0</v>
      </c>
      <c r="M120" s="26">
        <f t="shared" si="134"/>
        <v>0</v>
      </c>
      <c r="N120" s="26">
        <f t="shared" ref="N120" si="135">N121+N125</f>
        <v>88124.384999999995</v>
      </c>
      <c r="O120" s="47">
        <f t="shared" si="90"/>
        <v>99.948397855725602</v>
      </c>
      <c r="P120" s="26">
        <f t="shared" ref="P120:R120" si="136">P121+P125</f>
        <v>0</v>
      </c>
      <c r="Q120" s="26">
        <f t="shared" ref="Q120" si="137">Q121+Q125</f>
        <v>0</v>
      </c>
      <c r="R120" s="26">
        <f t="shared" si="136"/>
        <v>0</v>
      </c>
    </row>
    <row r="121" spans="1:18" ht="26" x14ac:dyDescent="0.35">
      <c r="A121" s="24" t="s">
        <v>49</v>
      </c>
      <c r="B121" s="24" t="s">
        <v>8</v>
      </c>
      <c r="C121" s="24" t="s">
        <v>10</v>
      </c>
      <c r="D121" s="24" t="s">
        <v>60</v>
      </c>
      <c r="E121" s="24"/>
      <c r="F121" s="25" t="s">
        <v>67</v>
      </c>
      <c r="G121" s="26">
        <f t="shared" ref="G121:N123" si="138">G122</f>
        <v>109683.868</v>
      </c>
      <c r="H121" s="26">
        <f t="shared" si="138"/>
        <v>88169.782550000004</v>
      </c>
      <c r="I121" s="26">
        <f t="shared" si="138"/>
        <v>88169.782550000004</v>
      </c>
      <c r="J121" s="26">
        <f t="shared" si="138"/>
        <v>0</v>
      </c>
      <c r="K121" s="26">
        <f t="shared" si="138"/>
        <v>0</v>
      </c>
      <c r="L121" s="26">
        <f t="shared" si="138"/>
        <v>0</v>
      </c>
      <c r="M121" s="26">
        <f t="shared" si="138"/>
        <v>0</v>
      </c>
      <c r="N121" s="26">
        <f t="shared" si="138"/>
        <v>88124.384999999995</v>
      </c>
      <c r="O121" s="47">
        <f t="shared" si="90"/>
        <v>99.948511214741558</v>
      </c>
      <c r="P121" s="26">
        <f t="shared" ref="P121:R123" si="139">P122</f>
        <v>0</v>
      </c>
      <c r="Q121" s="26">
        <f t="shared" si="139"/>
        <v>0</v>
      </c>
      <c r="R121" s="26">
        <f t="shared" si="139"/>
        <v>0</v>
      </c>
    </row>
    <row r="122" spans="1:18" x14ac:dyDescent="0.35">
      <c r="A122" s="24" t="s">
        <v>49</v>
      </c>
      <c r="B122" s="24" t="s">
        <v>8</v>
      </c>
      <c r="C122" s="24" t="s">
        <v>10</v>
      </c>
      <c r="D122" s="24" t="s">
        <v>52</v>
      </c>
      <c r="E122" s="24"/>
      <c r="F122" s="25" t="s">
        <v>68</v>
      </c>
      <c r="G122" s="26">
        <f t="shared" si="138"/>
        <v>109683.868</v>
      </c>
      <c r="H122" s="26">
        <f t="shared" si="138"/>
        <v>88169.782550000004</v>
      </c>
      <c r="I122" s="26">
        <f t="shared" si="138"/>
        <v>88169.782550000004</v>
      </c>
      <c r="J122" s="26">
        <f t="shared" si="138"/>
        <v>0</v>
      </c>
      <c r="K122" s="26">
        <f t="shared" si="138"/>
        <v>0</v>
      </c>
      <c r="L122" s="26">
        <f t="shared" si="138"/>
        <v>0</v>
      </c>
      <c r="M122" s="26">
        <f t="shared" si="138"/>
        <v>0</v>
      </c>
      <c r="N122" s="26">
        <f t="shared" si="138"/>
        <v>88124.384999999995</v>
      </c>
      <c r="O122" s="47">
        <f t="shared" si="90"/>
        <v>99.948511214741558</v>
      </c>
      <c r="P122" s="26">
        <f t="shared" si="139"/>
        <v>0</v>
      </c>
      <c r="Q122" s="26">
        <f t="shared" si="139"/>
        <v>0</v>
      </c>
      <c r="R122" s="26">
        <f t="shared" si="139"/>
        <v>0</v>
      </c>
    </row>
    <row r="123" spans="1:18" x14ac:dyDescent="0.35">
      <c r="A123" s="24" t="s">
        <v>49</v>
      </c>
      <c r="B123" s="24" t="s">
        <v>8</v>
      </c>
      <c r="C123" s="24" t="s">
        <v>10</v>
      </c>
      <c r="D123" s="24" t="s">
        <v>52</v>
      </c>
      <c r="E123" s="24" t="s">
        <v>7</v>
      </c>
      <c r="F123" s="25" t="s">
        <v>371</v>
      </c>
      <c r="G123" s="26">
        <f t="shared" ref="G123:N123" si="140">G124</f>
        <v>109683.868</v>
      </c>
      <c r="H123" s="26">
        <f t="shared" si="140"/>
        <v>88169.782550000004</v>
      </c>
      <c r="I123" s="26">
        <f t="shared" si="138"/>
        <v>88169.782550000004</v>
      </c>
      <c r="J123" s="26">
        <f t="shared" si="138"/>
        <v>0</v>
      </c>
      <c r="K123" s="26">
        <f t="shared" si="138"/>
        <v>0</v>
      </c>
      <c r="L123" s="26">
        <f t="shared" si="138"/>
        <v>0</v>
      </c>
      <c r="M123" s="26">
        <f t="shared" si="138"/>
        <v>0</v>
      </c>
      <c r="N123" s="26">
        <f t="shared" si="140"/>
        <v>88124.384999999995</v>
      </c>
      <c r="O123" s="47">
        <f t="shared" si="90"/>
        <v>99.948511214741558</v>
      </c>
      <c r="P123" s="26">
        <f t="shared" si="139"/>
        <v>0</v>
      </c>
      <c r="Q123" s="26">
        <f t="shared" si="139"/>
        <v>0</v>
      </c>
      <c r="R123" s="26">
        <f t="shared" si="139"/>
        <v>0</v>
      </c>
    </row>
    <row r="124" spans="1:18" x14ac:dyDescent="0.35">
      <c r="A124" s="24" t="s">
        <v>49</v>
      </c>
      <c r="B124" s="24" t="s">
        <v>8</v>
      </c>
      <c r="C124" s="24" t="s">
        <v>10</v>
      </c>
      <c r="D124" s="24" t="s">
        <v>52</v>
      </c>
      <c r="E124" s="24">
        <v>830</v>
      </c>
      <c r="F124" s="25" t="s">
        <v>364</v>
      </c>
      <c r="G124" s="26">
        <v>109683.868</v>
      </c>
      <c r="H124" s="26">
        <v>88169.782550000004</v>
      </c>
      <c r="I124" s="26">
        <v>88169.782550000004</v>
      </c>
      <c r="J124" s="26"/>
      <c r="K124" s="26"/>
      <c r="L124" s="26"/>
      <c r="M124" s="26"/>
      <c r="N124" s="26">
        <v>88124.384999999995</v>
      </c>
      <c r="O124" s="47">
        <f t="shared" si="90"/>
        <v>99.948511214741558</v>
      </c>
      <c r="P124" s="26"/>
      <c r="Q124" s="26"/>
      <c r="R124" s="26"/>
    </row>
    <row r="125" spans="1:18" x14ac:dyDescent="0.35">
      <c r="A125" s="24" t="s">
        <v>49</v>
      </c>
      <c r="B125" s="24" t="s">
        <v>8</v>
      </c>
      <c r="C125" s="24" t="s">
        <v>10</v>
      </c>
      <c r="D125" s="24" t="s">
        <v>61</v>
      </c>
      <c r="E125" s="24"/>
      <c r="F125" s="25" t="s">
        <v>69</v>
      </c>
      <c r="G125" s="26">
        <f t="shared" ref="G125" si="141">G126+G129</f>
        <v>79225.264999999999</v>
      </c>
      <c r="H125" s="26">
        <f t="shared" ref="H125:M125" si="142">H126+H129</f>
        <v>0.1</v>
      </c>
      <c r="I125" s="26">
        <f t="shared" si="142"/>
        <v>0.1</v>
      </c>
      <c r="J125" s="26">
        <f t="shared" si="142"/>
        <v>0</v>
      </c>
      <c r="K125" s="26">
        <f t="shared" si="142"/>
        <v>0</v>
      </c>
      <c r="L125" s="26">
        <f t="shared" si="142"/>
        <v>0</v>
      </c>
      <c r="M125" s="26">
        <f t="shared" si="142"/>
        <v>0</v>
      </c>
      <c r="N125" s="26">
        <f t="shared" ref="N125" si="143">N126+N129</f>
        <v>0</v>
      </c>
      <c r="O125" s="47">
        <f t="shared" si="90"/>
        <v>0</v>
      </c>
      <c r="P125" s="26">
        <f t="shared" ref="P125:R125" si="144">P126+P129</f>
        <v>0</v>
      </c>
      <c r="Q125" s="26">
        <f t="shared" ref="Q125" si="145">Q126+Q129</f>
        <v>0</v>
      </c>
      <c r="R125" s="26">
        <f t="shared" si="144"/>
        <v>0</v>
      </c>
    </row>
    <row r="126" spans="1:18" ht="52" x14ac:dyDescent="0.35">
      <c r="A126" s="24" t="s">
        <v>49</v>
      </c>
      <c r="B126" s="24" t="s">
        <v>8</v>
      </c>
      <c r="C126" s="24" t="s">
        <v>10</v>
      </c>
      <c r="D126" s="24" t="s">
        <v>55</v>
      </c>
      <c r="E126" s="24"/>
      <c r="F126" s="25" t="s">
        <v>70</v>
      </c>
      <c r="G126" s="26">
        <f t="shared" ref="G126:N127" si="146">G127</f>
        <v>54075.864999999998</v>
      </c>
      <c r="H126" s="26">
        <f t="shared" si="146"/>
        <v>0</v>
      </c>
      <c r="I126" s="26">
        <f t="shared" si="146"/>
        <v>0</v>
      </c>
      <c r="J126" s="26">
        <f t="shared" si="146"/>
        <v>0</v>
      </c>
      <c r="K126" s="26">
        <f t="shared" si="146"/>
        <v>0</v>
      </c>
      <c r="L126" s="26">
        <f t="shared" si="146"/>
        <v>0</v>
      </c>
      <c r="M126" s="26">
        <f t="shared" si="146"/>
        <v>0</v>
      </c>
      <c r="N126" s="26">
        <f t="shared" si="146"/>
        <v>0</v>
      </c>
      <c r="O126" s="47"/>
      <c r="P126" s="26">
        <f t="shared" ref="P126:R127" si="147">P127</f>
        <v>0</v>
      </c>
      <c r="Q126" s="26">
        <f t="shared" si="147"/>
        <v>0</v>
      </c>
      <c r="R126" s="26">
        <f t="shared" si="147"/>
        <v>0</v>
      </c>
    </row>
    <row r="127" spans="1:18" ht="52" x14ac:dyDescent="0.35">
      <c r="A127" s="24" t="s">
        <v>49</v>
      </c>
      <c r="B127" s="24" t="s">
        <v>8</v>
      </c>
      <c r="C127" s="24" t="s">
        <v>10</v>
      </c>
      <c r="D127" s="24" t="s">
        <v>55</v>
      </c>
      <c r="E127" s="24" t="s">
        <v>19</v>
      </c>
      <c r="F127" s="25" t="s">
        <v>366</v>
      </c>
      <c r="G127" s="26">
        <f t="shared" si="146"/>
        <v>54075.864999999998</v>
      </c>
      <c r="H127" s="26">
        <f t="shared" si="146"/>
        <v>0</v>
      </c>
      <c r="I127" s="26">
        <f t="shared" si="146"/>
        <v>0</v>
      </c>
      <c r="J127" s="26">
        <f t="shared" si="146"/>
        <v>0</v>
      </c>
      <c r="K127" s="26">
        <f t="shared" si="146"/>
        <v>0</v>
      </c>
      <c r="L127" s="26">
        <f t="shared" si="146"/>
        <v>0</v>
      </c>
      <c r="M127" s="26">
        <f t="shared" si="146"/>
        <v>0</v>
      </c>
      <c r="N127" s="26">
        <f t="shared" si="146"/>
        <v>0</v>
      </c>
      <c r="O127" s="47"/>
      <c r="P127" s="26">
        <f t="shared" si="147"/>
        <v>0</v>
      </c>
      <c r="Q127" s="26">
        <f t="shared" si="147"/>
        <v>0</v>
      </c>
      <c r="R127" s="26">
        <f t="shared" si="147"/>
        <v>0</v>
      </c>
    </row>
    <row r="128" spans="1:18" ht="26" x14ac:dyDescent="0.35">
      <c r="A128" s="24" t="s">
        <v>49</v>
      </c>
      <c r="B128" s="24" t="s">
        <v>8</v>
      </c>
      <c r="C128" s="24" t="s">
        <v>10</v>
      </c>
      <c r="D128" s="24" t="s">
        <v>55</v>
      </c>
      <c r="E128" s="24">
        <v>120</v>
      </c>
      <c r="F128" s="25" t="s">
        <v>355</v>
      </c>
      <c r="G128" s="26">
        <v>54075.864999999998</v>
      </c>
      <c r="H128" s="26">
        <v>0</v>
      </c>
      <c r="I128" s="26"/>
      <c r="J128" s="26"/>
      <c r="K128" s="26"/>
      <c r="L128" s="26"/>
      <c r="M128" s="26"/>
      <c r="N128" s="26"/>
      <c r="O128" s="47"/>
      <c r="P128" s="26"/>
      <c r="Q128" s="26"/>
      <c r="R128" s="26"/>
    </row>
    <row r="129" spans="1:18" ht="65" x14ac:dyDescent="0.35">
      <c r="A129" s="24" t="s">
        <v>49</v>
      </c>
      <c r="B129" s="24" t="s">
        <v>8</v>
      </c>
      <c r="C129" s="24" t="s">
        <v>10</v>
      </c>
      <c r="D129" s="24" t="s">
        <v>54</v>
      </c>
      <c r="E129" s="24"/>
      <c r="F129" s="25" t="s">
        <v>71</v>
      </c>
      <c r="G129" s="26">
        <f t="shared" ref="G129:N130" si="148">G130</f>
        <v>25149.4</v>
      </c>
      <c r="H129" s="26">
        <f t="shared" si="148"/>
        <v>0.1</v>
      </c>
      <c r="I129" s="26">
        <f t="shared" si="148"/>
        <v>0.1</v>
      </c>
      <c r="J129" s="26">
        <f t="shared" si="148"/>
        <v>0</v>
      </c>
      <c r="K129" s="26">
        <f t="shared" si="148"/>
        <v>0</v>
      </c>
      <c r="L129" s="26">
        <f t="shared" si="148"/>
        <v>0</v>
      </c>
      <c r="M129" s="26">
        <f t="shared" si="148"/>
        <v>0</v>
      </c>
      <c r="N129" s="26">
        <f t="shared" si="148"/>
        <v>0</v>
      </c>
      <c r="O129" s="47">
        <f t="shared" si="90"/>
        <v>0</v>
      </c>
      <c r="P129" s="26">
        <f t="shared" ref="P129:R130" si="149">P130</f>
        <v>0</v>
      </c>
      <c r="Q129" s="26">
        <f t="shared" si="149"/>
        <v>0</v>
      </c>
      <c r="R129" s="26">
        <f t="shared" si="149"/>
        <v>0</v>
      </c>
    </row>
    <row r="130" spans="1:18" ht="52" x14ac:dyDescent="0.35">
      <c r="A130" s="24" t="s">
        <v>49</v>
      </c>
      <c r="B130" s="24" t="s">
        <v>8</v>
      </c>
      <c r="C130" s="24" t="s">
        <v>10</v>
      </c>
      <c r="D130" s="24" t="s">
        <v>54</v>
      </c>
      <c r="E130" s="24" t="s">
        <v>19</v>
      </c>
      <c r="F130" s="25" t="s">
        <v>366</v>
      </c>
      <c r="G130" s="26">
        <f t="shared" si="148"/>
        <v>25149.4</v>
      </c>
      <c r="H130" s="26">
        <f t="shared" si="148"/>
        <v>0.1</v>
      </c>
      <c r="I130" s="26">
        <f t="shared" si="148"/>
        <v>0.1</v>
      </c>
      <c r="J130" s="26">
        <f t="shared" si="148"/>
        <v>0</v>
      </c>
      <c r="K130" s="26">
        <f t="shared" si="148"/>
        <v>0</v>
      </c>
      <c r="L130" s="26">
        <f t="shared" si="148"/>
        <v>0</v>
      </c>
      <c r="M130" s="26">
        <f t="shared" si="148"/>
        <v>0</v>
      </c>
      <c r="N130" s="26">
        <f t="shared" si="148"/>
        <v>0</v>
      </c>
      <c r="O130" s="47">
        <f t="shared" si="90"/>
        <v>0</v>
      </c>
      <c r="P130" s="26">
        <f t="shared" si="149"/>
        <v>0</v>
      </c>
      <c r="Q130" s="26">
        <f t="shared" si="149"/>
        <v>0</v>
      </c>
      <c r="R130" s="26">
        <f t="shared" si="149"/>
        <v>0</v>
      </c>
    </row>
    <row r="131" spans="1:18" ht="26" x14ac:dyDescent="0.35">
      <c r="A131" s="24" t="s">
        <v>49</v>
      </c>
      <c r="B131" s="24" t="s">
        <v>8</v>
      </c>
      <c r="C131" s="24" t="s">
        <v>10</v>
      </c>
      <c r="D131" s="24" t="s">
        <v>54</v>
      </c>
      <c r="E131" s="24">
        <v>120</v>
      </c>
      <c r="F131" s="25" t="s">
        <v>355</v>
      </c>
      <c r="G131" s="26">
        <v>25149.4</v>
      </c>
      <c r="H131" s="26">
        <v>0.1</v>
      </c>
      <c r="I131" s="26">
        <v>0.1</v>
      </c>
      <c r="J131" s="26"/>
      <c r="K131" s="26"/>
      <c r="L131" s="26"/>
      <c r="M131" s="26"/>
      <c r="N131" s="26"/>
      <c r="O131" s="47">
        <f t="shared" si="90"/>
        <v>0</v>
      </c>
      <c r="P131" s="26"/>
      <c r="Q131" s="26"/>
      <c r="R131" s="26"/>
    </row>
    <row r="132" spans="1:18" s="7" customFormat="1" ht="26" x14ac:dyDescent="0.35">
      <c r="A132" s="16">
        <v>903</v>
      </c>
      <c r="B132" s="27"/>
      <c r="C132" s="27"/>
      <c r="D132" s="27"/>
      <c r="E132" s="27"/>
      <c r="F132" s="17" t="s">
        <v>87</v>
      </c>
      <c r="G132" s="18">
        <f t="shared" ref="G132" si="150">G133+G147</f>
        <v>133740.46399999998</v>
      </c>
      <c r="H132" s="18">
        <f t="shared" ref="H132:M132" si="151">H133+H147</f>
        <v>137380.07887</v>
      </c>
      <c r="I132" s="18">
        <f t="shared" si="151"/>
        <v>137380.07887</v>
      </c>
      <c r="J132" s="18">
        <f t="shared" si="151"/>
        <v>0</v>
      </c>
      <c r="K132" s="18">
        <f t="shared" si="151"/>
        <v>0</v>
      </c>
      <c r="L132" s="18">
        <f t="shared" si="151"/>
        <v>0</v>
      </c>
      <c r="M132" s="18">
        <f t="shared" si="151"/>
        <v>0</v>
      </c>
      <c r="N132" s="18">
        <f t="shared" ref="N132" si="152">N133+N147</f>
        <v>133033.42199999999</v>
      </c>
      <c r="O132" s="46">
        <f t="shared" si="90"/>
        <v>96.836035540412553</v>
      </c>
      <c r="P132" s="18">
        <f t="shared" ref="P132:R132" si="153">P133+P147</f>
        <v>0</v>
      </c>
      <c r="Q132" s="18">
        <f t="shared" ref="Q132" si="154">Q133+Q147</f>
        <v>0</v>
      </c>
      <c r="R132" s="18">
        <f t="shared" si="153"/>
        <v>0</v>
      </c>
    </row>
    <row r="133" spans="1:18" s="7" customFormat="1" x14ac:dyDescent="0.35">
      <c r="A133" s="16">
        <v>903</v>
      </c>
      <c r="B133" s="27" t="s">
        <v>8</v>
      </c>
      <c r="C133" s="27"/>
      <c r="D133" s="27"/>
      <c r="E133" s="27"/>
      <c r="F133" s="17" t="s">
        <v>13</v>
      </c>
      <c r="G133" s="18">
        <f t="shared" ref="G133:N135" si="155">G134</f>
        <v>58191.199999999997</v>
      </c>
      <c r="H133" s="18">
        <f t="shared" si="155"/>
        <v>60922.9</v>
      </c>
      <c r="I133" s="18">
        <f t="shared" si="155"/>
        <v>60922.9</v>
      </c>
      <c r="J133" s="18">
        <f t="shared" si="155"/>
        <v>0</v>
      </c>
      <c r="K133" s="18">
        <f t="shared" si="155"/>
        <v>0</v>
      </c>
      <c r="L133" s="18">
        <f t="shared" si="155"/>
        <v>0</v>
      </c>
      <c r="M133" s="18">
        <f t="shared" si="155"/>
        <v>0</v>
      </c>
      <c r="N133" s="18">
        <f t="shared" si="155"/>
        <v>60870.485999999997</v>
      </c>
      <c r="O133" s="46">
        <f t="shared" si="90"/>
        <v>99.913966669347644</v>
      </c>
      <c r="P133" s="18">
        <f t="shared" ref="P133:R135" si="156">P134</f>
        <v>0</v>
      </c>
      <c r="Q133" s="18">
        <f t="shared" si="156"/>
        <v>0</v>
      </c>
      <c r="R133" s="18">
        <f t="shared" si="156"/>
        <v>0</v>
      </c>
    </row>
    <row r="134" spans="1:18" s="29" customFormat="1" x14ac:dyDescent="0.35">
      <c r="A134" s="20">
        <v>903</v>
      </c>
      <c r="B134" s="28" t="s">
        <v>8</v>
      </c>
      <c r="C134" s="28" t="s">
        <v>10</v>
      </c>
      <c r="D134" s="28"/>
      <c r="E134" s="28"/>
      <c r="F134" s="21" t="s">
        <v>14</v>
      </c>
      <c r="G134" s="22">
        <f t="shared" si="155"/>
        <v>58191.199999999997</v>
      </c>
      <c r="H134" s="22">
        <f t="shared" si="155"/>
        <v>60922.9</v>
      </c>
      <c r="I134" s="22">
        <f t="shared" si="155"/>
        <v>60922.9</v>
      </c>
      <c r="J134" s="22">
        <f t="shared" si="155"/>
        <v>0</v>
      </c>
      <c r="K134" s="22">
        <f t="shared" si="155"/>
        <v>0</v>
      </c>
      <c r="L134" s="22">
        <f t="shared" si="155"/>
        <v>0</v>
      </c>
      <c r="M134" s="22">
        <f t="shared" si="155"/>
        <v>0</v>
      </c>
      <c r="N134" s="22">
        <f t="shared" si="155"/>
        <v>60870.485999999997</v>
      </c>
      <c r="O134" s="48">
        <f t="shared" si="90"/>
        <v>99.913966669347644</v>
      </c>
      <c r="P134" s="22">
        <f t="shared" si="156"/>
        <v>0</v>
      </c>
      <c r="Q134" s="22">
        <f t="shared" si="156"/>
        <v>0</v>
      </c>
      <c r="R134" s="22">
        <f t="shared" si="156"/>
        <v>0</v>
      </c>
    </row>
    <row r="135" spans="1:18" ht="26" x14ac:dyDescent="0.35">
      <c r="A135" s="10">
        <v>903</v>
      </c>
      <c r="B135" s="24" t="s">
        <v>8</v>
      </c>
      <c r="C135" s="24" t="s">
        <v>10</v>
      </c>
      <c r="D135" s="24" t="s">
        <v>30</v>
      </c>
      <c r="E135" s="24"/>
      <c r="F135" s="25" t="s">
        <v>41</v>
      </c>
      <c r="G135" s="26">
        <f t="shared" si="155"/>
        <v>58191.199999999997</v>
      </c>
      <c r="H135" s="26">
        <f t="shared" si="155"/>
        <v>60922.9</v>
      </c>
      <c r="I135" s="26">
        <f t="shared" si="155"/>
        <v>60922.9</v>
      </c>
      <c r="J135" s="26">
        <f t="shared" si="155"/>
        <v>0</v>
      </c>
      <c r="K135" s="26">
        <f t="shared" si="155"/>
        <v>0</v>
      </c>
      <c r="L135" s="26">
        <f t="shared" si="155"/>
        <v>0</v>
      </c>
      <c r="M135" s="26">
        <f t="shared" si="155"/>
        <v>0</v>
      </c>
      <c r="N135" s="26">
        <f t="shared" si="155"/>
        <v>60870.485999999997</v>
      </c>
      <c r="O135" s="47">
        <f t="shared" si="90"/>
        <v>99.913966669347644</v>
      </c>
      <c r="P135" s="26">
        <f t="shared" si="156"/>
        <v>0</v>
      </c>
      <c r="Q135" s="26">
        <f t="shared" si="156"/>
        <v>0</v>
      </c>
      <c r="R135" s="26">
        <f t="shared" si="156"/>
        <v>0</v>
      </c>
    </row>
    <row r="136" spans="1:18" x14ac:dyDescent="0.35">
      <c r="A136" s="10">
        <v>903</v>
      </c>
      <c r="B136" s="24" t="s">
        <v>8</v>
      </c>
      <c r="C136" s="24" t="s">
        <v>10</v>
      </c>
      <c r="D136" s="24" t="s">
        <v>31</v>
      </c>
      <c r="E136" s="24"/>
      <c r="F136" s="25" t="s">
        <v>42</v>
      </c>
      <c r="G136" s="26">
        <f t="shared" ref="G136" si="157">G137+G140</f>
        <v>58191.199999999997</v>
      </c>
      <c r="H136" s="26">
        <f t="shared" ref="H136:M136" si="158">H137+H140</f>
        <v>60922.9</v>
      </c>
      <c r="I136" s="26">
        <f t="shared" si="158"/>
        <v>60922.9</v>
      </c>
      <c r="J136" s="26">
        <f t="shared" si="158"/>
        <v>0</v>
      </c>
      <c r="K136" s="26">
        <f t="shared" si="158"/>
        <v>0</v>
      </c>
      <c r="L136" s="26">
        <f t="shared" si="158"/>
        <v>0</v>
      </c>
      <c r="M136" s="26">
        <f t="shared" si="158"/>
        <v>0</v>
      </c>
      <c r="N136" s="26">
        <f t="shared" ref="N136" si="159">N137+N140</f>
        <v>60870.485999999997</v>
      </c>
      <c r="O136" s="47">
        <f t="shared" si="90"/>
        <v>99.913966669347644</v>
      </c>
      <c r="P136" s="26">
        <f t="shared" ref="P136:R136" si="160">P137+P140</f>
        <v>0</v>
      </c>
      <c r="Q136" s="26">
        <f t="shared" ref="Q136" si="161">Q137+Q140</f>
        <v>0</v>
      </c>
      <c r="R136" s="26">
        <f t="shared" si="160"/>
        <v>0</v>
      </c>
    </row>
    <row r="137" spans="1:18" ht="26" x14ac:dyDescent="0.35">
      <c r="A137" s="10">
        <v>903</v>
      </c>
      <c r="B137" s="24" t="s">
        <v>8</v>
      </c>
      <c r="C137" s="24" t="s">
        <v>10</v>
      </c>
      <c r="D137" s="10" t="s">
        <v>32</v>
      </c>
      <c r="E137" s="24"/>
      <c r="F137" s="25" t="s">
        <v>43</v>
      </c>
      <c r="G137" s="26">
        <f t="shared" ref="G137:N138" si="162">G138</f>
        <v>53563.1</v>
      </c>
      <c r="H137" s="26">
        <f t="shared" si="162"/>
        <v>56980.771930000003</v>
      </c>
      <c r="I137" s="26">
        <f t="shared" si="162"/>
        <v>56980.771930000003</v>
      </c>
      <c r="J137" s="26">
        <f t="shared" si="162"/>
        <v>0</v>
      </c>
      <c r="K137" s="26">
        <f t="shared" si="162"/>
        <v>0</v>
      </c>
      <c r="L137" s="26">
        <f t="shared" si="162"/>
        <v>0</v>
      </c>
      <c r="M137" s="26">
        <f t="shared" si="162"/>
        <v>0</v>
      </c>
      <c r="N137" s="26">
        <f t="shared" si="162"/>
        <v>56928.733</v>
      </c>
      <c r="O137" s="47">
        <f t="shared" si="90"/>
        <v>99.908672823766011</v>
      </c>
      <c r="P137" s="26">
        <f t="shared" ref="P137:R138" si="163">P138</f>
        <v>0</v>
      </c>
      <c r="Q137" s="26">
        <f t="shared" si="163"/>
        <v>0</v>
      </c>
      <c r="R137" s="26">
        <f t="shared" si="163"/>
        <v>0</v>
      </c>
    </row>
    <row r="138" spans="1:18" ht="52" x14ac:dyDescent="0.35">
      <c r="A138" s="10">
        <v>903</v>
      </c>
      <c r="B138" s="24" t="s">
        <v>8</v>
      </c>
      <c r="C138" s="24" t="s">
        <v>10</v>
      </c>
      <c r="D138" s="10" t="s">
        <v>32</v>
      </c>
      <c r="E138" s="24" t="s">
        <v>19</v>
      </c>
      <c r="F138" s="25" t="s">
        <v>366</v>
      </c>
      <c r="G138" s="26">
        <f t="shared" si="162"/>
        <v>53563.1</v>
      </c>
      <c r="H138" s="26">
        <f t="shared" si="162"/>
        <v>56980.771930000003</v>
      </c>
      <c r="I138" s="26">
        <f t="shared" si="162"/>
        <v>56980.771930000003</v>
      </c>
      <c r="J138" s="26">
        <f t="shared" si="162"/>
        <v>0</v>
      </c>
      <c r="K138" s="26">
        <f t="shared" si="162"/>
        <v>0</v>
      </c>
      <c r="L138" s="26">
        <f t="shared" si="162"/>
        <v>0</v>
      </c>
      <c r="M138" s="26">
        <f t="shared" si="162"/>
        <v>0</v>
      </c>
      <c r="N138" s="26">
        <f t="shared" si="162"/>
        <v>56928.733</v>
      </c>
      <c r="O138" s="47">
        <f t="shared" si="90"/>
        <v>99.908672823766011</v>
      </c>
      <c r="P138" s="26">
        <f t="shared" si="163"/>
        <v>0</v>
      </c>
      <c r="Q138" s="26">
        <f t="shared" si="163"/>
        <v>0</v>
      </c>
      <c r="R138" s="26">
        <f t="shared" si="163"/>
        <v>0</v>
      </c>
    </row>
    <row r="139" spans="1:18" ht="26" x14ac:dyDescent="0.35">
      <c r="A139" s="10">
        <v>903</v>
      </c>
      <c r="B139" s="24" t="s">
        <v>8</v>
      </c>
      <c r="C139" s="24" t="s">
        <v>10</v>
      </c>
      <c r="D139" s="10" t="s">
        <v>32</v>
      </c>
      <c r="E139" s="10">
        <v>120</v>
      </c>
      <c r="F139" s="25" t="s">
        <v>355</v>
      </c>
      <c r="G139" s="26">
        <v>53563.1</v>
      </c>
      <c r="H139" s="26">
        <v>56980.771930000003</v>
      </c>
      <c r="I139" s="26">
        <v>56980.771930000003</v>
      </c>
      <c r="J139" s="26"/>
      <c r="K139" s="26"/>
      <c r="L139" s="26"/>
      <c r="M139" s="26"/>
      <c r="N139" s="26">
        <v>56928.733</v>
      </c>
      <c r="O139" s="47">
        <f t="shared" si="90"/>
        <v>99.908672823766011</v>
      </c>
      <c r="P139" s="26"/>
      <c r="Q139" s="26"/>
      <c r="R139" s="26"/>
    </row>
    <row r="140" spans="1:18" ht="26" x14ac:dyDescent="0.35">
      <c r="A140" s="10">
        <v>903</v>
      </c>
      <c r="B140" s="24" t="s">
        <v>8</v>
      </c>
      <c r="C140" s="24" t="s">
        <v>10</v>
      </c>
      <c r="D140" s="10" t="s">
        <v>33</v>
      </c>
      <c r="E140" s="10"/>
      <c r="F140" s="25" t="s">
        <v>44</v>
      </c>
      <c r="G140" s="26">
        <f t="shared" ref="G140" si="164">G141+G143+G145</f>
        <v>4628.1000000000004</v>
      </c>
      <c r="H140" s="26">
        <f t="shared" ref="H140:M140" si="165">H141+H143+H145</f>
        <v>3942.1280699999998</v>
      </c>
      <c r="I140" s="26">
        <f t="shared" si="165"/>
        <v>3942.1280699999998</v>
      </c>
      <c r="J140" s="26">
        <f t="shared" si="165"/>
        <v>0</v>
      </c>
      <c r="K140" s="26">
        <f t="shared" si="165"/>
        <v>0</v>
      </c>
      <c r="L140" s="26">
        <f t="shared" si="165"/>
        <v>0</v>
      </c>
      <c r="M140" s="26">
        <f t="shared" si="165"/>
        <v>0</v>
      </c>
      <c r="N140" s="26">
        <f t="shared" ref="N140" si="166">N141+N143+N145</f>
        <v>3941.7530000000002</v>
      </c>
      <c r="O140" s="47">
        <f t="shared" si="90"/>
        <v>99.99048559576606</v>
      </c>
      <c r="P140" s="26">
        <f t="shared" ref="P140:R140" si="167">P141+P143+P145</f>
        <v>0</v>
      </c>
      <c r="Q140" s="26">
        <f t="shared" ref="Q140" si="168">Q141+Q143+Q145</f>
        <v>0</v>
      </c>
      <c r="R140" s="26">
        <f t="shared" si="167"/>
        <v>0</v>
      </c>
    </row>
    <row r="141" spans="1:18" ht="52" x14ac:dyDescent="0.35">
      <c r="A141" s="10">
        <v>903</v>
      </c>
      <c r="B141" s="24" t="s">
        <v>8</v>
      </c>
      <c r="C141" s="24" t="s">
        <v>10</v>
      </c>
      <c r="D141" s="10" t="s">
        <v>33</v>
      </c>
      <c r="E141" s="10" t="s">
        <v>19</v>
      </c>
      <c r="F141" s="25" t="s">
        <v>366</v>
      </c>
      <c r="G141" s="26">
        <f t="shared" ref="G141:N141" si="169">G142</f>
        <v>505</v>
      </c>
      <c r="H141" s="26">
        <f t="shared" si="169"/>
        <v>268.35126000000002</v>
      </c>
      <c r="I141" s="26">
        <f t="shared" si="169"/>
        <v>268.35126000000002</v>
      </c>
      <c r="J141" s="26">
        <f t="shared" si="169"/>
        <v>0</v>
      </c>
      <c r="K141" s="26">
        <f t="shared" si="169"/>
        <v>0</v>
      </c>
      <c r="L141" s="26">
        <f t="shared" si="169"/>
        <v>0</v>
      </c>
      <c r="M141" s="26">
        <f t="shared" si="169"/>
        <v>0</v>
      </c>
      <c r="N141" s="26">
        <f t="shared" si="169"/>
        <v>268.351</v>
      </c>
      <c r="O141" s="47">
        <f t="shared" si="90"/>
        <v>99.999903112062896</v>
      </c>
      <c r="P141" s="26">
        <f t="shared" ref="P141:R141" si="170">P142</f>
        <v>0</v>
      </c>
      <c r="Q141" s="26">
        <f t="shared" si="170"/>
        <v>0</v>
      </c>
      <c r="R141" s="26">
        <f t="shared" si="170"/>
        <v>0</v>
      </c>
    </row>
    <row r="142" spans="1:18" ht="26" x14ac:dyDescent="0.35">
      <c r="A142" s="10">
        <v>903</v>
      </c>
      <c r="B142" s="24" t="s">
        <v>8</v>
      </c>
      <c r="C142" s="24" t="s">
        <v>10</v>
      </c>
      <c r="D142" s="10" t="s">
        <v>33</v>
      </c>
      <c r="E142" s="10">
        <v>120</v>
      </c>
      <c r="F142" s="25" t="s">
        <v>355</v>
      </c>
      <c r="G142" s="26">
        <v>505</v>
      </c>
      <c r="H142" s="26">
        <v>268.35126000000002</v>
      </c>
      <c r="I142" s="26">
        <v>268.35126000000002</v>
      </c>
      <c r="J142" s="26"/>
      <c r="K142" s="26"/>
      <c r="L142" s="26"/>
      <c r="M142" s="26"/>
      <c r="N142" s="26">
        <v>268.351</v>
      </c>
      <c r="O142" s="47">
        <f t="shared" ref="O142:O205" si="171">N142/H142*100</f>
        <v>99.999903112062896</v>
      </c>
      <c r="P142" s="26"/>
      <c r="Q142" s="26"/>
      <c r="R142" s="26"/>
    </row>
    <row r="143" spans="1:18" ht="26" x14ac:dyDescent="0.35">
      <c r="A143" s="10">
        <v>903</v>
      </c>
      <c r="B143" s="24" t="s">
        <v>8</v>
      </c>
      <c r="C143" s="24" t="s">
        <v>10</v>
      </c>
      <c r="D143" s="10" t="s">
        <v>33</v>
      </c>
      <c r="E143" s="10" t="s">
        <v>6</v>
      </c>
      <c r="F143" s="25" t="s">
        <v>367</v>
      </c>
      <c r="G143" s="26">
        <f t="shared" ref="G143:M143" si="172">G144</f>
        <v>3852.5</v>
      </c>
      <c r="H143" s="26">
        <f t="shared" si="172"/>
        <v>3521.1768099999999</v>
      </c>
      <c r="I143" s="26">
        <f t="shared" si="172"/>
        <v>3521.1768099999999</v>
      </c>
      <c r="J143" s="26">
        <f t="shared" si="172"/>
        <v>0</v>
      </c>
      <c r="K143" s="26">
        <f t="shared" si="172"/>
        <v>0</v>
      </c>
      <c r="L143" s="26">
        <f t="shared" si="172"/>
        <v>0</v>
      </c>
      <c r="M143" s="26">
        <f t="shared" si="172"/>
        <v>0</v>
      </c>
      <c r="N143" s="26">
        <f>N144</f>
        <v>3520.8020000000001</v>
      </c>
      <c r="O143" s="47">
        <f t="shared" si="171"/>
        <v>99.98935554730069</v>
      </c>
      <c r="P143" s="26">
        <f t="shared" ref="P143:R143" si="173">P144</f>
        <v>0</v>
      </c>
      <c r="Q143" s="26">
        <f t="shared" si="173"/>
        <v>0</v>
      </c>
      <c r="R143" s="26">
        <f t="shared" si="173"/>
        <v>0</v>
      </c>
    </row>
    <row r="144" spans="1:18" ht="26" x14ac:dyDescent="0.35">
      <c r="A144" s="10">
        <v>903</v>
      </c>
      <c r="B144" s="24" t="s">
        <v>8</v>
      </c>
      <c r="C144" s="24" t="s">
        <v>10</v>
      </c>
      <c r="D144" s="10" t="s">
        <v>33</v>
      </c>
      <c r="E144" s="10">
        <v>240</v>
      </c>
      <c r="F144" s="25" t="s">
        <v>356</v>
      </c>
      <c r="G144" s="26">
        <v>3852.5</v>
      </c>
      <c r="H144" s="26">
        <v>3521.1768099999999</v>
      </c>
      <c r="I144" s="26">
        <v>3521.1768099999999</v>
      </c>
      <c r="J144" s="26"/>
      <c r="K144" s="26"/>
      <c r="L144" s="26"/>
      <c r="M144" s="26"/>
      <c r="N144" s="26">
        <v>3520.8020000000001</v>
      </c>
      <c r="O144" s="47">
        <f t="shared" si="171"/>
        <v>99.98935554730069</v>
      </c>
      <c r="P144" s="26"/>
      <c r="Q144" s="26"/>
      <c r="R144" s="26"/>
    </row>
    <row r="145" spans="1:18" x14ac:dyDescent="0.35">
      <c r="A145" s="10">
        <v>903</v>
      </c>
      <c r="B145" s="24" t="s">
        <v>8</v>
      </c>
      <c r="C145" s="24" t="s">
        <v>10</v>
      </c>
      <c r="D145" s="10" t="s">
        <v>33</v>
      </c>
      <c r="E145" s="10" t="s">
        <v>7</v>
      </c>
      <c r="F145" s="25" t="s">
        <v>371</v>
      </c>
      <c r="G145" s="26">
        <f t="shared" ref="G145:N145" si="174">G146</f>
        <v>270.60000000000002</v>
      </c>
      <c r="H145" s="26">
        <f t="shared" si="174"/>
        <v>152.6</v>
      </c>
      <c r="I145" s="26">
        <f t="shared" si="174"/>
        <v>152.6</v>
      </c>
      <c r="J145" s="26">
        <f t="shared" si="174"/>
        <v>0</v>
      </c>
      <c r="K145" s="26">
        <f t="shared" si="174"/>
        <v>0</v>
      </c>
      <c r="L145" s="26">
        <f t="shared" si="174"/>
        <v>0</v>
      </c>
      <c r="M145" s="26">
        <f t="shared" si="174"/>
        <v>0</v>
      </c>
      <c r="N145" s="26">
        <f t="shared" si="174"/>
        <v>152.6</v>
      </c>
      <c r="O145" s="47">
        <f t="shared" si="171"/>
        <v>100</v>
      </c>
      <c r="P145" s="26">
        <f t="shared" ref="P145:R145" si="175">P146</f>
        <v>0</v>
      </c>
      <c r="Q145" s="26">
        <f t="shared" si="175"/>
        <v>0</v>
      </c>
      <c r="R145" s="26">
        <f t="shared" si="175"/>
        <v>0</v>
      </c>
    </row>
    <row r="146" spans="1:18" x14ac:dyDescent="0.35">
      <c r="A146" s="10">
        <v>903</v>
      </c>
      <c r="B146" s="24" t="s">
        <v>8</v>
      </c>
      <c r="C146" s="24" t="s">
        <v>10</v>
      </c>
      <c r="D146" s="10" t="s">
        <v>33</v>
      </c>
      <c r="E146" s="10">
        <v>850</v>
      </c>
      <c r="F146" s="25" t="s">
        <v>365</v>
      </c>
      <c r="G146" s="26">
        <v>270.60000000000002</v>
      </c>
      <c r="H146" s="26">
        <v>152.6</v>
      </c>
      <c r="I146" s="26">
        <v>152.6</v>
      </c>
      <c r="J146" s="26"/>
      <c r="K146" s="26"/>
      <c r="L146" s="26"/>
      <c r="M146" s="26"/>
      <c r="N146" s="26">
        <v>152.6</v>
      </c>
      <c r="O146" s="47">
        <f t="shared" si="171"/>
        <v>100</v>
      </c>
      <c r="P146" s="26"/>
      <c r="Q146" s="26"/>
      <c r="R146" s="26"/>
    </row>
    <row r="147" spans="1:18" s="7" customFormat="1" x14ac:dyDescent="0.35">
      <c r="A147" s="16">
        <v>903</v>
      </c>
      <c r="B147" s="16" t="s">
        <v>74</v>
      </c>
      <c r="C147" s="16"/>
      <c r="D147" s="16"/>
      <c r="E147" s="16"/>
      <c r="F147" s="17" t="s">
        <v>88</v>
      </c>
      <c r="G147" s="18">
        <f t="shared" ref="G147:N147" si="176">G148</f>
        <v>75549.263999999996</v>
      </c>
      <c r="H147" s="18">
        <f t="shared" si="176"/>
        <v>76457.178869999989</v>
      </c>
      <c r="I147" s="18">
        <f t="shared" si="176"/>
        <v>76457.178869999989</v>
      </c>
      <c r="J147" s="18">
        <f t="shared" si="176"/>
        <v>0</v>
      </c>
      <c r="K147" s="18">
        <f t="shared" si="176"/>
        <v>0</v>
      </c>
      <c r="L147" s="18">
        <f t="shared" si="176"/>
        <v>0</v>
      </c>
      <c r="M147" s="18">
        <f t="shared" si="176"/>
        <v>0</v>
      </c>
      <c r="N147" s="18">
        <f t="shared" si="176"/>
        <v>72162.936000000002</v>
      </c>
      <c r="O147" s="46">
        <f t="shared" si="171"/>
        <v>94.383466754244907</v>
      </c>
      <c r="P147" s="18">
        <f t="shared" ref="P147:R147" si="177">P148</f>
        <v>0</v>
      </c>
      <c r="Q147" s="18">
        <f t="shared" si="177"/>
        <v>0</v>
      </c>
      <c r="R147" s="18">
        <f t="shared" si="177"/>
        <v>0</v>
      </c>
    </row>
    <row r="148" spans="1:18" s="29" customFormat="1" x14ac:dyDescent="0.35">
      <c r="A148" s="20">
        <v>903</v>
      </c>
      <c r="B148" s="20" t="s">
        <v>74</v>
      </c>
      <c r="C148" s="20" t="s">
        <v>75</v>
      </c>
      <c r="D148" s="20"/>
      <c r="E148" s="20"/>
      <c r="F148" s="21" t="s">
        <v>89</v>
      </c>
      <c r="G148" s="22">
        <f>G149+G184</f>
        <v>75549.263999999996</v>
      </c>
      <c r="H148" s="22">
        <f t="shared" ref="H148:R148" si="178">H149+H184</f>
        <v>76457.178869999989</v>
      </c>
      <c r="I148" s="22">
        <f t="shared" si="178"/>
        <v>76457.178869999989</v>
      </c>
      <c r="J148" s="22">
        <f t="shared" si="178"/>
        <v>0</v>
      </c>
      <c r="K148" s="22">
        <f t="shared" si="178"/>
        <v>0</v>
      </c>
      <c r="L148" s="22">
        <f t="shared" si="178"/>
        <v>0</v>
      </c>
      <c r="M148" s="22">
        <f t="shared" si="178"/>
        <v>0</v>
      </c>
      <c r="N148" s="22">
        <f t="shared" si="178"/>
        <v>72162.936000000002</v>
      </c>
      <c r="O148" s="48">
        <f t="shared" si="171"/>
        <v>94.383466754244907</v>
      </c>
      <c r="P148" s="22">
        <f t="shared" si="178"/>
        <v>0</v>
      </c>
      <c r="Q148" s="22">
        <f t="shared" si="178"/>
        <v>0</v>
      </c>
      <c r="R148" s="22">
        <f t="shared" si="178"/>
        <v>0</v>
      </c>
    </row>
    <row r="149" spans="1:18" ht="26" x14ac:dyDescent="0.35">
      <c r="A149" s="10">
        <v>903</v>
      </c>
      <c r="B149" s="10" t="s">
        <v>74</v>
      </c>
      <c r="C149" s="10" t="s">
        <v>75</v>
      </c>
      <c r="D149" s="10" t="s">
        <v>83</v>
      </c>
      <c r="E149" s="10"/>
      <c r="F149" s="25" t="s">
        <v>90</v>
      </c>
      <c r="G149" s="26">
        <f t="shared" ref="G149:R149" si="179">G150+G177</f>
        <v>75549.263999999996</v>
      </c>
      <c r="H149" s="26">
        <f t="shared" si="179"/>
        <v>75549.263869999995</v>
      </c>
      <c r="I149" s="26">
        <f t="shared" si="179"/>
        <v>75549.263869999995</v>
      </c>
      <c r="J149" s="26">
        <f t="shared" si="179"/>
        <v>0</v>
      </c>
      <c r="K149" s="26">
        <f t="shared" si="179"/>
        <v>0</v>
      </c>
      <c r="L149" s="26">
        <f t="shared" si="179"/>
        <v>0</v>
      </c>
      <c r="M149" s="26">
        <f t="shared" si="179"/>
        <v>0</v>
      </c>
      <c r="N149" s="26">
        <f t="shared" si="179"/>
        <v>71255.021000000008</v>
      </c>
      <c r="O149" s="47">
        <f t="shared" si="171"/>
        <v>94.315969937987447</v>
      </c>
      <c r="P149" s="26">
        <f t="shared" si="179"/>
        <v>0</v>
      </c>
      <c r="Q149" s="26">
        <f t="shared" si="179"/>
        <v>0</v>
      </c>
      <c r="R149" s="26">
        <f t="shared" si="179"/>
        <v>0</v>
      </c>
    </row>
    <row r="150" spans="1:18" ht="26" x14ac:dyDescent="0.35">
      <c r="A150" s="10">
        <v>903</v>
      </c>
      <c r="B150" s="10" t="s">
        <v>74</v>
      </c>
      <c r="C150" s="10" t="s">
        <v>75</v>
      </c>
      <c r="D150" s="10" t="s">
        <v>84</v>
      </c>
      <c r="E150" s="10"/>
      <c r="F150" s="25" t="s">
        <v>91</v>
      </c>
      <c r="G150" s="26">
        <f t="shared" ref="G150" si="180">G151+G160+G165+G168+G171</f>
        <v>40333.858999999997</v>
      </c>
      <c r="H150" s="26">
        <f>H151+H160+H165+H168+H171+H174</f>
        <v>40340.316389999993</v>
      </c>
      <c r="I150" s="26">
        <f t="shared" ref="I150:M150" si="181">I151+I160+I165+I168+I171+I174</f>
        <v>40340.316389999993</v>
      </c>
      <c r="J150" s="26">
        <f t="shared" si="181"/>
        <v>0</v>
      </c>
      <c r="K150" s="26">
        <f t="shared" si="181"/>
        <v>0</v>
      </c>
      <c r="L150" s="26">
        <f t="shared" si="181"/>
        <v>0</v>
      </c>
      <c r="M150" s="26">
        <f t="shared" si="181"/>
        <v>0</v>
      </c>
      <c r="N150" s="26">
        <f>N151+N160+N165+N168+N171+N174</f>
        <v>38287.324000000001</v>
      </c>
      <c r="O150" s="47">
        <f t="shared" si="171"/>
        <v>94.910817331841969</v>
      </c>
      <c r="P150" s="26">
        <f t="shared" ref="P150:R150" si="182">P151+P160+P165+P168+P171+P174</f>
        <v>0</v>
      </c>
      <c r="Q150" s="26">
        <f t="shared" ref="Q150" si="183">Q151+Q160+Q165+Q168+Q171+Q174</f>
        <v>0</v>
      </c>
      <c r="R150" s="26">
        <f t="shared" si="182"/>
        <v>0</v>
      </c>
    </row>
    <row r="151" spans="1:18" ht="39" x14ac:dyDescent="0.35">
      <c r="A151" s="10">
        <v>903</v>
      </c>
      <c r="B151" s="10" t="s">
        <v>74</v>
      </c>
      <c r="C151" s="10" t="s">
        <v>75</v>
      </c>
      <c r="D151" s="10" t="s">
        <v>76</v>
      </c>
      <c r="E151" s="10"/>
      <c r="F151" s="25" t="s">
        <v>37</v>
      </c>
      <c r="G151" s="26">
        <f>G156+G154</f>
        <v>29720.017</v>
      </c>
      <c r="H151" s="26">
        <f>H156+H152+H154+H158</f>
        <v>25611.515929999998</v>
      </c>
      <c r="I151" s="26">
        <f>I156+I152+I154+I158</f>
        <v>25611.515929999998</v>
      </c>
      <c r="J151" s="26">
        <f>J156</f>
        <v>0</v>
      </c>
      <c r="K151" s="26">
        <f>K156</f>
        <v>0</v>
      </c>
      <c r="L151" s="26">
        <f>L156</f>
        <v>0</v>
      </c>
      <c r="M151" s="26">
        <f>M156</f>
        <v>0</v>
      </c>
      <c r="N151" s="26">
        <f>N156+N152+N154+N158</f>
        <v>24796.93</v>
      </c>
      <c r="O151" s="47">
        <f t="shared" si="171"/>
        <v>96.819454450777613</v>
      </c>
      <c r="P151" s="26">
        <f>P156</f>
        <v>0</v>
      </c>
      <c r="Q151" s="26">
        <f>Q156</f>
        <v>0</v>
      </c>
      <c r="R151" s="26">
        <f>R156</f>
        <v>0</v>
      </c>
    </row>
    <row r="152" spans="1:18" ht="52" x14ac:dyDescent="0.35">
      <c r="A152" s="10">
        <v>903</v>
      </c>
      <c r="B152" s="10" t="s">
        <v>74</v>
      </c>
      <c r="C152" s="10" t="s">
        <v>75</v>
      </c>
      <c r="D152" s="10" t="s">
        <v>76</v>
      </c>
      <c r="E152" s="10" t="s">
        <v>19</v>
      </c>
      <c r="F152" s="25" t="s">
        <v>366</v>
      </c>
      <c r="G152" s="26"/>
      <c r="H152" s="26">
        <f>H153</f>
        <v>8773.4995799999997</v>
      </c>
      <c r="I152" s="26">
        <f t="shared" ref="I152:M152" si="184">I153</f>
        <v>8773.4995799999997</v>
      </c>
      <c r="J152" s="26">
        <f t="shared" si="184"/>
        <v>0</v>
      </c>
      <c r="K152" s="26">
        <f t="shared" si="184"/>
        <v>0</v>
      </c>
      <c r="L152" s="26">
        <f t="shared" si="184"/>
        <v>0</v>
      </c>
      <c r="M152" s="26">
        <f t="shared" si="184"/>
        <v>0</v>
      </c>
      <c r="N152" s="26">
        <f t="shared" ref="N152" si="185">N153</f>
        <v>8080.7110000000002</v>
      </c>
      <c r="O152" s="47">
        <f t="shared" si="171"/>
        <v>92.103623261357697</v>
      </c>
      <c r="P152" s="26">
        <f t="shared" ref="P152:R152" si="186">P153</f>
        <v>0</v>
      </c>
      <c r="Q152" s="26">
        <f t="shared" si="186"/>
        <v>0</v>
      </c>
      <c r="R152" s="26">
        <f t="shared" si="186"/>
        <v>0</v>
      </c>
    </row>
    <row r="153" spans="1:18" x14ac:dyDescent="0.35">
      <c r="A153" s="10">
        <v>903</v>
      </c>
      <c r="B153" s="10" t="s">
        <v>74</v>
      </c>
      <c r="C153" s="10" t="s">
        <v>75</v>
      </c>
      <c r="D153" s="10" t="s">
        <v>76</v>
      </c>
      <c r="E153" s="10" t="s">
        <v>922</v>
      </c>
      <c r="F153" s="25" t="s">
        <v>354</v>
      </c>
      <c r="G153" s="26"/>
      <c r="H153" s="26">
        <v>8773.4995799999997</v>
      </c>
      <c r="I153" s="26">
        <v>8773.4995799999997</v>
      </c>
      <c r="J153" s="26"/>
      <c r="K153" s="26"/>
      <c r="L153" s="26"/>
      <c r="M153" s="26"/>
      <c r="N153" s="26">
        <v>8080.7110000000002</v>
      </c>
      <c r="O153" s="47">
        <f t="shared" si="171"/>
        <v>92.103623261357697</v>
      </c>
      <c r="P153" s="26"/>
      <c r="Q153" s="26"/>
      <c r="R153" s="26"/>
    </row>
    <row r="154" spans="1:18" ht="26" x14ac:dyDescent="0.35">
      <c r="A154" s="10">
        <v>903</v>
      </c>
      <c r="B154" s="10" t="s">
        <v>74</v>
      </c>
      <c r="C154" s="10" t="s">
        <v>75</v>
      </c>
      <c r="D154" s="10" t="s">
        <v>76</v>
      </c>
      <c r="E154" s="10" t="s">
        <v>6</v>
      </c>
      <c r="F154" s="25" t="s">
        <v>367</v>
      </c>
      <c r="G154" s="26">
        <f>G155</f>
        <v>430.98399999999998</v>
      </c>
      <c r="H154" s="26">
        <f t="shared" ref="H154:N154" si="187">H155</f>
        <v>3905.8979399999998</v>
      </c>
      <c r="I154" s="26">
        <f t="shared" si="187"/>
        <v>3905.8979399999998</v>
      </c>
      <c r="J154" s="26"/>
      <c r="K154" s="26"/>
      <c r="L154" s="26"/>
      <c r="M154" s="26"/>
      <c r="N154" s="26">
        <f t="shared" si="187"/>
        <v>3785.7089999999998</v>
      </c>
      <c r="O154" s="47">
        <f t="shared" si="171"/>
        <v>96.922885803821075</v>
      </c>
      <c r="P154" s="26"/>
      <c r="Q154" s="26"/>
      <c r="R154" s="26"/>
    </row>
    <row r="155" spans="1:18" ht="26" x14ac:dyDescent="0.35">
      <c r="A155" s="10">
        <v>903</v>
      </c>
      <c r="B155" s="10" t="s">
        <v>74</v>
      </c>
      <c r="C155" s="10" t="s">
        <v>75</v>
      </c>
      <c r="D155" s="10" t="s">
        <v>76</v>
      </c>
      <c r="E155" s="10">
        <v>240</v>
      </c>
      <c r="F155" s="25" t="s">
        <v>356</v>
      </c>
      <c r="G155" s="26">
        <v>430.98399999999998</v>
      </c>
      <c r="H155" s="26">
        <v>3905.8979399999998</v>
      </c>
      <c r="I155" s="26">
        <v>3905.8979399999998</v>
      </c>
      <c r="J155" s="26"/>
      <c r="K155" s="26"/>
      <c r="L155" s="26"/>
      <c r="M155" s="26"/>
      <c r="N155" s="26">
        <v>3785.7089999999998</v>
      </c>
      <c r="O155" s="47">
        <f t="shared" si="171"/>
        <v>96.922885803821075</v>
      </c>
      <c r="P155" s="26"/>
      <c r="Q155" s="26"/>
      <c r="R155" s="26"/>
    </row>
    <row r="156" spans="1:18" ht="26" x14ac:dyDescent="0.35">
      <c r="A156" s="10">
        <v>903</v>
      </c>
      <c r="B156" s="10" t="s">
        <v>74</v>
      </c>
      <c r="C156" s="10" t="s">
        <v>75</v>
      </c>
      <c r="D156" s="10" t="s">
        <v>76</v>
      </c>
      <c r="E156" s="10" t="s">
        <v>85</v>
      </c>
      <c r="F156" s="25" t="s">
        <v>370</v>
      </c>
      <c r="G156" s="26">
        <f t="shared" ref="G156:N156" si="188">G157</f>
        <v>29289.032999999999</v>
      </c>
      <c r="H156" s="26">
        <f t="shared" si="188"/>
        <v>12905.832410000001</v>
      </c>
      <c r="I156" s="26">
        <f t="shared" si="188"/>
        <v>12905.832410000001</v>
      </c>
      <c r="J156" s="26">
        <f t="shared" si="188"/>
        <v>0</v>
      </c>
      <c r="K156" s="26">
        <f t="shared" si="188"/>
        <v>0</v>
      </c>
      <c r="L156" s="26">
        <f t="shared" si="188"/>
        <v>0</v>
      </c>
      <c r="M156" s="26">
        <f t="shared" si="188"/>
        <v>0</v>
      </c>
      <c r="N156" s="26">
        <f t="shared" si="188"/>
        <v>12905.832</v>
      </c>
      <c r="O156" s="47">
        <f t="shared" si="171"/>
        <v>99.999996823141757</v>
      </c>
      <c r="P156" s="26">
        <f t="shared" ref="P156:R156" si="189">P157</f>
        <v>0</v>
      </c>
      <c r="Q156" s="26">
        <f t="shared" si="189"/>
        <v>0</v>
      </c>
      <c r="R156" s="26">
        <f t="shared" si="189"/>
        <v>0</v>
      </c>
    </row>
    <row r="157" spans="1:18" x14ac:dyDescent="0.35">
      <c r="A157" s="10">
        <v>903</v>
      </c>
      <c r="B157" s="10" t="s">
        <v>74</v>
      </c>
      <c r="C157" s="10" t="s">
        <v>75</v>
      </c>
      <c r="D157" s="10" t="s">
        <v>76</v>
      </c>
      <c r="E157" s="10">
        <v>610</v>
      </c>
      <c r="F157" s="25" t="s">
        <v>361</v>
      </c>
      <c r="G157" s="26">
        <v>29289.032999999999</v>
      </c>
      <c r="H157" s="26">
        <v>12905.832410000001</v>
      </c>
      <c r="I157" s="26">
        <v>12905.832410000001</v>
      </c>
      <c r="J157" s="26"/>
      <c r="K157" s="26"/>
      <c r="L157" s="26"/>
      <c r="M157" s="26"/>
      <c r="N157" s="26">
        <v>12905.832</v>
      </c>
      <c r="O157" s="47">
        <f t="shared" si="171"/>
        <v>99.999996823141757</v>
      </c>
      <c r="P157" s="26"/>
      <c r="Q157" s="26"/>
      <c r="R157" s="26"/>
    </row>
    <row r="158" spans="1:18" x14ac:dyDescent="0.35">
      <c r="A158" s="10">
        <v>903</v>
      </c>
      <c r="B158" s="10" t="s">
        <v>74</v>
      </c>
      <c r="C158" s="10" t="s">
        <v>75</v>
      </c>
      <c r="D158" s="10" t="s">
        <v>76</v>
      </c>
      <c r="E158" s="10" t="s">
        <v>7</v>
      </c>
      <c r="F158" s="25" t="s">
        <v>371</v>
      </c>
      <c r="G158" s="26"/>
      <c r="H158" s="26">
        <f>H159</f>
        <v>26.286000000000001</v>
      </c>
      <c r="I158" s="26">
        <f>I159</f>
        <v>26.286000000000001</v>
      </c>
      <c r="J158" s="26"/>
      <c r="K158" s="26"/>
      <c r="L158" s="26"/>
      <c r="M158" s="26"/>
      <c r="N158" s="26">
        <f>N159</f>
        <v>24.678000000000001</v>
      </c>
      <c r="O158" s="47">
        <f t="shared" si="171"/>
        <v>93.882675188313172</v>
      </c>
      <c r="P158" s="26"/>
      <c r="Q158" s="26"/>
      <c r="R158" s="26"/>
    </row>
    <row r="159" spans="1:18" x14ac:dyDescent="0.35">
      <c r="A159" s="10">
        <v>903</v>
      </c>
      <c r="B159" s="10" t="s">
        <v>74</v>
      </c>
      <c r="C159" s="10" t="s">
        <v>75</v>
      </c>
      <c r="D159" s="10" t="s">
        <v>76</v>
      </c>
      <c r="E159" s="10">
        <v>850</v>
      </c>
      <c r="F159" s="25" t="s">
        <v>365</v>
      </c>
      <c r="G159" s="26"/>
      <c r="H159" s="26">
        <v>26.286000000000001</v>
      </c>
      <c r="I159" s="26">
        <v>26.286000000000001</v>
      </c>
      <c r="J159" s="26"/>
      <c r="K159" s="26"/>
      <c r="L159" s="26"/>
      <c r="M159" s="26"/>
      <c r="N159" s="26">
        <v>24.678000000000001</v>
      </c>
      <c r="O159" s="47">
        <f t="shared" si="171"/>
        <v>93.882675188313172</v>
      </c>
      <c r="P159" s="26"/>
      <c r="Q159" s="26"/>
      <c r="R159" s="26"/>
    </row>
    <row r="160" spans="1:18" x14ac:dyDescent="0.35">
      <c r="A160" s="10">
        <v>903</v>
      </c>
      <c r="B160" s="10" t="s">
        <v>74</v>
      </c>
      <c r="C160" s="10" t="s">
        <v>75</v>
      </c>
      <c r="D160" s="10" t="s">
        <v>77</v>
      </c>
      <c r="E160" s="10"/>
      <c r="F160" s="25" t="s">
        <v>92</v>
      </c>
      <c r="G160" s="26">
        <f t="shared" ref="G160" si="190">G161+G163</f>
        <v>3720.9470000000001</v>
      </c>
      <c r="H160" s="26">
        <f t="shared" ref="H160:M160" si="191">H161+H163</f>
        <v>3720.9464600000001</v>
      </c>
      <c r="I160" s="26">
        <f t="shared" si="191"/>
        <v>3720.9464600000001</v>
      </c>
      <c r="J160" s="26">
        <f t="shared" si="191"/>
        <v>0</v>
      </c>
      <c r="K160" s="26">
        <f t="shared" si="191"/>
        <v>0</v>
      </c>
      <c r="L160" s="26">
        <f t="shared" si="191"/>
        <v>0</v>
      </c>
      <c r="M160" s="26">
        <f t="shared" si="191"/>
        <v>0</v>
      </c>
      <c r="N160" s="26">
        <f t="shared" ref="N160" si="192">N161+N163</f>
        <v>2523.1030000000001</v>
      </c>
      <c r="O160" s="47">
        <f t="shared" si="171"/>
        <v>67.808097405411203</v>
      </c>
      <c r="P160" s="26">
        <f t="shared" ref="P160:R160" si="193">P161+P163</f>
        <v>0</v>
      </c>
      <c r="Q160" s="26">
        <f t="shared" ref="Q160" si="194">Q161+Q163</f>
        <v>0</v>
      </c>
      <c r="R160" s="26">
        <f t="shared" si="193"/>
        <v>0</v>
      </c>
    </row>
    <row r="161" spans="1:18" ht="26" x14ac:dyDescent="0.35">
      <c r="A161" s="10">
        <v>903</v>
      </c>
      <c r="B161" s="10" t="s">
        <v>74</v>
      </c>
      <c r="C161" s="10" t="s">
        <v>75</v>
      </c>
      <c r="D161" s="10" t="s">
        <v>77</v>
      </c>
      <c r="E161" s="10" t="s">
        <v>6</v>
      </c>
      <c r="F161" s="25" t="s">
        <v>367</v>
      </c>
      <c r="G161" s="26">
        <f t="shared" ref="G161:N161" si="195">G162</f>
        <v>3716.9470000000001</v>
      </c>
      <c r="H161" s="26">
        <f t="shared" si="195"/>
        <v>3716.9464600000001</v>
      </c>
      <c r="I161" s="26">
        <f t="shared" si="195"/>
        <v>3716.9464600000001</v>
      </c>
      <c r="J161" s="26">
        <f t="shared" si="195"/>
        <v>0</v>
      </c>
      <c r="K161" s="26">
        <f t="shared" si="195"/>
        <v>0</v>
      </c>
      <c r="L161" s="26">
        <f t="shared" si="195"/>
        <v>0</v>
      </c>
      <c r="M161" s="26">
        <f t="shared" si="195"/>
        <v>0</v>
      </c>
      <c r="N161" s="26">
        <f t="shared" si="195"/>
        <v>2519.1030000000001</v>
      </c>
      <c r="O161" s="47">
        <f t="shared" si="171"/>
        <v>67.773454019566373</v>
      </c>
      <c r="P161" s="26">
        <f t="shared" ref="P161:R161" si="196">P162</f>
        <v>0</v>
      </c>
      <c r="Q161" s="26">
        <f t="shared" si="196"/>
        <v>0</v>
      </c>
      <c r="R161" s="26">
        <f t="shared" si="196"/>
        <v>0</v>
      </c>
    </row>
    <row r="162" spans="1:18" ht="26" x14ac:dyDescent="0.35">
      <c r="A162" s="10">
        <v>903</v>
      </c>
      <c r="B162" s="10" t="s">
        <v>74</v>
      </c>
      <c r="C162" s="10" t="s">
        <v>75</v>
      </c>
      <c r="D162" s="10" t="s">
        <v>77</v>
      </c>
      <c r="E162" s="10">
        <v>240</v>
      </c>
      <c r="F162" s="25" t="s">
        <v>356</v>
      </c>
      <c r="G162" s="26">
        <v>3716.9470000000001</v>
      </c>
      <c r="H162" s="26">
        <v>3716.9464600000001</v>
      </c>
      <c r="I162" s="26">
        <v>3716.9464600000001</v>
      </c>
      <c r="J162" s="26"/>
      <c r="K162" s="26"/>
      <c r="L162" s="26"/>
      <c r="M162" s="26"/>
      <c r="N162" s="26">
        <v>2519.1030000000001</v>
      </c>
      <c r="O162" s="47">
        <f t="shared" si="171"/>
        <v>67.773454019566373</v>
      </c>
      <c r="P162" s="26"/>
      <c r="Q162" s="26"/>
      <c r="R162" s="26"/>
    </row>
    <row r="163" spans="1:18" x14ac:dyDescent="0.35">
      <c r="A163" s="10">
        <v>903</v>
      </c>
      <c r="B163" s="10" t="s">
        <v>74</v>
      </c>
      <c r="C163" s="10" t="s">
        <v>75</v>
      </c>
      <c r="D163" s="10" t="s">
        <v>77</v>
      </c>
      <c r="E163" s="10" t="s">
        <v>7</v>
      </c>
      <c r="F163" s="25" t="s">
        <v>371</v>
      </c>
      <c r="G163" s="26">
        <f t="shared" ref="G163:N163" si="197">G164</f>
        <v>4</v>
      </c>
      <c r="H163" s="26">
        <f t="shared" si="197"/>
        <v>4</v>
      </c>
      <c r="I163" s="26">
        <f t="shared" si="197"/>
        <v>4</v>
      </c>
      <c r="J163" s="26">
        <f t="shared" si="197"/>
        <v>0</v>
      </c>
      <c r="K163" s="26">
        <f t="shared" si="197"/>
        <v>0</v>
      </c>
      <c r="L163" s="26">
        <f t="shared" si="197"/>
        <v>0</v>
      </c>
      <c r="M163" s="26">
        <f t="shared" si="197"/>
        <v>0</v>
      </c>
      <c r="N163" s="26">
        <f t="shared" si="197"/>
        <v>4</v>
      </c>
      <c r="O163" s="47">
        <f t="shared" si="171"/>
        <v>100</v>
      </c>
      <c r="P163" s="26">
        <f t="shared" ref="P163:R163" si="198">P164</f>
        <v>0</v>
      </c>
      <c r="Q163" s="26">
        <f t="shared" si="198"/>
        <v>0</v>
      </c>
      <c r="R163" s="26">
        <f t="shared" si="198"/>
        <v>0</v>
      </c>
    </row>
    <row r="164" spans="1:18" x14ac:dyDescent="0.35">
      <c r="A164" s="10">
        <v>903</v>
      </c>
      <c r="B164" s="10" t="s">
        <v>74</v>
      </c>
      <c r="C164" s="10" t="s">
        <v>75</v>
      </c>
      <c r="D164" s="10" t="s">
        <v>77</v>
      </c>
      <c r="E164" s="10">
        <v>850</v>
      </c>
      <c r="F164" s="25" t="s">
        <v>365</v>
      </c>
      <c r="G164" s="26">
        <v>4</v>
      </c>
      <c r="H164" s="26">
        <v>4</v>
      </c>
      <c r="I164" s="26">
        <v>4</v>
      </c>
      <c r="J164" s="26"/>
      <c r="K164" s="26"/>
      <c r="L164" s="26"/>
      <c r="M164" s="26"/>
      <c r="N164" s="26">
        <v>4</v>
      </c>
      <c r="O164" s="47">
        <f t="shared" si="171"/>
        <v>100</v>
      </c>
      <c r="P164" s="26"/>
      <c r="Q164" s="26"/>
      <c r="R164" s="26"/>
    </row>
    <row r="165" spans="1:18" ht="26" x14ac:dyDescent="0.35">
      <c r="A165" s="10">
        <v>903</v>
      </c>
      <c r="B165" s="10" t="s">
        <v>74</v>
      </c>
      <c r="C165" s="10" t="s">
        <v>75</v>
      </c>
      <c r="D165" s="10" t="s">
        <v>78</v>
      </c>
      <c r="E165" s="10"/>
      <c r="F165" s="25" t="s">
        <v>93</v>
      </c>
      <c r="G165" s="26">
        <f t="shared" ref="G165:N166" si="199">G166</f>
        <v>321.11099999999999</v>
      </c>
      <c r="H165" s="26">
        <f t="shared" si="199"/>
        <v>327.56900000000002</v>
      </c>
      <c r="I165" s="26">
        <f t="shared" si="199"/>
        <v>327.56900000000002</v>
      </c>
      <c r="J165" s="26">
        <f t="shared" si="199"/>
        <v>0</v>
      </c>
      <c r="K165" s="26">
        <f t="shared" si="199"/>
        <v>0</v>
      </c>
      <c r="L165" s="26">
        <f t="shared" si="199"/>
        <v>0</v>
      </c>
      <c r="M165" s="26">
        <f t="shared" si="199"/>
        <v>0</v>
      </c>
      <c r="N165" s="26">
        <f t="shared" si="199"/>
        <v>327.56799999999998</v>
      </c>
      <c r="O165" s="47">
        <f t="shared" si="171"/>
        <v>99.999694720806914</v>
      </c>
      <c r="P165" s="26">
        <f t="shared" ref="P165:R166" si="200">P166</f>
        <v>0</v>
      </c>
      <c r="Q165" s="26">
        <f t="shared" si="200"/>
        <v>0</v>
      </c>
      <c r="R165" s="26">
        <f t="shared" si="200"/>
        <v>0</v>
      </c>
    </row>
    <row r="166" spans="1:18" ht="26" x14ac:dyDescent="0.35">
      <c r="A166" s="10">
        <v>903</v>
      </c>
      <c r="B166" s="10" t="s">
        <v>74</v>
      </c>
      <c r="C166" s="10" t="s">
        <v>75</v>
      </c>
      <c r="D166" s="10" t="s">
        <v>78</v>
      </c>
      <c r="E166" s="10" t="s">
        <v>6</v>
      </c>
      <c r="F166" s="25" t="s">
        <v>367</v>
      </c>
      <c r="G166" s="26">
        <f t="shared" si="199"/>
        <v>321.11099999999999</v>
      </c>
      <c r="H166" s="26">
        <f t="shared" si="199"/>
        <v>327.56900000000002</v>
      </c>
      <c r="I166" s="26">
        <f t="shared" si="199"/>
        <v>327.56900000000002</v>
      </c>
      <c r="J166" s="26">
        <f t="shared" si="199"/>
        <v>0</v>
      </c>
      <c r="K166" s="26">
        <f t="shared" si="199"/>
        <v>0</v>
      </c>
      <c r="L166" s="26">
        <f t="shared" si="199"/>
        <v>0</v>
      </c>
      <c r="M166" s="26">
        <f t="shared" si="199"/>
        <v>0</v>
      </c>
      <c r="N166" s="26">
        <f t="shared" si="199"/>
        <v>327.56799999999998</v>
      </c>
      <c r="O166" s="47">
        <f t="shared" si="171"/>
        <v>99.999694720806914</v>
      </c>
      <c r="P166" s="26">
        <f t="shared" si="200"/>
        <v>0</v>
      </c>
      <c r="Q166" s="26">
        <f t="shared" si="200"/>
        <v>0</v>
      </c>
      <c r="R166" s="26">
        <f t="shared" si="200"/>
        <v>0</v>
      </c>
    </row>
    <row r="167" spans="1:18" ht="26" x14ac:dyDescent="0.35">
      <c r="A167" s="10">
        <v>903</v>
      </c>
      <c r="B167" s="10" t="s">
        <v>74</v>
      </c>
      <c r="C167" s="10" t="s">
        <v>75</v>
      </c>
      <c r="D167" s="10" t="s">
        <v>78</v>
      </c>
      <c r="E167" s="10">
        <v>240</v>
      </c>
      <c r="F167" s="25" t="s">
        <v>356</v>
      </c>
      <c r="G167" s="26">
        <v>321.11099999999999</v>
      </c>
      <c r="H167" s="26">
        <v>327.56900000000002</v>
      </c>
      <c r="I167" s="26">
        <v>327.56900000000002</v>
      </c>
      <c r="J167" s="26"/>
      <c r="K167" s="26"/>
      <c r="L167" s="26"/>
      <c r="M167" s="26"/>
      <c r="N167" s="26">
        <v>327.56799999999998</v>
      </c>
      <c r="O167" s="47">
        <f t="shared" si="171"/>
        <v>99.999694720806914</v>
      </c>
      <c r="P167" s="26"/>
      <c r="Q167" s="26"/>
      <c r="R167" s="26"/>
    </row>
    <row r="168" spans="1:18" ht="39" x14ac:dyDescent="0.35">
      <c r="A168" s="10">
        <v>903</v>
      </c>
      <c r="B168" s="10" t="s">
        <v>74</v>
      </c>
      <c r="C168" s="10" t="s">
        <v>75</v>
      </c>
      <c r="D168" s="10" t="s">
        <v>79</v>
      </c>
      <c r="E168" s="10"/>
      <c r="F168" s="25" t="s">
        <v>94</v>
      </c>
      <c r="G168" s="26">
        <f t="shared" ref="G168:N169" si="201">G169</f>
        <v>392.358</v>
      </c>
      <c r="H168" s="26">
        <f t="shared" si="201"/>
        <v>392.358</v>
      </c>
      <c r="I168" s="26">
        <f t="shared" si="201"/>
        <v>392.358</v>
      </c>
      <c r="J168" s="26">
        <f t="shared" si="201"/>
        <v>0</v>
      </c>
      <c r="K168" s="26">
        <f t="shared" si="201"/>
        <v>0</v>
      </c>
      <c r="L168" s="26">
        <f t="shared" si="201"/>
        <v>0</v>
      </c>
      <c r="M168" s="26">
        <f t="shared" si="201"/>
        <v>0</v>
      </c>
      <c r="N168" s="26">
        <f t="shared" si="201"/>
        <v>351.798</v>
      </c>
      <c r="O168" s="47">
        <f t="shared" si="171"/>
        <v>89.662502102671539</v>
      </c>
      <c r="P168" s="26">
        <f t="shared" ref="P168:R169" si="202">P169</f>
        <v>0</v>
      </c>
      <c r="Q168" s="26">
        <f t="shared" si="202"/>
        <v>0</v>
      </c>
      <c r="R168" s="26">
        <f t="shared" si="202"/>
        <v>0</v>
      </c>
    </row>
    <row r="169" spans="1:18" ht="26" x14ac:dyDescent="0.35">
      <c r="A169" s="10">
        <v>903</v>
      </c>
      <c r="B169" s="10" t="s">
        <v>74</v>
      </c>
      <c r="C169" s="10" t="s">
        <v>75</v>
      </c>
      <c r="D169" s="10" t="s">
        <v>79</v>
      </c>
      <c r="E169" s="10" t="s">
        <v>6</v>
      </c>
      <c r="F169" s="25" t="s">
        <v>367</v>
      </c>
      <c r="G169" s="26">
        <f t="shared" si="201"/>
        <v>392.358</v>
      </c>
      <c r="H169" s="26">
        <f t="shared" si="201"/>
        <v>392.358</v>
      </c>
      <c r="I169" s="26">
        <f t="shared" si="201"/>
        <v>392.358</v>
      </c>
      <c r="J169" s="26">
        <f t="shared" si="201"/>
        <v>0</v>
      </c>
      <c r="K169" s="26">
        <f t="shared" si="201"/>
        <v>0</v>
      </c>
      <c r="L169" s="26">
        <f t="shared" si="201"/>
        <v>0</v>
      </c>
      <c r="M169" s="26">
        <f t="shared" si="201"/>
        <v>0</v>
      </c>
      <c r="N169" s="26">
        <f t="shared" si="201"/>
        <v>351.798</v>
      </c>
      <c r="O169" s="47">
        <f t="shared" si="171"/>
        <v>89.662502102671539</v>
      </c>
      <c r="P169" s="26">
        <f t="shared" si="202"/>
        <v>0</v>
      </c>
      <c r="Q169" s="26">
        <f t="shared" si="202"/>
        <v>0</v>
      </c>
      <c r="R169" s="26">
        <f t="shared" si="202"/>
        <v>0</v>
      </c>
    </row>
    <row r="170" spans="1:18" ht="26" x14ac:dyDescent="0.35">
      <c r="A170" s="10">
        <v>903</v>
      </c>
      <c r="B170" s="10" t="s">
        <v>74</v>
      </c>
      <c r="C170" s="10" t="s">
        <v>75</v>
      </c>
      <c r="D170" s="10" t="s">
        <v>79</v>
      </c>
      <c r="E170" s="10">
        <v>240</v>
      </c>
      <c r="F170" s="25" t="s">
        <v>356</v>
      </c>
      <c r="G170" s="26">
        <v>392.358</v>
      </c>
      <c r="H170" s="26">
        <v>392.358</v>
      </c>
      <c r="I170" s="26">
        <v>392.358</v>
      </c>
      <c r="J170" s="26"/>
      <c r="K170" s="26"/>
      <c r="L170" s="26"/>
      <c r="M170" s="26"/>
      <c r="N170" s="26">
        <v>351.798</v>
      </c>
      <c r="O170" s="47">
        <f t="shared" si="171"/>
        <v>89.662502102671539</v>
      </c>
      <c r="P170" s="26"/>
      <c r="Q170" s="26"/>
      <c r="R170" s="26"/>
    </row>
    <row r="171" spans="1:18" ht="26" x14ac:dyDescent="0.35">
      <c r="A171" s="10">
        <v>903</v>
      </c>
      <c r="B171" s="10" t="s">
        <v>74</v>
      </c>
      <c r="C171" s="10" t="s">
        <v>75</v>
      </c>
      <c r="D171" s="10" t="s">
        <v>80</v>
      </c>
      <c r="E171" s="10"/>
      <c r="F171" s="25" t="s">
        <v>95</v>
      </c>
      <c r="G171" s="26">
        <f t="shared" ref="G171:N172" si="203">G172</f>
        <v>6179.4260000000004</v>
      </c>
      <c r="H171" s="26">
        <f t="shared" si="203"/>
        <v>6179.4260000000004</v>
      </c>
      <c r="I171" s="26">
        <f t="shared" si="203"/>
        <v>6179.4260000000004</v>
      </c>
      <c r="J171" s="26">
        <f t="shared" si="203"/>
        <v>0</v>
      </c>
      <c r="K171" s="26">
        <f t="shared" si="203"/>
        <v>0</v>
      </c>
      <c r="L171" s="26">
        <f t="shared" si="203"/>
        <v>0</v>
      </c>
      <c r="M171" s="26">
        <f t="shared" si="203"/>
        <v>0</v>
      </c>
      <c r="N171" s="26">
        <f t="shared" si="203"/>
        <v>6179.4250000000002</v>
      </c>
      <c r="O171" s="47">
        <f t="shared" si="171"/>
        <v>99.999983817267164</v>
      </c>
      <c r="P171" s="26">
        <f t="shared" ref="P171:R172" si="204">P172</f>
        <v>0</v>
      </c>
      <c r="Q171" s="26">
        <f t="shared" si="204"/>
        <v>0</v>
      </c>
      <c r="R171" s="26">
        <f t="shared" si="204"/>
        <v>0</v>
      </c>
    </row>
    <row r="172" spans="1:18" ht="26" x14ac:dyDescent="0.35">
      <c r="A172" s="10">
        <v>903</v>
      </c>
      <c r="B172" s="10" t="s">
        <v>74</v>
      </c>
      <c r="C172" s="10" t="s">
        <v>75</v>
      </c>
      <c r="D172" s="10" t="s">
        <v>80</v>
      </c>
      <c r="E172" s="10" t="s">
        <v>6</v>
      </c>
      <c r="F172" s="25" t="s">
        <v>367</v>
      </c>
      <c r="G172" s="26">
        <f t="shared" si="203"/>
        <v>6179.4260000000004</v>
      </c>
      <c r="H172" s="26">
        <f t="shared" si="203"/>
        <v>6179.4260000000004</v>
      </c>
      <c r="I172" s="26">
        <f t="shared" si="203"/>
        <v>6179.4260000000004</v>
      </c>
      <c r="J172" s="26">
        <f t="shared" si="203"/>
        <v>0</v>
      </c>
      <c r="K172" s="26">
        <f t="shared" si="203"/>
        <v>0</v>
      </c>
      <c r="L172" s="26">
        <f t="shared" si="203"/>
        <v>0</v>
      </c>
      <c r="M172" s="26">
        <f t="shared" si="203"/>
        <v>0</v>
      </c>
      <c r="N172" s="26">
        <f t="shared" si="203"/>
        <v>6179.4250000000002</v>
      </c>
      <c r="O172" s="47">
        <f t="shared" si="171"/>
        <v>99.999983817267164</v>
      </c>
      <c r="P172" s="26">
        <f t="shared" si="204"/>
        <v>0</v>
      </c>
      <c r="Q172" s="26">
        <f t="shared" si="204"/>
        <v>0</v>
      </c>
      <c r="R172" s="26">
        <f t="shared" si="204"/>
        <v>0</v>
      </c>
    </row>
    <row r="173" spans="1:18" ht="26" x14ac:dyDescent="0.35">
      <c r="A173" s="10">
        <v>903</v>
      </c>
      <c r="B173" s="10" t="s">
        <v>74</v>
      </c>
      <c r="C173" s="10" t="s">
        <v>75</v>
      </c>
      <c r="D173" s="10" t="s">
        <v>80</v>
      </c>
      <c r="E173" s="10">
        <v>240</v>
      </c>
      <c r="F173" s="25" t="s">
        <v>356</v>
      </c>
      <c r="G173" s="26">
        <v>6179.4260000000004</v>
      </c>
      <c r="H173" s="26">
        <v>6179.4260000000004</v>
      </c>
      <c r="I173" s="26">
        <v>6179.4260000000004</v>
      </c>
      <c r="J173" s="26"/>
      <c r="K173" s="26"/>
      <c r="L173" s="26"/>
      <c r="M173" s="26"/>
      <c r="N173" s="26">
        <v>6179.4250000000002</v>
      </c>
      <c r="O173" s="47">
        <f t="shared" si="171"/>
        <v>99.999983817267164</v>
      </c>
      <c r="P173" s="26"/>
      <c r="Q173" s="26"/>
      <c r="R173" s="26"/>
    </row>
    <row r="174" spans="1:18" ht="26" x14ac:dyDescent="0.35">
      <c r="A174" s="10">
        <v>903</v>
      </c>
      <c r="B174" s="10" t="s">
        <v>74</v>
      </c>
      <c r="C174" s="10" t="s">
        <v>75</v>
      </c>
      <c r="D174" s="10" t="s">
        <v>923</v>
      </c>
      <c r="E174" s="10"/>
      <c r="F174" s="25" t="s">
        <v>924</v>
      </c>
      <c r="G174" s="26"/>
      <c r="H174" s="26">
        <f>H175</f>
        <v>4108.5010000000002</v>
      </c>
      <c r="I174" s="26">
        <f t="shared" ref="I174:M175" si="205">I175</f>
        <v>4108.5010000000002</v>
      </c>
      <c r="J174" s="26">
        <f t="shared" si="205"/>
        <v>0</v>
      </c>
      <c r="K174" s="26">
        <f t="shared" si="205"/>
        <v>0</v>
      </c>
      <c r="L174" s="26">
        <f t="shared" si="205"/>
        <v>0</v>
      </c>
      <c r="M174" s="26">
        <f t="shared" si="205"/>
        <v>0</v>
      </c>
      <c r="N174" s="26">
        <f t="shared" ref="N174" si="206">N175</f>
        <v>4108.5</v>
      </c>
      <c r="O174" s="47">
        <f t="shared" si="171"/>
        <v>99.999975660222546</v>
      </c>
      <c r="P174" s="26">
        <f t="shared" ref="P174:R175" si="207">P175</f>
        <v>0</v>
      </c>
      <c r="Q174" s="26">
        <f t="shared" si="207"/>
        <v>0</v>
      </c>
      <c r="R174" s="26">
        <f t="shared" si="207"/>
        <v>0</v>
      </c>
    </row>
    <row r="175" spans="1:18" ht="26" x14ac:dyDescent="0.35">
      <c r="A175" s="10">
        <v>903</v>
      </c>
      <c r="B175" s="10" t="s">
        <v>74</v>
      </c>
      <c r="C175" s="10" t="s">
        <v>75</v>
      </c>
      <c r="D175" s="10" t="s">
        <v>923</v>
      </c>
      <c r="E175" s="10" t="s">
        <v>6</v>
      </c>
      <c r="F175" s="25" t="s">
        <v>367</v>
      </c>
      <c r="G175" s="26"/>
      <c r="H175" s="26">
        <f>H176</f>
        <v>4108.5010000000002</v>
      </c>
      <c r="I175" s="26">
        <f t="shared" si="205"/>
        <v>4108.5010000000002</v>
      </c>
      <c r="J175" s="26">
        <f t="shared" si="205"/>
        <v>0</v>
      </c>
      <c r="K175" s="26">
        <f t="shared" si="205"/>
        <v>0</v>
      </c>
      <c r="L175" s="26">
        <f t="shared" si="205"/>
        <v>0</v>
      </c>
      <c r="M175" s="26">
        <f t="shared" si="205"/>
        <v>0</v>
      </c>
      <c r="N175" s="26">
        <f t="shared" ref="N175" si="208">N176</f>
        <v>4108.5</v>
      </c>
      <c r="O175" s="47">
        <f t="shared" si="171"/>
        <v>99.999975660222546</v>
      </c>
      <c r="P175" s="26">
        <f t="shared" si="207"/>
        <v>0</v>
      </c>
      <c r="Q175" s="26">
        <f t="shared" si="207"/>
        <v>0</v>
      </c>
      <c r="R175" s="26">
        <f t="shared" si="207"/>
        <v>0</v>
      </c>
    </row>
    <row r="176" spans="1:18" ht="26" x14ac:dyDescent="0.35">
      <c r="A176" s="10">
        <v>903</v>
      </c>
      <c r="B176" s="10" t="s">
        <v>74</v>
      </c>
      <c r="C176" s="10" t="s">
        <v>75</v>
      </c>
      <c r="D176" s="10" t="s">
        <v>923</v>
      </c>
      <c r="E176" s="10">
        <v>240</v>
      </c>
      <c r="F176" s="25" t="s">
        <v>356</v>
      </c>
      <c r="G176" s="26"/>
      <c r="H176" s="26">
        <v>4108.5010000000002</v>
      </c>
      <c r="I176" s="26">
        <v>4108.5010000000002</v>
      </c>
      <c r="J176" s="26"/>
      <c r="K176" s="26"/>
      <c r="L176" s="26"/>
      <c r="M176" s="26"/>
      <c r="N176" s="26">
        <v>4108.5</v>
      </c>
      <c r="O176" s="47">
        <f t="shared" si="171"/>
        <v>99.999975660222546</v>
      </c>
      <c r="P176" s="26"/>
      <c r="Q176" s="26"/>
      <c r="R176" s="26"/>
    </row>
    <row r="177" spans="1:18" ht="26" x14ac:dyDescent="0.35">
      <c r="A177" s="10">
        <v>903</v>
      </c>
      <c r="B177" s="10" t="s">
        <v>74</v>
      </c>
      <c r="C177" s="10" t="s">
        <v>75</v>
      </c>
      <c r="D177" s="10" t="s">
        <v>86</v>
      </c>
      <c r="E177" s="10"/>
      <c r="F177" s="25" t="s">
        <v>96</v>
      </c>
      <c r="G177" s="26">
        <f t="shared" ref="G177" si="209">G178+G181</f>
        <v>35215.404999999999</v>
      </c>
      <c r="H177" s="26">
        <f t="shared" ref="H177:M177" si="210">H178+H181</f>
        <v>35208.947480000003</v>
      </c>
      <c r="I177" s="26">
        <f t="shared" si="210"/>
        <v>35208.947480000003</v>
      </c>
      <c r="J177" s="26">
        <f t="shared" si="210"/>
        <v>0</v>
      </c>
      <c r="K177" s="26">
        <f t="shared" si="210"/>
        <v>0</v>
      </c>
      <c r="L177" s="26">
        <f t="shared" si="210"/>
        <v>0</v>
      </c>
      <c r="M177" s="26">
        <f t="shared" si="210"/>
        <v>0</v>
      </c>
      <c r="N177" s="26">
        <f t="shared" ref="N177" si="211">N178+N181</f>
        <v>32967.697</v>
      </c>
      <c r="O177" s="47">
        <f t="shared" si="171"/>
        <v>93.634429199358721</v>
      </c>
      <c r="P177" s="26">
        <f t="shared" ref="P177:R177" si="212">P178+P181</f>
        <v>0</v>
      </c>
      <c r="Q177" s="26">
        <f t="shared" ref="Q177" si="213">Q178+Q181</f>
        <v>0</v>
      </c>
      <c r="R177" s="26">
        <f t="shared" si="212"/>
        <v>0</v>
      </c>
    </row>
    <row r="178" spans="1:18" ht="26" x14ac:dyDescent="0.35">
      <c r="A178" s="10">
        <v>903</v>
      </c>
      <c r="B178" s="10" t="s">
        <v>74</v>
      </c>
      <c r="C178" s="10" t="s">
        <v>75</v>
      </c>
      <c r="D178" s="10" t="s">
        <v>81</v>
      </c>
      <c r="E178" s="10"/>
      <c r="F178" s="25" t="s">
        <v>97</v>
      </c>
      <c r="G178" s="26">
        <f t="shared" ref="G178:N179" si="214">G179</f>
        <v>13874.496999999999</v>
      </c>
      <c r="H178" s="26">
        <f t="shared" si="214"/>
        <v>13868.039479999999</v>
      </c>
      <c r="I178" s="26">
        <f t="shared" si="214"/>
        <v>13868.039479999999</v>
      </c>
      <c r="J178" s="26">
        <f t="shared" si="214"/>
        <v>0</v>
      </c>
      <c r="K178" s="26">
        <f t="shared" si="214"/>
        <v>0</v>
      </c>
      <c r="L178" s="26">
        <f t="shared" si="214"/>
        <v>0</v>
      </c>
      <c r="M178" s="26">
        <f t="shared" si="214"/>
        <v>0</v>
      </c>
      <c r="N178" s="26">
        <f t="shared" si="214"/>
        <v>11626.790999999999</v>
      </c>
      <c r="O178" s="47">
        <f t="shared" si="171"/>
        <v>83.838750363869025</v>
      </c>
      <c r="P178" s="26">
        <f t="shared" ref="P178:R179" si="215">P179</f>
        <v>0</v>
      </c>
      <c r="Q178" s="26">
        <f t="shared" si="215"/>
        <v>0</v>
      </c>
      <c r="R178" s="26">
        <f t="shared" si="215"/>
        <v>0</v>
      </c>
    </row>
    <row r="179" spans="1:18" ht="26" x14ac:dyDescent="0.35">
      <c r="A179" s="10">
        <v>903</v>
      </c>
      <c r="B179" s="10" t="s">
        <v>74</v>
      </c>
      <c r="C179" s="10" t="s">
        <v>75</v>
      </c>
      <c r="D179" s="10" t="s">
        <v>81</v>
      </c>
      <c r="E179" s="10" t="s">
        <v>6</v>
      </c>
      <c r="F179" s="25" t="s">
        <v>367</v>
      </c>
      <c r="G179" s="26">
        <f t="shared" si="214"/>
        <v>13874.496999999999</v>
      </c>
      <c r="H179" s="26">
        <f t="shared" si="214"/>
        <v>13868.039479999999</v>
      </c>
      <c r="I179" s="26">
        <f t="shared" si="214"/>
        <v>13868.039479999999</v>
      </c>
      <c r="J179" s="26">
        <f t="shared" si="214"/>
        <v>0</v>
      </c>
      <c r="K179" s="26">
        <f t="shared" si="214"/>
        <v>0</v>
      </c>
      <c r="L179" s="26">
        <f t="shared" si="214"/>
        <v>0</v>
      </c>
      <c r="M179" s="26">
        <f t="shared" si="214"/>
        <v>0</v>
      </c>
      <c r="N179" s="26">
        <f t="shared" si="214"/>
        <v>11626.790999999999</v>
      </c>
      <c r="O179" s="47">
        <f t="shared" si="171"/>
        <v>83.838750363869025</v>
      </c>
      <c r="P179" s="26">
        <f t="shared" si="215"/>
        <v>0</v>
      </c>
      <c r="Q179" s="26">
        <f t="shared" si="215"/>
        <v>0</v>
      </c>
      <c r="R179" s="26">
        <f t="shared" si="215"/>
        <v>0</v>
      </c>
    </row>
    <row r="180" spans="1:18" ht="26" x14ac:dyDescent="0.35">
      <c r="A180" s="10">
        <v>903</v>
      </c>
      <c r="B180" s="10" t="s">
        <v>74</v>
      </c>
      <c r="C180" s="10" t="s">
        <v>75</v>
      </c>
      <c r="D180" s="10" t="s">
        <v>81</v>
      </c>
      <c r="E180" s="10">
        <v>240</v>
      </c>
      <c r="F180" s="25" t="s">
        <v>356</v>
      </c>
      <c r="G180" s="26">
        <v>13874.496999999999</v>
      </c>
      <c r="H180" s="26">
        <v>13868.039479999999</v>
      </c>
      <c r="I180" s="26">
        <v>13868.039479999999</v>
      </c>
      <c r="J180" s="26"/>
      <c r="K180" s="26"/>
      <c r="L180" s="26"/>
      <c r="M180" s="26"/>
      <c r="N180" s="26">
        <v>11626.790999999999</v>
      </c>
      <c r="O180" s="47">
        <f t="shared" si="171"/>
        <v>83.838750363869025</v>
      </c>
      <c r="P180" s="26"/>
      <c r="Q180" s="26"/>
      <c r="R180" s="26"/>
    </row>
    <row r="181" spans="1:18" ht="26" x14ac:dyDescent="0.35">
      <c r="A181" s="10">
        <v>903</v>
      </c>
      <c r="B181" s="10" t="s">
        <v>74</v>
      </c>
      <c r="C181" s="10" t="s">
        <v>75</v>
      </c>
      <c r="D181" s="10" t="s">
        <v>82</v>
      </c>
      <c r="E181" s="10"/>
      <c r="F181" s="25" t="s">
        <v>741</v>
      </c>
      <c r="G181" s="26">
        <f t="shared" ref="G181:N182" si="216">G182</f>
        <v>21340.907999999999</v>
      </c>
      <c r="H181" s="26">
        <f t="shared" si="216"/>
        <v>21340.907999999999</v>
      </c>
      <c r="I181" s="26">
        <f t="shared" si="216"/>
        <v>21340.907999999999</v>
      </c>
      <c r="J181" s="26">
        <f t="shared" si="216"/>
        <v>0</v>
      </c>
      <c r="K181" s="26">
        <f t="shared" si="216"/>
        <v>0</v>
      </c>
      <c r="L181" s="26">
        <f t="shared" si="216"/>
        <v>0</v>
      </c>
      <c r="M181" s="26">
        <f t="shared" si="216"/>
        <v>0</v>
      </c>
      <c r="N181" s="26">
        <f t="shared" si="216"/>
        <v>21340.905999999999</v>
      </c>
      <c r="O181" s="47">
        <f t="shared" si="171"/>
        <v>99.999990628327524</v>
      </c>
      <c r="P181" s="26">
        <f t="shared" ref="P181:R182" si="217">P182</f>
        <v>0</v>
      </c>
      <c r="Q181" s="26">
        <f t="shared" si="217"/>
        <v>0</v>
      </c>
      <c r="R181" s="26">
        <f t="shared" si="217"/>
        <v>0</v>
      </c>
    </row>
    <row r="182" spans="1:18" ht="26" x14ac:dyDescent="0.35">
      <c r="A182" s="10">
        <v>903</v>
      </c>
      <c r="B182" s="10" t="s">
        <v>74</v>
      </c>
      <c r="C182" s="10" t="s">
        <v>75</v>
      </c>
      <c r="D182" s="10" t="s">
        <v>82</v>
      </c>
      <c r="E182" s="10" t="s">
        <v>6</v>
      </c>
      <c r="F182" s="25" t="s">
        <v>367</v>
      </c>
      <c r="G182" s="26">
        <f t="shared" si="216"/>
        <v>21340.907999999999</v>
      </c>
      <c r="H182" s="26">
        <f t="shared" si="216"/>
        <v>21340.907999999999</v>
      </c>
      <c r="I182" s="26">
        <f t="shared" si="216"/>
        <v>21340.907999999999</v>
      </c>
      <c r="J182" s="26">
        <f t="shared" si="216"/>
        <v>0</v>
      </c>
      <c r="K182" s="26">
        <f t="shared" si="216"/>
        <v>0</v>
      </c>
      <c r="L182" s="26">
        <f t="shared" si="216"/>
        <v>0</v>
      </c>
      <c r="M182" s="26">
        <f t="shared" si="216"/>
        <v>0</v>
      </c>
      <c r="N182" s="26">
        <f t="shared" si="216"/>
        <v>21340.905999999999</v>
      </c>
      <c r="O182" s="47">
        <f t="shared" si="171"/>
        <v>99.999990628327524</v>
      </c>
      <c r="P182" s="26">
        <f t="shared" si="217"/>
        <v>0</v>
      </c>
      <c r="Q182" s="26">
        <f t="shared" si="217"/>
        <v>0</v>
      </c>
      <c r="R182" s="26">
        <f t="shared" si="217"/>
        <v>0</v>
      </c>
    </row>
    <row r="183" spans="1:18" ht="26" x14ac:dyDescent="0.35">
      <c r="A183" s="10">
        <v>903</v>
      </c>
      <c r="B183" s="10" t="s">
        <v>74</v>
      </c>
      <c r="C183" s="10" t="s">
        <v>75</v>
      </c>
      <c r="D183" s="10" t="s">
        <v>82</v>
      </c>
      <c r="E183" s="10">
        <v>240</v>
      </c>
      <c r="F183" s="25" t="s">
        <v>356</v>
      </c>
      <c r="G183" s="26">
        <v>21340.907999999999</v>
      </c>
      <c r="H183" s="26">
        <v>21340.907999999999</v>
      </c>
      <c r="I183" s="26">
        <v>21340.907999999999</v>
      </c>
      <c r="J183" s="26"/>
      <c r="K183" s="26"/>
      <c r="L183" s="26"/>
      <c r="M183" s="26"/>
      <c r="N183" s="26">
        <v>21340.905999999999</v>
      </c>
      <c r="O183" s="47">
        <f t="shared" si="171"/>
        <v>99.999990628327524</v>
      </c>
      <c r="P183" s="26"/>
      <c r="Q183" s="26"/>
      <c r="R183" s="26"/>
    </row>
    <row r="184" spans="1:18" ht="26" x14ac:dyDescent="0.35">
      <c r="A184" s="10">
        <v>903</v>
      </c>
      <c r="B184" s="10" t="s">
        <v>74</v>
      </c>
      <c r="C184" s="10" t="s">
        <v>75</v>
      </c>
      <c r="D184" s="10" t="s">
        <v>57</v>
      </c>
      <c r="E184" s="10"/>
      <c r="F184" s="25" t="s">
        <v>748</v>
      </c>
      <c r="G184" s="26">
        <f t="shared" ref="G184:N187" si="218">G185</f>
        <v>0</v>
      </c>
      <c r="H184" s="26">
        <f>H185</f>
        <v>907.91499999999996</v>
      </c>
      <c r="I184" s="26">
        <f t="shared" ref="I184:M187" si="219">I185</f>
        <v>907.91499999999996</v>
      </c>
      <c r="J184" s="26">
        <f t="shared" si="219"/>
        <v>0</v>
      </c>
      <c r="K184" s="26">
        <f t="shared" si="219"/>
        <v>0</v>
      </c>
      <c r="L184" s="26">
        <f t="shared" si="219"/>
        <v>0</v>
      </c>
      <c r="M184" s="26">
        <f t="shared" si="219"/>
        <v>0</v>
      </c>
      <c r="N184" s="26">
        <f t="shared" si="218"/>
        <v>907.91499999999996</v>
      </c>
      <c r="O184" s="47">
        <f t="shared" si="171"/>
        <v>100</v>
      </c>
      <c r="P184" s="26">
        <f t="shared" ref="P184:R187" si="220">P185</f>
        <v>0</v>
      </c>
      <c r="Q184" s="26">
        <f t="shared" si="220"/>
        <v>0</v>
      </c>
      <c r="R184" s="26">
        <f t="shared" si="220"/>
        <v>0</v>
      </c>
    </row>
    <row r="185" spans="1:18" ht="26" x14ac:dyDescent="0.35">
      <c r="A185" s="10">
        <v>903</v>
      </c>
      <c r="B185" s="10" t="s">
        <v>74</v>
      </c>
      <c r="C185" s="10" t="s">
        <v>75</v>
      </c>
      <c r="D185" s="10" t="s">
        <v>60</v>
      </c>
      <c r="E185" s="10"/>
      <c r="F185" s="25" t="s">
        <v>67</v>
      </c>
      <c r="G185" s="26">
        <f t="shared" si="218"/>
        <v>0</v>
      </c>
      <c r="H185" s="26">
        <f>H186</f>
        <v>907.91499999999996</v>
      </c>
      <c r="I185" s="26">
        <f t="shared" si="219"/>
        <v>907.91499999999996</v>
      </c>
      <c r="J185" s="26">
        <f t="shared" si="219"/>
        <v>0</v>
      </c>
      <c r="K185" s="26">
        <f t="shared" si="219"/>
        <v>0</v>
      </c>
      <c r="L185" s="26">
        <f t="shared" si="219"/>
        <v>0</v>
      </c>
      <c r="M185" s="26">
        <f t="shared" si="219"/>
        <v>0</v>
      </c>
      <c r="N185" s="26">
        <f t="shared" si="218"/>
        <v>907.91499999999996</v>
      </c>
      <c r="O185" s="47">
        <f t="shared" si="171"/>
        <v>100</v>
      </c>
      <c r="P185" s="26">
        <f t="shared" si="220"/>
        <v>0</v>
      </c>
      <c r="Q185" s="26">
        <f t="shared" si="220"/>
        <v>0</v>
      </c>
      <c r="R185" s="26">
        <f t="shared" si="220"/>
        <v>0</v>
      </c>
    </row>
    <row r="186" spans="1:18" x14ac:dyDescent="0.35">
      <c r="A186" s="10">
        <v>903</v>
      </c>
      <c r="B186" s="10" t="s">
        <v>74</v>
      </c>
      <c r="C186" s="10" t="s">
        <v>75</v>
      </c>
      <c r="D186" s="10" t="s">
        <v>52</v>
      </c>
      <c r="E186" s="10"/>
      <c r="F186" s="25" t="s">
        <v>68</v>
      </c>
      <c r="G186" s="26">
        <f t="shared" si="218"/>
        <v>0</v>
      </c>
      <c r="H186" s="26">
        <f>H187</f>
        <v>907.91499999999996</v>
      </c>
      <c r="I186" s="26">
        <f t="shared" si="219"/>
        <v>907.91499999999996</v>
      </c>
      <c r="J186" s="26">
        <f t="shared" si="219"/>
        <v>0</v>
      </c>
      <c r="K186" s="26">
        <f t="shared" si="219"/>
        <v>0</v>
      </c>
      <c r="L186" s="26">
        <f t="shared" si="219"/>
        <v>0</v>
      </c>
      <c r="M186" s="26">
        <f t="shared" si="219"/>
        <v>0</v>
      </c>
      <c r="N186" s="26">
        <f t="shared" si="218"/>
        <v>907.91499999999996</v>
      </c>
      <c r="O186" s="47">
        <f t="shared" si="171"/>
        <v>100</v>
      </c>
      <c r="P186" s="26">
        <f t="shared" si="220"/>
        <v>0</v>
      </c>
      <c r="Q186" s="26">
        <f t="shared" si="220"/>
        <v>0</v>
      </c>
      <c r="R186" s="26">
        <f t="shared" si="220"/>
        <v>0</v>
      </c>
    </row>
    <row r="187" spans="1:18" x14ac:dyDescent="0.35">
      <c r="A187" s="10">
        <v>903</v>
      </c>
      <c r="B187" s="10" t="s">
        <v>74</v>
      </c>
      <c r="C187" s="10" t="s">
        <v>75</v>
      </c>
      <c r="D187" s="10" t="s">
        <v>52</v>
      </c>
      <c r="E187" s="10" t="s">
        <v>7</v>
      </c>
      <c r="F187" s="25" t="s">
        <v>371</v>
      </c>
      <c r="G187" s="26">
        <f t="shared" si="218"/>
        <v>0</v>
      </c>
      <c r="H187" s="26">
        <f>H188</f>
        <v>907.91499999999996</v>
      </c>
      <c r="I187" s="26">
        <f t="shared" si="219"/>
        <v>907.91499999999996</v>
      </c>
      <c r="J187" s="26">
        <f t="shared" si="219"/>
        <v>0</v>
      </c>
      <c r="K187" s="26">
        <f t="shared" si="219"/>
        <v>0</v>
      </c>
      <c r="L187" s="26">
        <f t="shared" si="219"/>
        <v>0</v>
      </c>
      <c r="M187" s="26">
        <f t="shared" si="219"/>
        <v>0</v>
      </c>
      <c r="N187" s="26">
        <f t="shared" si="218"/>
        <v>907.91499999999996</v>
      </c>
      <c r="O187" s="47">
        <f t="shared" si="171"/>
        <v>100</v>
      </c>
      <c r="P187" s="26">
        <f t="shared" si="220"/>
        <v>0</v>
      </c>
      <c r="Q187" s="26">
        <f t="shared" si="220"/>
        <v>0</v>
      </c>
      <c r="R187" s="26">
        <f t="shared" si="220"/>
        <v>0</v>
      </c>
    </row>
    <row r="188" spans="1:18" x14ac:dyDescent="0.35">
      <c r="A188" s="10">
        <v>903</v>
      </c>
      <c r="B188" s="10" t="s">
        <v>74</v>
      </c>
      <c r="C188" s="10" t="s">
        <v>75</v>
      </c>
      <c r="D188" s="10" t="s">
        <v>52</v>
      </c>
      <c r="E188" s="10" t="s">
        <v>845</v>
      </c>
      <c r="F188" s="25" t="s">
        <v>364</v>
      </c>
      <c r="G188" s="26"/>
      <c r="H188" s="26">
        <v>907.91499999999996</v>
      </c>
      <c r="I188" s="26">
        <v>907.91499999999996</v>
      </c>
      <c r="J188" s="26"/>
      <c r="K188" s="26"/>
      <c r="L188" s="26"/>
      <c r="M188" s="26"/>
      <c r="N188" s="26">
        <v>907.91499999999996</v>
      </c>
      <c r="O188" s="47">
        <f t="shared" si="171"/>
        <v>100</v>
      </c>
      <c r="P188" s="26"/>
      <c r="Q188" s="26"/>
      <c r="R188" s="26"/>
    </row>
    <row r="189" spans="1:18" s="7" customFormat="1" ht="26" x14ac:dyDescent="0.35">
      <c r="A189" s="16" t="s">
        <v>837</v>
      </c>
      <c r="B189" s="16"/>
      <c r="C189" s="16"/>
      <c r="D189" s="16"/>
      <c r="E189" s="16"/>
      <c r="F189" s="17" t="s">
        <v>840</v>
      </c>
      <c r="G189" s="18">
        <f t="shared" ref="G189:N192" si="221">G190</f>
        <v>32435.7</v>
      </c>
      <c r="H189" s="18">
        <f t="shared" si="221"/>
        <v>32435.699999999997</v>
      </c>
      <c r="I189" s="18">
        <f t="shared" si="221"/>
        <v>32435.699999999997</v>
      </c>
      <c r="J189" s="18">
        <f t="shared" si="221"/>
        <v>32435.699999999997</v>
      </c>
      <c r="K189" s="18">
        <f t="shared" si="221"/>
        <v>32435.699999999997</v>
      </c>
      <c r="L189" s="18">
        <f t="shared" si="221"/>
        <v>0</v>
      </c>
      <c r="M189" s="18">
        <f t="shared" si="221"/>
        <v>0</v>
      </c>
      <c r="N189" s="18">
        <f t="shared" si="221"/>
        <v>32435.7</v>
      </c>
      <c r="O189" s="46">
        <f t="shared" si="171"/>
        <v>100.00000000000003</v>
      </c>
      <c r="P189" s="18">
        <f t="shared" ref="P189:R192" si="222">P190</f>
        <v>32435.7</v>
      </c>
      <c r="Q189" s="18">
        <f t="shared" si="222"/>
        <v>0</v>
      </c>
      <c r="R189" s="18">
        <f t="shared" si="222"/>
        <v>0</v>
      </c>
    </row>
    <row r="190" spans="1:18" s="7" customFormat="1" x14ac:dyDescent="0.35">
      <c r="A190" s="16" t="s">
        <v>837</v>
      </c>
      <c r="B190" s="16" t="s">
        <v>8</v>
      </c>
      <c r="C190" s="16"/>
      <c r="D190" s="16"/>
      <c r="E190" s="16"/>
      <c r="F190" s="17" t="s">
        <v>13</v>
      </c>
      <c r="G190" s="18">
        <f t="shared" si="221"/>
        <v>32435.7</v>
      </c>
      <c r="H190" s="18">
        <f t="shared" si="221"/>
        <v>32435.699999999997</v>
      </c>
      <c r="I190" s="18">
        <f t="shared" si="221"/>
        <v>32435.699999999997</v>
      </c>
      <c r="J190" s="18">
        <f t="shared" si="221"/>
        <v>32435.699999999997</v>
      </c>
      <c r="K190" s="18">
        <f t="shared" si="221"/>
        <v>32435.699999999997</v>
      </c>
      <c r="L190" s="18">
        <f t="shared" si="221"/>
        <v>0</v>
      </c>
      <c r="M190" s="18">
        <f t="shared" si="221"/>
        <v>0</v>
      </c>
      <c r="N190" s="18">
        <f t="shared" si="221"/>
        <v>32435.7</v>
      </c>
      <c r="O190" s="46">
        <f t="shared" si="171"/>
        <v>100.00000000000003</v>
      </c>
      <c r="P190" s="18">
        <f t="shared" si="222"/>
        <v>32435.7</v>
      </c>
      <c r="Q190" s="18">
        <f t="shared" si="222"/>
        <v>0</v>
      </c>
      <c r="R190" s="18">
        <f t="shared" si="222"/>
        <v>0</v>
      </c>
    </row>
    <row r="191" spans="1:18" s="29" customFormat="1" x14ac:dyDescent="0.35">
      <c r="A191" s="20" t="s">
        <v>837</v>
      </c>
      <c r="B191" s="20" t="s">
        <v>8</v>
      </c>
      <c r="C191" s="20" t="s">
        <v>10</v>
      </c>
      <c r="D191" s="20"/>
      <c r="E191" s="20"/>
      <c r="F191" s="21" t="s">
        <v>14</v>
      </c>
      <c r="G191" s="22">
        <f t="shared" si="221"/>
        <v>32435.7</v>
      </c>
      <c r="H191" s="22">
        <f t="shared" si="221"/>
        <v>32435.699999999997</v>
      </c>
      <c r="I191" s="22">
        <f t="shared" si="221"/>
        <v>32435.699999999997</v>
      </c>
      <c r="J191" s="22">
        <f t="shared" si="221"/>
        <v>32435.699999999997</v>
      </c>
      <c r="K191" s="22">
        <f t="shared" si="221"/>
        <v>32435.699999999997</v>
      </c>
      <c r="L191" s="22">
        <f t="shared" si="221"/>
        <v>0</v>
      </c>
      <c r="M191" s="22">
        <f t="shared" si="221"/>
        <v>0</v>
      </c>
      <c r="N191" s="22">
        <f t="shared" si="221"/>
        <v>32435.7</v>
      </c>
      <c r="O191" s="48">
        <f t="shared" si="171"/>
        <v>100.00000000000003</v>
      </c>
      <c r="P191" s="22">
        <f t="shared" si="222"/>
        <v>32435.7</v>
      </c>
      <c r="Q191" s="22">
        <f t="shared" si="222"/>
        <v>0</v>
      </c>
      <c r="R191" s="22">
        <f t="shared" si="222"/>
        <v>0</v>
      </c>
    </row>
    <row r="192" spans="1:18" ht="26" x14ac:dyDescent="0.35">
      <c r="A192" s="10" t="s">
        <v>837</v>
      </c>
      <c r="B192" s="10" t="s">
        <v>8</v>
      </c>
      <c r="C192" s="10" t="s">
        <v>10</v>
      </c>
      <c r="D192" s="10" t="s">
        <v>28</v>
      </c>
      <c r="E192" s="10"/>
      <c r="F192" s="25" t="s">
        <v>39</v>
      </c>
      <c r="G192" s="26">
        <f t="shared" si="221"/>
        <v>32435.7</v>
      </c>
      <c r="H192" s="26">
        <f t="shared" si="221"/>
        <v>32435.699999999997</v>
      </c>
      <c r="I192" s="26">
        <f t="shared" si="221"/>
        <v>32435.699999999997</v>
      </c>
      <c r="J192" s="26">
        <f t="shared" si="221"/>
        <v>32435.699999999997</v>
      </c>
      <c r="K192" s="26">
        <f t="shared" si="221"/>
        <v>32435.699999999997</v>
      </c>
      <c r="L192" s="26">
        <f t="shared" si="221"/>
        <v>0</v>
      </c>
      <c r="M192" s="26">
        <f t="shared" si="221"/>
        <v>0</v>
      </c>
      <c r="N192" s="26">
        <f t="shared" si="221"/>
        <v>32435.7</v>
      </c>
      <c r="O192" s="47">
        <f t="shared" si="171"/>
        <v>100.00000000000003</v>
      </c>
      <c r="P192" s="26">
        <f t="shared" si="222"/>
        <v>32435.7</v>
      </c>
      <c r="Q192" s="26">
        <f t="shared" si="222"/>
        <v>0</v>
      </c>
      <c r="R192" s="26">
        <f t="shared" si="222"/>
        <v>0</v>
      </c>
    </row>
    <row r="193" spans="1:18" x14ac:dyDescent="0.35">
      <c r="A193" s="10" t="s">
        <v>837</v>
      </c>
      <c r="B193" s="10" t="s">
        <v>8</v>
      </c>
      <c r="C193" s="10" t="s">
        <v>10</v>
      </c>
      <c r="D193" s="10" t="s">
        <v>29</v>
      </c>
      <c r="E193" s="10"/>
      <c r="F193" s="25" t="s">
        <v>40</v>
      </c>
      <c r="G193" s="26">
        <f t="shared" ref="G193" si="223">G194+G201</f>
        <v>32435.7</v>
      </c>
      <c r="H193" s="26">
        <f>H194+H201</f>
        <v>32435.699999999997</v>
      </c>
      <c r="I193" s="26">
        <f t="shared" ref="I193:M193" si="224">I194+I201</f>
        <v>32435.699999999997</v>
      </c>
      <c r="J193" s="26">
        <f t="shared" si="224"/>
        <v>32435.699999999997</v>
      </c>
      <c r="K193" s="26">
        <f t="shared" si="224"/>
        <v>32435.699999999997</v>
      </c>
      <c r="L193" s="26">
        <f t="shared" si="224"/>
        <v>0</v>
      </c>
      <c r="M193" s="26">
        <f t="shared" si="224"/>
        <v>0</v>
      </c>
      <c r="N193" s="26">
        <f t="shared" ref="N193" si="225">N194+N201</f>
        <v>32435.7</v>
      </c>
      <c r="O193" s="47">
        <f t="shared" si="171"/>
        <v>100.00000000000003</v>
      </c>
      <c r="P193" s="26">
        <f t="shared" ref="P193:R193" si="226">P194+P201</f>
        <v>32435.7</v>
      </c>
      <c r="Q193" s="26">
        <f t="shared" ref="Q193" si="227">Q194+Q201</f>
        <v>0</v>
      </c>
      <c r="R193" s="26">
        <f t="shared" si="226"/>
        <v>0</v>
      </c>
    </row>
    <row r="194" spans="1:18" x14ac:dyDescent="0.35">
      <c r="A194" s="10" t="s">
        <v>837</v>
      </c>
      <c r="B194" s="10" t="s">
        <v>8</v>
      </c>
      <c r="C194" s="10" t="s">
        <v>10</v>
      </c>
      <c r="D194" s="10" t="s">
        <v>838</v>
      </c>
      <c r="E194" s="10"/>
      <c r="F194" s="25" t="s">
        <v>842</v>
      </c>
      <c r="G194" s="26">
        <f t="shared" ref="G194" si="228">G195+G197+G199</f>
        <v>32435.7</v>
      </c>
      <c r="H194" s="26">
        <f t="shared" ref="H194:M194" si="229">H195+H197+H199</f>
        <v>0</v>
      </c>
      <c r="I194" s="26">
        <f t="shared" si="229"/>
        <v>0</v>
      </c>
      <c r="J194" s="26">
        <f t="shared" si="229"/>
        <v>0</v>
      </c>
      <c r="K194" s="26">
        <f t="shared" si="229"/>
        <v>0</v>
      </c>
      <c r="L194" s="26">
        <f t="shared" si="229"/>
        <v>0</v>
      </c>
      <c r="M194" s="26">
        <f t="shared" si="229"/>
        <v>0</v>
      </c>
      <c r="N194" s="26">
        <f t="shared" ref="N194" si="230">N195+N197+N199</f>
        <v>0</v>
      </c>
      <c r="O194" s="47"/>
      <c r="P194" s="26">
        <f t="shared" ref="P194:R194" si="231">P195+P197+P199</f>
        <v>0</v>
      </c>
      <c r="Q194" s="26">
        <f t="shared" ref="Q194" si="232">Q195+Q197+Q199</f>
        <v>0</v>
      </c>
      <c r="R194" s="26">
        <f t="shared" si="231"/>
        <v>0</v>
      </c>
    </row>
    <row r="195" spans="1:18" ht="52" x14ac:dyDescent="0.35">
      <c r="A195" s="10" t="s">
        <v>837</v>
      </c>
      <c r="B195" s="10" t="s">
        <v>8</v>
      </c>
      <c r="C195" s="10" t="s">
        <v>10</v>
      </c>
      <c r="D195" s="10" t="s">
        <v>838</v>
      </c>
      <c r="E195" s="10" t="s">
        <v>19</v>
      </c>
      <c r="F195" s="25" t="s">
        <v>366</v>
      </c>
      <c r="G195" s="26">
        <f t="shared" ref="G195:N195" si="233">G196</f>
        <v>26051.95</v>
      </c>
      <c r="H195" s="26">
        <f t="shared" si="233"/>
        <v>0</v>
      </c>
      <c r="I195" s="26">
        <f t="shared" si="233"/>
        <v>0</v>
      </c>
      <c r="J195" s="26">
        <f t="shared" si="233"/>
        <v>0</v>
      </c>
      <c r="K195" s="26">
        <f t="shared" si="233"/>
        <v>0</v>
      </c>
      <c r="L195" s="26">
        <f t="shared" si="233"/>
        <v>0</v>
      </c>
      <c r="M195" s="26">
        <f t="shared" si="233"/>
        <v>0</v>
      </c>
      <c r="N195" s="26">
        <f t="shared" si="233"/>
        <v>0</v>
      </c>
      <c r="O195" s="47"/>
      <c r="P195" s="26">
        <f t="shared" ref="P195:R195" si="234">P196</f>
        <v>0</v>
      </c>
      <c r="Q195" s="26">
        <f t="shared" si="234"/>
        <v>0</v>
      </c>
      <c r="R195" s="26">
        <f t="shared" si="234"/>
        <v>0</v>
      </c>
    </row>
    <row r="196" spans="1:18" ht="26" x14ac:dyDescent="0.35">
      <c r="A196" s="10" t="s">
        <v>837</v>
      </c>
      <c r="B196" s="10" t="s">
        <v>8</v>
      </c>
      <c r="C196" s="10" t="s">
        <v>10</v>
      </c>
      <c r="D196" s="10" t="s">
        <v>838</v>
      </c>
      <c r="E196" s="10" t="s">
        <v>419</v>
      </c>
      <c r="F196" s="25" t="s">
        <v>355</v>
      </c>
      <c r="G196" s="26">
        <v>26051.95</v>
      </c>
      <c r="H196" s="26"/>
      <c r="I196" s="26"/>
      <c r="J196" s="26"/>
      <c r="K196" s="26"/>
      <c r="L196" s="26"/>
      <c r="M196" s="26"/>
      <c r="N196" s="26"/>
      <c r="O196" s="47"/>
      <c r="P196" s="26"/>
      <c r="Q196" s="26"/>
      <c r="R196" s="26"/>
    </row>
    <row r="197" spans="1:18" ht="26" x14ac:dyDescent="0.35">
      <c r="A197" s="10" t="s">
        <v>837</v>
      </c>
      <c r="B197" s="10" t="s">
        <v>8</v>
      </c>
      <c r="C197" s="10" t="s">
        <v>10</v>
      </c>
      <c r="D197" s="10" t="s">
        <v>838</v>
      </c>
      <c r="E197" s="10" t="s">
        <v>6</v>
      </c>
      <c r="F197" s="25" t="s">
        <v>367</v>
      </c>
      <c r="G197" s="26">
        <f t="shared" ref="G197:N197" si="235">G198</f>
        <v>6333.75</v>
      </c>
      <c r="H197" s="26">
        <f t="shared" si="235"/>
        <v>0</v>
      </c>
      <c r="I197" s="26">
        <f t="shared" si="235"/>
        <v>0</v>
      </c>
      <c r="J197" s="26">
        <f t="shared" si="235"/>
        <v>0</v>
      </c>
      <c r="K197" s="26">
        <f t="shared" si="235"/>
        <v>0</v>
      </c>
      <c r="L197" s="26">
        <f t="shared" si="235"/>
        <v>0</v>
      </c>
      <c r="M197" s="26">
        <f t="shared" si="235"/>
        <v>0</v>
      </c>
      <c r="N197" s="26">
        <f t="shared" si="235"/>
        <v>0</v>
      </c>
      <c r="O197" s="47"/>
      <c r="P197" s="26">
        <f t="shared" ref="P197:R197" si="236">P198</f>
        <v>0</v>
      </c>
      <c r="Q197" s="26">
        <f t="shared" si="236"/>
        <v>0</v>
      </c>
      <c r="R197" s="26">
        <f t="shared" si="236"/>
        <v>0</v>
      </c>
    </row>
    <row r="198" spans="1:18" ht="26" x14ac:dyDescent="0.35">
      <c r="A198" s="10" t="s">
        <v>837</v>
      </c>
      <c r="B198" s="10" t="s">
        <v>8</v>
      </c>
      <c r="C198" s="10" t="s">
        <v>10</v>
      </c>
      <c r="D198" s="10" t="s">
        <v>838</v>
      </c>
      <c r="E198" s="10" t="s">
        <v>302</v>
      </c>
      <c r="F198" s="25" t="s">
        <v>356</v>
      </c>
      <c r="G198" s="26">
        <v>6333.75</v>
      </c>
      <c r="H198" s="26"/>
      <c r="I198" s="26"/>
      <c r="J198" s="26"/>
      <c r="K198" s="26"/>
      <c r="L198" s="26"/>
      <c r="M198" s="26"/>
      <c r="N198" s="26"/>
      <c r="O198" s="47"/>
      <c r="P198" s="26"/>
      <c r="Q198" s="26"/>
      <c r="R198" s="26"/>
    </row>
    <row r="199" spans="1:18" x14ac:dyDescent="0.35">
      <c r="A199" s="10" t="s">
        <v>837</v>
      </c>
      <c r="B199" s="10" t="s">
        <v>8</v>
      </c>
      <c r="C199" s="10" t="s">
        <v>10</v>
      </c>
      <c r="D199" s="10" t="s">
        <v>838</v>
      </c>
      <c r="E199" s="10" t="s">
        <v>7</v>
      </c>
      <c r="F199" s="25" t="s">
        <v>371</v>
      </c>
      <c r="G199" s="26">
        <f t="shared" ref="G199:N199" si="237">G200</f>
        <v>50</v>
      </c>
      <c r="H199" s="26">
        <f t="shared" si="237"/>
        <v>0</v>
      </c>
      <c r="I199" s="26">
        <f t="shared" si="237"/>
        <v>0</v>
      </c>
      <c r="J199" s="26">
        <f t="shared" si="237"/>
        <v>0</v>
      </c>
      <c r="K199" s="26">
        <f t="shared" si="237"/>
        <v>0</v>
      </c>
      <c r="L199" s="26">
        <f t="shared" si="237"/>
        <v>0</v>
      </c>
      <c r="M199" s="26">
        <f t="shared" si="237"/>
        <v>0</v>
      </c>
      <c r="N199" s="26">
        <f t="shared" si="237"/>
        <v>0</v>
      </c>
      <c r="O199" s="47"/>
      <c r="P199" s="26">
        <f t="shared" ref="P199:R199" si="238">P200</f>
        <v>0</v>
      </c>
      <c r="Q199" s="26">
        <f t="shared" si="238"/>
        <v>0</v>
      </c>
      <c r="R199" s="26">
        <f t="shared" si="238"/>
        <v>0</v>
      </c>
    </row>
    <row r="200" spans="1:18" x14ac:dyDescent="0.35">
      <c r="A200" s="10" t="s">
        <v>837</v>
      </c>
      <c r="B200" s="10" t="s">
        <v>8</v>
      </c>
      <c r="C200" s="10" t="s">
        <v>10</v>
      </c>
      <c r="D200" s="10" t="s">
        <v>838</v>
      </c>
      <c r="E200" s="10" t="s">
        <v>350</v>
      </c>
      <c r="F200" s="25" t="s">
        <v>365</v>
      </c>
      <c r="G200" s="26">
        <v>50</v>
      </c>
      <c r="H200" s="26"/>
      <c r="I200" s="26"/>
      <c r="J200" s="26"/>
      <c r="K200" s="26"/>
      <c r="L200" s="26"/>
      <c r="M200" s="26"/>
      <c r="N200" s="26"/>
      <c r="O200" s="47"/>
      <c r="P200" s="26"/>
      <c r="Q200" s="26"/>
      <c r="R200" s="26"/>
    </row>
    <row r="201" spans="1:18" x14ac:dyDescent="0.35">
      <c r="A201" s="10" t="s">
        <v>837</v>
      </c>
      <c r="B201" s="10" t="s">
        <v>8</v>
      </c>
      <c r="C201" s="10" t="s">
        <v>10</v>
      </c>
      <c r="D201" s="10" t="s">
        <v>846</v>
      </c>
      <c r="E201" s="10"/>
      <c r="F201" s="25" t="s">
        <v>842</v>
      </c>
      <c r="G201" s="26">
        <f t="shared" ref="G201" si="239">G202+G204+G206</f>
        <v>0</v>
      </c>
      <c r="H201" s="26">
        <f>H202+H204+H206</f>
        <v>32435.699999999997</v>
      </c>
      <c r="I201" s="26">
        <f t="shared" ref="I201:M201" si="240">I202+I204+I206</f>
        <v>32435.699999999997</v>
      </c>
      <c r="J201" s="26">
        <f t="shared" si="240"/>
        <v>32435.699999999997</v>
      </c>
      <c r="K201" s="26">
        <f t="shared" si="240"/>
        <v>32435.699999999997</v>
      </c>
      <c r="L201" s="26">
        <f t="shared" si="240"/>
        <v>0</v>
      </c>
      <c r="M201" s="26">
        <f t="shared" si="240"/>
        <v>0</v>
      </c>
      <c r="N201" s="26">
        <f t="shared" ref="N201" si="241">N202+N204+N206</f>
        <v>32435.7</v>
      </c>
      <c r="O201" s="47">
        <f t="shared" si="171"/>
        <v>100.00000000000003</v>
      </c>
      <c r="P201" s="26">
        <f t="shared" ref="P201:R201" si="242">P202+P204+P206</f>
        <v>32435.7</v>
      </c>
      <c r="Q201" s="26">
        <f t="shared" ref="Q201" si="243">Q202+Q204+Q206</f>
        <v>0</v>
      </c>
      <c r="R201" s="26">
        <f t="shared" si="242"/>
        <v>0</v>
      </c>
    </row>
    <row r="202" spans="1:18" ht="52" x14ac:dyDescent="0.35">
      <c r="A202" s="10" t="s">
        <v>837</v>
      </c>
      <c r="B202" s="10" t="s">
        <v>8</v>
      </c>
      <c r="C202" s="10" t="s">
        <v>10</v>
      </c>
      <c r="D202" s="10" t="s">
        <v>846</v>
      </c>
      <c r="E202" s="10" t="s">
        <v>19</v>
      </c>
      <c r="F202" s="25" t="s">
        <v>366</v>
      </c>
      <c r="G202" s="26">
        <f t="shared" ref="G202:N202" si="244">G203</f>
        <v>0</v>
      </c>
      <c r="H202" s="26">
        <f>H203</f>
        <v>26894.72076</v>
      </c>
      <c r="I202" s="26">
        <f t="shared" ref="I202:M202" si="245">I203</f>
        <v>26894.72076</v>
      </c>
      <c r="J202" s="26">
        <f t="shared" si="245"/>
        <v>26894.72076</v>
      </c>
      <c r="K202" s="26">
        <f t="shared" si="245"/>
        <v>26894.72076</v>
      </c>
      <c r="L202" s="26">
        <f t="shared" si="245"/>
        <v>0</v>
      </c>
      <c r="M202" s="26">
        <f t="shared" si="245"/>
        <v>0</v>
      </c>
      <c r="N202" s="26">
        <f t="shared" si="244"/>
        <v>26894.721000000001</v>
      </c>
      <c r="O202" s="47">
        <f t="shared" si="171"/>
        <v>100.00000089236845</v>
      </c>
      <c r="P202" s="26">
        <f t="shared" ref="P202:R202" si="246">P203</f>
        <v>26894.721000000001</v>
      </c>
      <c r="Q202" s="26">
        <f t="shared" si="246"/>
        <v>0</v>
      </c>
      <c r="R202" s="26">
        <f t="shared" si="246"/>
        <v>0</v>
      </c>
    </row>
    <row r="203" spans="1:18" ht="26" x14ac:dyDescent="0.35">
      <c r="A203" s="10" t="s">
        <v>837</v>
      </c>
      <c r="B203" s="10" t="s">
        <v>8</v>
      </c>
      <c r="C203" s="10" t="s">
        <v>10</v>
      </c>
      <c r="D203" s="10" t="s">
        <v>846</v>
      </c>
      <c r="E203" s="10" t="s">
        <v>419</v>
      </c>
      <c r="F203" s="25" t="s">
        <v>355</v>
      </c>
      <c r="G203" s="26"/>
      <c r="H203" s="26">
        <v>26894.72076</v>
      </c>
      <c r="I203" s="26">
        <v>26894.72076</v>
      </c>
      <c r="J203" s="26">
        <f>H203</f>
        <v>26894.72076</v>
      </c>
      <c r="K203" s="26">
        <f>I203</f>
        <v>26894.72076</v>
      </c>
      <c r="L203" s="26"/>
      <c r="M203" s="26"/>
      <c r="N203" s="26">
        <v>26894.721000000001</v>
      </c>
      <c r="O203" s="47">
        <f t="shared" si="171"/>
        <v>100.00000089236845</v>
      </c>
      <c r="P203" s="26">
        <v>26894.721000000001</v>
      </c>
      <c r="Q203" s="26"/>
      <c r="R203" s="26"/>
    </row>
    <row r="204" spans="1:18" ht="26" x14ac:dyDescent="0.35">
      <c r="A204" s="10" t="s">
        <v>837</v>
      </c>
      <c r="B204" s="10" t="s">
        <v>8</v>
      </c>
      <c r="C204" s="10" t="s">
        <v>10</v>
      </c>
      <c r="D204" s="10" t="s">
        <v>846</v>
      </c>
      <c r="E204" s="10" t="s">
        <v>6</v>
      </c>
      <c r="F204" s="25" t="s">
        <v>367</v>
      </c>
      <c r="G204" s="26">
        <f t="shared" ref="G204:N204" si="247">G205</f>
        <v>0</v>
      </c>
      <c r="H204" s="26">
        <f>H205</f>
        <v>5469.3072400000001</v>
      </c>
      <c r="I204" s="26">
        <f t="shared" ref="I204:M204" si="248">I205</f>
        <v>5469.3072400000001</v>
      </c>
      <c r="J204" s="26">
        <f t="shared" si="248"/>
        <v>5469.3072400000001</v>
      </c>
      <c r="K204" s="26">
        <f t="shared" si="248"/>
        <v>5469.3072400000001</v>
      </c>
      <c r="L204" s="26">
        <f t="shared" si="248"/>
        <v>0</v>
      </c>
      <c r="M204" s="26">
        <f t="shared" si="248"/>
        <v>0</v>
      </c>
      <c r="N204" s="26">
        <f t="shared" si="247"/>
        <v>5469.3069999999998</v>
      </c>
      <c r="O204" s="47">
        <f t="shared" si="171"/>
        <v>99.99999561187569</v>
      </c>
      <c r="P204" s="26">
        <f t="shared" ref="P204:R204" si="249">P205</f>
        <v>5469.3069999999998</v>
      </c>
      <c r="Q204" s="26">
        <f t="shared" si="249"/>
        <v>0</v>
      </c>
      <c r="R204" s="26">
        <f t="shared" si="249"/>
        <v>0</v>
      </c>
    </row>
    <row r="205" spans="1:18" ht="26" x14ac:dyDescent="0.35">
      <c r="A205" s="10" t="s">
        <v>837</v>
      </c>
      <c r="B205" s="10" t="s">
        <v>8</v>
      </c>
      <c r="C205" s="10" t="s">
        <v>10</v>
      </c>
      <c r="D205" s="10" t="s">
        <v>846</v>
      </c>
      <c r="E205" s="10" t="s">
        <v>302</v>
      </c>
      <c r="F205" s="25" t="s">
        <v>356</v>
      </c>
      <c r="G205" s="26"/>
      <c r="H205" s="26">
        <v>5469.3072400000001</v>
      </c>
      <c r="I205" s="26">
        <v>5469.3072400000001</v>
      </c>
      <c r="J205" s="26">
        <f>H205</f>
        <v>5469.3072400000001</v>
      </c>
      <c r="K205" s="26">
        <f>I205</f>
        <v>5469.3072400000001</v>
      </c>
      <c r="L205" s="26"/>
      <c r="M205" s="26"/>
      <c r="N205" s="26">
        <v>5469.3069999999998</v>
      </c>
      <c r="O205" s="47">
        <f t="shared" si="171"/>
        <v>99.99999561187569</v>
      </c>
      <c r="P205" s="26">
        <v>5469.3069999999998</v>
      </c>
      <c r="Q205" s="26"/>
      <c r="R205" s="26"/>
    </row>
    <row r="206" spans="1:18" x14ac:dyDescent="0.35">
      <c r="A206" s="10" t="s">
        <v>837</v>
      </c>
      <c r="B206" s="10" t="s">
        <v>8</v>
      </c>
      <c r="C206" s="10" t="s">
        <v>10</v>
      </c>
      <c r="D206" s="10" t="s">
        <v>846</v>
      </c>
      <c r="E206" s="10" t="s">
        <v>7</v>
      </c>
      <c r="F206" s="25" t="s">
        <v>371</v>
      </c>
      <c r="G206" s="26">
        <f t="shared" ref="G206:N206" si="250">G207</f>
        <v>0</v>
      </c>
      <c r="H206" s="26">
        <f>H207</f>
        <v>71.671999999999997</v>
      </c>
      <c r="I206" s="26">
        <f t="shared" ref="I206:M206" si="251">I207</f>
        <v>71.671999999999997</v>
      </c>
      <c r="J206" s="26">
        <f t="shared" si="251"/>
        <v>71.671999999999997</v>
      </c>
      <c r="K206" s="26">
        <f t="shared" si="251"/>
        <v>71.671999999999997</v>
      </c>
      <c r="L206" s="26">
        <f t="shared" si="251"/>
        <v>0</v>
      </c>
      <c r="M206" s="26">
        <f t="shared" si="251"/>
        <v>0</v>
      </c>
      <c r="N206" s="26">
        <f t="shared" si="250"/>
        <v>71.671999999999997</v>
      </c>
      <c r="O206" s="47">
        <f t="shared" ref="O206:O268" si="252">N206/H206*100</f>
        <v>100</v>
      </c>
      <c r="P206" s="26">
        <f t="shared" ref="P206:R206" si="253">P207</f>
        <v>71.671999999999997</v>
      </c>
      <c r="Q206" s="26">
        <f t="shared" si="253"/>
        <v>0</v>
      </c>
      <c r="R206" s="26">
        <f t="shared" si="253"/>
        <v>0</v>
      </c>
    </row>
    <row r="207" spans="1:18" x14ac:dyDescent="0.35">
      <c r="A207" s="10" t="s">
        <v>837</v>
      </c>
      <c r="B207" s="10" t="s">
        <v>8</v>
      </c>
      <c r="C207" s="10" t="s">
        <v>10</v>
      </c>
      <c r="D207" s="10" t="s">
        <v>846</v>
      </c>
      <c r="E207" s="10" t="s">
        <v>350</v>
      </c>
      <c r="F207" s="25" t="s">
        <v>365</v>
      </c>
      <c r="G207" s="26"/>
      <c r="H207" s="26">
        <v>71.671999999999997</v>
      </c>
      <c r="I207" s="26">
        <v>71.671999999999997</v>
      </c>
      <c r="J207" s="26">
        <f>H207</f>
        <v>71.671999999999997</v>
      </c>
      <c r="K207" s="26">
        <f>I207</f>
        <v>71.671999999999997</v>
      </c>
      <c r="L207" s="26"/>
      <c r="M207" s="26"/>
      <c r="N207" s="26">
        <v>71.671999999999997</v>
      </c>
      <c r="O207" s="47">
        <f t="shared" si="252"/>
        <v>100</v>
      </c>
      <c r="P207" s="26">
        <v>71.671999999999997</v>
      </c>
      <c r="Q207" s="26"/>
      <c r="R207" s="26"/>
    </row>
    <row r="208" spans="1:18" s="7" customFormat="1" ht="26" x14ac:dyDescent="0.35">
      <c r="A208" s="27" t="s">
        <v>98</v>
      </c>
      <c r="B208" s="16"/>
      <c r="C208" s="16"/>
      <c r="D208" s="16"/>
      <c r="E208" s="16"/>
      <c r="F208" s="17" t="s">
        <v>113</v>
      </c>
      <c r="G208" s="18">
        <f t="shared" ref="G208" si="254">G209+G226</f>
        <v>68867.532999999996</v>
      </c>
      <c r="H208" s="18">
        <f t="shared" ref="H208:M208" si="255">H209+H226</f>
        <v>71447.133000000002</v>
      </c>
      <c r="I208" s="18">
        <f t="shared" si="255"/>
        <v>71447.133000000002</v>
      </c>
      <c r="J208" s="18">
        <f t="shared" si="255"/>
        <v>0</v>
      </c>
      <c r="K208" s="18">
        <f t="shared" si="255"/>
        <v>0</v>
      </c>
      <c r="L208" s="18">
        <f t="shared" si="255"/>
        <v>0</v>
      </c>
      <c r="M208" s="18">
        <f t="shared" si="255"/>
        <v>0</v>
      </c>
      <c r="N208" s="18">
        <f t="shared" ref="N208" si="256">N209+N226</f>
        <v>70768.05799999999</v>
      </c>
      <c r="O208" s="46">
        <f t="shared" si="252"/>
        <v>99.049541987919923</v>
      </c>
      <c r="P208" s="18">
        <f t="shared" ref="P208:R208" si="257">P209+P226</f>
        <v>0</v>
      </c>
      <c r="Q208" s="18">
        <f t="shared" ref="Q208" si="258">Q209+Q226</f>
        <v>0</v>
      </c>
      <c r="R208" s="18">
        <f t="shared" si="257"/>
        <v>0</v>
      </c>
    </row>
    <row r="209" spans="1:18" s="7" customFormat="1" x14ac:dyDescent="0.35">
      <c r="A209" s="27" t="s">
        <v>98</v>
      </c>
      <c r="B209" s="27" t="s">
        <v>74</v>
      </c>
      <c r="C209" s="16"/>
      <c r="D209" s="16"/>
      <c r="E209" s="16"/>
      <c r="F209" s="17" t="s">
        <v>88</v>
      </c>
      <c r="G209" s="18">
        <f t="shared" ref="G209:N211" si="259">G210</f>
        <v>33193.74</v>
      </c>
      <c r="H209" s="18">
        <f t="shared" si="259"/>
        <v>34746.339999999997</v>
      </c>
      <c r="I209" s="18">
        <f t="shared" si="259"/>
        <v>34746.339999999997</v>
      </c>
      <c r="J209" s="18">
        <f t="shared" si="259"/>
        <v>0</v>
      </c>
      <c r="K209" s="18">
        <f t="shared" si="259"/>
        <v>0</v>
      </c>
      <c r="L209" s="18">
        <f t="shared" si="259"/>
        <v>0</v>
      </c>
      <c r="M209" s="18">
        <f t="shared" si="259"/>
        <v>0</v>
      </c>
      <c r="N209" s="18">
        <f t="shared" si="259"/>
        <v>34746.339999999997</v>
      </c>
      <c r="O209" s="46">
        <f t="shared" si="252"/>
        <v>100</v>
      </c>
      <c r="P209" s="18">
        <f t="shared" ref="P209:R211" si="260">P210</f>
        <v>0</v>
      </c>
      <c r="Q209" s="18">
        <f t="shared" si="260"/>
        <v>0</v>
      </c>
      <c r="R209" s="18">
        <f t="shared" si="260"/>
        <v>0</v>
      </c>
    </row>
    <row r="210" spans="1:18" s="29" customFormat="1" x14ac:dyDescent="0.35">
      <c r="A210" s="28" t="s">
        <v>98</v>
      </c>
      <c r="B210" s="28" t="s">
        <v>74</v>
      </c>
      <c r="C210" s="28" t="s">
        <v>11</v>
      </c>
      <c r="D210" s="20"/>
      <c r="E210" s="20"/>
      <c r="F210" s="21" t="s">
        <v>114</v>
      </c>
      <c r="G210" s="22">
        <f t="shared" si="259"/>
        <v>33193.74</v>
      </c>
      <c r="H210" s="22">
        <f t="shared" si="259"/>
        <v>34746.339999999997</v>
      </c>
      <c r="I210" s="22">
        <f t="shared" si="259"/>
        <v>34746.339999999997</v>
      </c>
      <c r="J210" s="22">
        <f t="shared" si="259"/>
        <v>0</v>
      </c>
      <c r="K210" s="22">
        <f t="shared" si="259"/>
        <v>0</v>
      </c>
      <c r="L210" s="22">
        <f t="shared" si="259"/>
        <v>0</v>
      </c>
      <c r="M210" s="22">
        <f t="shared" si="259"/>
        <v>0</v>
      </c>
      <c r="N210" s="22">
        <f t="shared" si="259"/>
        <v>34746.339999999997</v>
      </c>
      <c r="O210" s="48">
        <f t="shared" si="252"/>
        <v>100</v>
      </c>
      <c r="P210" s="22">
        <f t="shared" si="260"/>
        <v>0</v>
      </c>
      <c r="Q210" s="22">
        <f t="shared" si="260"/>
        <v>0</v>
      </c>
      <c r="R210" s="22">
        <f t="shared" si="260"/>
        <v>0</v>
      </c>
    </row>
    <row r="211" spans="1:18" ht="26" x14ac:dyDescent="0.35">
      <c r="A211" s="24" t="s">
        <v>98</v>
      </c>
      <c r="B211" s="24" t="s">
        <v>74</v>
      </c>
      <c r="C211" s="24" t="s">
        <v>11</v>
      </c>
      <c r="D211" s="10" t="s">
        <v>109</v>
      </c>
      <c r="E211" s="10"/>
      <c r="F211" s="25" t="s">
        <v>118</v>
      </c>
      <c r="G211" s="26">
        <f t="shared" si="259"/>
        <v>33193.74</v>
      </c>
      <c r="H211" s="26">
        <f t="shared" si="259"/>
        <v>34746.339999999997</v>
      </c>
      <c r="I211" s="26">
        <f t="shared" si="259"/>
        <v>34746.339999999997</v>
      </c>
      <c r="J211" s="26">
        <f t="shared" si="259"/>
        <v>0</v>
      </c>
      <c r="K211" s="26">
        <f t="shared" si="259"/>
        <v>0</v>
      </c>
      <c r="L211" s="26">
        <f t="shared" si="259"/>
        <v>0</v>
      </c>
      <c r="M211" s="26">
        <f t="shared" si="259"/>
        <v>0</v>
      </c>
      <c r="N211" s="26">
        <f t="shared" si="259"/>
        <v>34746.339999999997</v>
      </c>
      <c r="O211" s="47">
        <f t="shared" si="252"/>
        <v>100</v>
      </c>
      <c r="P211" s="26">
        <f t="shared" si="260"/>
        <v>0</v>
      </c>
      <c r="Q211" s="26">
        <f t="shared" si="260"/>
        <v>0</v>
      </c>
      <c r="R211" s="26">
        <f t="shared" si="260"/>
        <v>0</v>
      </c>
    </row>
    <row r="212" spans="1:18" ht="26" x14ac:dyDescent="0.35">
      <c r="A212" s="24" t="s">
        <v>98</v>
      </c>
      <c r="B212" s="24" t="s">
        <v>74</v>
      </c>
      <c r="C212" s="24" t="s">
        <v>11</v>
      </c>
      <c r="D212" s="10" t="s">
        <v>110</v>
      </c>
      <c r="E212" s="10"/>
      <c r="F212" s="25" t="s">
        <v>119</v>
      </c>
      <c r="G212" s="26">
        <f t="shared" ref="G212" si="261">G213+G220+G223</f>
        <v>33193.74</v>
      </c>
      <c r="H212" s="26">
        <f t="shared" ref="H212:M212" si="262">H213+H220+H223</f>
        <v>34746.339999999997</v>
      </c>
      <c r="I212" s="26">
        <f t="shared" si="262"/>
        <v>34746.339999999997</v>
      </c>
      <c r="J212" s="26">
        <f t="shared" si="262"/>
        <v>0</v>
      </c>
      <c r="K212" s="26">
        <f t="shared" si="262"/>
        <v>0</v>
      </c>
      <c r="L212" s="26">
        <f t="shared" si="262"/>
        <v>0</v>
      </c>
      <c r="M212" s="26">
        <f t="shared" si="262"/>
        <v>0</v>
      </c>
      <c r="N212" s="26">
        <f t="shared" ref="N212" si="263">N213+N220+N223</f>
        <v>34746.339999999997</v>
      </c>
      <c r="O212" s="47">
        <f t="shared" si="252"/>
        <v>100</v>
      </c>
      <c r="P212" s="26">
        <f t="shared" ref="P212:R212" si="264">P213+P220+P223</f>
        <v>0</v>
      </c>
      <c r="Q212" s="26">
        <f t="shared" ref="Q212" si="265">Q213+Q220+Q223</f>
        <v>0</v>
      </c>
      <c r="R212" s="26">
        <f t="shared" si="264"/>
        <v>0</v>
      </c>
    </row>
    <row r="213" spans="1:18" ht="39" x14ac:dyDescent="0.35">
      <c r="A213" s="24" t="s">
        <v>98</v>
      </c>
      <c r="B213" s="24" t="s">
        <v>74</v>
      </c>
      <c r="C213" s="24" t="s">
        <v>11</v>
      </c>
      <c r="D213" s="24" t="s">
        <v>101</v>
      </c>
      <c r="E213" s="10"/>
      <c r="F213" s="25" t="s">
        <v>37</v>
      </c>
      <c r="G213" s="26">
        <f t="shared" ref="G213" si="266">G214+G216+G218</f>
        <v>26590.5</v>
      </c>
      <c r="H213" s="26">
        <f t="shared" ref="H213:M213" si="267">H214+H216+H218</f>
        <v>28143.100000000002</v>
      </c>
      <c r="I213" s="26">
        <f t="shared" si="267"/>
        <v>28143.100000000002</v>
      </c>
      <c r="J213" s="26">
        <f t="shared" si="267"/>
        <v>0</v>
      </c>
      <c r="K213" s="26">
        <f t="shared" si="267"/>
        <v>0</v>
      </c>
      <c r="L213" s="26">
        <f t="shared" si="267"/>
        <v>0</v>
      </c>
      <c r="M213" s="26">
        <f t="shared" si="267"/>
        <v>0</v>
      </c>
      <c r="N213" s="26">
        <f t="shared" ref="N213" si="268">N214+N216+N218</f>
        <v>28143.100000000002</v>
      </c>
      <c r="O213" s="47">
        <f t="shared" si="252"/>
        <v>100</v>
      </c>
      <c r="P213" s="26">
        <f t="shared" ref="P213:R213" si="269">P214+P216+P218</f>
        <v>0</v>
      </c>
      <c r="Q213" s="26">
        <f t="shared" ref="Q213" si="270">Q214+Q216+Q218</f>
        <v>0</v>
      </c>
      <c r="R213" s="26">
        <f t="shared" si="269"/>
        <v>0</v>
      </c>
    </row>
    <row r="214" spans="1:18" ht="52" x14ac:dyDescent="0.35">
      <c r="A214" s="24" t="s">
        <v>98</v>
      </c>
      <c r="B214" s="24" t="s">
        <v>74</v>
      </c>
      <c r="C214" s="24" t="s">
        <v>11</v>
      </c>
      <c r="D214" s="24" t="s">
        <v>101</v>
      </c>
      <c r="E214" s="10" t="s">
        <v>19</v>
      </c>
      <c r="F214" s="25" t="s">
        <v>366</v>
      </c>
      <c r="G214" s="26">
        <f t="shared" ref="G214:N214" si="271">G215</f>
        <v>22832.9</v>
      </c>
      <c r="H214" s="26">
        <f t="shared" si="271"/>
        <v>24385.5</v>
      </c>
      <c r="I214" s="26">
        <f t="shared" si="271"/>
        <v>24385.5</v>
      </c>
      <c r="J214" s="26">
        <f t="shared" si="271"/>
        <v>0</v>
      </c>
      <c r="K214" s="26">
        <f t="shared" si="271"/>
        <v>0</v>
      </c>
      <c r="L214" s="26">
        <f t="shared" si="271"/>
        <v>0</v>
      </c>
      <c r="M214" s="26">
        <f t="shared" si="271"/>
        <v>0</v>
      </c>
      <c r="N214" s="26">
        <f t="shared" si="271"/>
        <v>24385.5</v>
      </c>
      <c r="O214" s="47">
        <f t="shared" si="252"/>
        <v>100</v>
      </c>
      <c r="P214" s="26">
        <f t="shared" ref="P214:R214" si="272">P215</f>
        <v>0</v>
      </c>
      <c r="Q214" s="26">
        <f t="shared" si="272"/>
        <v>0</v>
      </c>
      <c r="R214" s="26">
        <f t="shared" si="272"/>
        <v>0</v>
      </c>
    </row>
    <row r="215" spans="1:18" x14ac:dyDescent="0.35">
      <c r="A215" s="24" t="s">
        <v>98</v>
      </c>
      <c r="B215" s="24" t="s">
        <v>74</v>
      </c>
      <c r="C215" s="24" t="s">
        <v>11</v>
      </c>
      <c r="D215" s="24" t="s">
        <v>101</v>
      </c>
      <c r="E215" s="24">
        <v>110</v>
      </c>
      <c r="F215" s="25" t="s">
        <v>354</v>
      </c>
      <c r="G215" s="26">
        <v>22832.9</v>
      </c>
      <c r="H215" s="26">
        <v>24385.5</v>
      </c>
      <c r="I215" s="26">
        <v>24385.5</v>
      </c>
      <c r="J215" s="26"/>
      <c r="K215" s="26"/>
      <c r="L215" s="26"/>
      <c r="M215" s="26"/>
      <c r="N215" s="26">
        <v>24385.5</v>
      </c>
      <c r="O215" s="47">
        <f t="shared" si="252"/>
        <v>100</v>
      </c>
      <c r="P215" s="26"/>
      <c r="Q215" s="26"/>
      <c r="R215" s="26"/>
    </row>
    <row r="216" spans="1:18" ht="26" x14ac:dyDescent="0.35">
      <c r="A216" s="24" t="s">
        <v>98</v>
      </c>
      <c r="B216" s="24" t="s">
        <v>74</v>
      </c>
      <c r="C216" s="24" t="s">
        <v>11</v>
      </c>
      <c r="D216" s="24" t="s">
        <v>101</v>
      </c>
      <c r="E216" s="24" t="s">
        <v>6</v>
      </c>
      <c r="F216" s="25" t="s">
        <v>367</v>
      </c>
      <c r="G216" s="26">
        <f t="shared" ref="G216:N216" si="273">G217</f>
        <v>3674.3</v>
      </c>
      <c r="H216" s="26">
        <f t="shared" si="273"/>
        <v>3665.06304</v>
      </c>
      <c r="I216" s="26">
        <f t="shared" si="273"/>
        <v>3665.06304</v>
      </c>
      <c r="J216" s="26">
        <f t="shared" si="273"/>
        <v>0</v>
      </c>
      <c r="K216" s="26">
        <f t="shared" si="273"/>
        <v>0</v>
      </c>
      <c r="L216" s="26">
        <f t="shared" si="273"/>
        <v>0</v>
      </c>
      <c r="M216" s="26">
        <f t="shared" si="273"/>
        <v>0</v>
      </c>
      <c r="N216" s="26">
        <f t="shared" si="273"/>
        <v>3665.0630000000001</v>
      </c>
      <c r="O216" s="47">
        <f t="shared" si="252"/>
        <v>99.999998908613591</v>
      </c>
      <c r="P216" s="26">
        <f t="shared" ref="P216:R216" si="274">P217</f>
        <v>0</v>
      </c>
      <c r="Q216" s="26">
        <f t="shared" si="274"/>
        <v>0</v>
      </c>
      <c r="R216" s="26">
        <f t="shared" si="274"/>
        <v>0</v>
      </c>
    </row>
    <row r="217" spans="1:18" ht="26" x14ac:dyDescent="0.35">
      <c r="A217" s="24" t="s">
        <v>98</v>
      </c>
      <c r="B217" s="24" t="s">
        <v>74</v>
      </c>
      <c r="C217" s="24" t="s">
        <v>11</v>
      </c>
      <c r="D217" s="24" t="s">
        <v>101</v>
      </c>
      <c r="E217" s="24">
        <v>240</v>
      </c>
      <c r="F217" s="25" t="s">
        <v>356</v>
      </c>
      <c r="G217" s="26">
        <v>3674.3</v>
      </c>
      <c r="H217" s="26">
        <v>3665.06304</v>
      </c>
      <c r="I217" s="26">
        <v>3665.06304</v>
      </c>
      <c r="J217" s="26"/>
      <c r="K217" s="26"/>
      <c r="L217" s="26"/>
      <c r="M217" s="26"/>
      <c r="N217" s="26">
        <v>3665.0630000000001</v>
      </c>
      <c r="O217" s="47">
        <f t="shared" si="252"/>
        <v>99.999998908613591</v>
      </c>
      <c r="P217" s="26"/>
      <c r="Q217" s="26"/>
      <c r="R217" s="26"/>
    </row>
    <row r="218" spans="1:18" x14ac:dyDescent="0.35">
      <c r="A218" s="24" t="s">
        <v>98</v>
      </c>
      <c r="B218" s="24" t="s">
        <v>74</v>
      </c>
      <c r="C218" s="24" t="s">
        <v>11</v>
      </c>
      <c r="D218" s="24" t="s">
        <v>101</v>
      </c>
      <c r="E218" s="24" t="s">
        <v>7</v>
      </c>
      <c r="F218" s="25" t="s">
        <v>371</v>
      </c>
      <c r="G218" s="26">
        <f t="shared" ref="G218:N218" si="275">G219</f>
        <v>83.3</v>
      </c>
      <c r="H218" s="26">
        <f t="shared" si="275"/>
        <v>92.536959999999993</v>
      </c>
      <c r="I218" s="26">
        <f t="shared" si="275"/>
        <v>92.536959999999993</v>
      </c>
      <c r="J218" s="26">
        <f t="shared" si="275"/>
        <v>0</v>
      </c>
      <c r="K218" s="26">
        <f t="shared" si="275"/>
        <v>0</v>
      </c>
      <c r="L218" s="26">
        <f t="shared" si="275"/>
        <v>0</v>
      </c>
      <c r="M218" s="26">
        <f t="shared" si="275"/>
        <v>0</v>
      </c>
      <c r="N218" s="26">
        <f t="shared" si="275"/>
        <v>92.537000000000006</v>
      </c>
      <c r="O218" s="47">
        <f t="shared" si="252"/>
        <v>100.00004322597155</v>
      </c>
      <c r="P218" s="26">
        <f t="shared" ref="P218:R218" si="276">P219</f>
        <v>0</v>
      </c>
      <c r="Q218" s="26">
        <f t="shared" si="276"/>
        <v>0</v>
      </c>
      <c r="R218" s="26">
        <f t="shared" si="276"/>
        <v>0</v>
      </c>
    </row>
    <row r="219" spans="1:18" x14ac:dyDescent="0.35">
      <c r="A219" s="24" t="s">
        <v>98</v>
      </c>
      <c r="B219" s="24" t="s">
        <v>74</v>
      </c>
      <c r="C219" s="24" t="s">
        <v>11</v>
      </c>
      <c r="D219" s="24" t="s">
        <v>101</v>
      </c>
      <c r="E219" s="24">
        <v>850</v>
      </c>
      <c r="F219" s="25" t="s">
        <v>365</v>
      </c>
      <c r="G219" s="26">
        <v>83.3</v>
      </c>
      <c r="H219" s="26">
        <v>92.536959999999993</v>
      </c>
      <c r="I219" s="26">
        <v>92.536959999999993</v>
      </c>
      <c r="J219" s="26"/>
      <c r="K219" s="26"/>
      <c r="L219" s="26"/>
      <c r="M219" s="26"/>
      <c r="N219" s="26">
        <v>92.537000000000006</v>
      </c>
      <c r="O219" s="47">
        <f t="shared" si="252"/>
        <v>100.00004322597155</v>
      </c>
      <c r="P219" s="26"/>
      <c r="Q219" s="26"/>
      <c r="R219" s="26"/>
    </row>
    <row r="220" spans="1:18" x14ac:dyDescent="0.35">
      <c r="A220" s="24" t="s">
        <v>98</v>
      </c>
      <c r="B220" s="24" t="s">
        <v>74</v>
      </c>
      <c r="C220" s="24" t="s">
        <v>11</v>
      </c>
      <c r="D220" s="24" t="s">
        <v>102</v>
      </c>
      <c r="E220" s="24"/>
      <c r="F220" s="25" t="s">
        <v>120</v>
      </c>
      <c r="G220" s="26">
        <f t="shared" ref="G220:N221" si="277">G221</f>
        <v>6371.54</v>
      </c>
      <c r="H220" s="26">
        <f t="shared" si="277"/>
        <v>6371.54</v>
      </c>
      <c r="I220" s="26">
        <f t="shared" si="277"/>
        <v>6371.54</v>
      </c>
      <c r="J220" s="26">
        <f t="shared" si="277"/>
        <v>0</v>
      </c>
      <c r="K220" s="26">
        <f t="shared" si="277"/>
        <v>0</v>
      </c>
      <c r="L220" s="26">
        <f t="shared" si="277"/>
        <v>0</v>
      </c>
      <c r="M220" s="26">
        <f t="shared" si="277"/>
        <v>0</v>
      </c>
      <c r="N220" s="26">
        <f t="shared" si="277"/>
        <v>6371.54</v>
      </c>
      <c r="O220" s="47">
        <f t="shared" si="252"/>
        <v>100</v>
      </c>
      <c r="P220" s="26">
        <f t="shared" ref="P220:R221" si="278">P221</f>
        <v>0</v>
      </c>
      <c r="Q220" s="26">
        <f t="shared" si="278"/>
        <v>0</v>
      </c>
      <c r="R220" s="26">
        <f t="shared" si="278"/>
        <v>0</v>
      </c>
    </row>
    <row r="221" spans="1:18" ht="26" x14ac:dyDescent="0.35">
      <c r="A221" s="24" t="s">
        <v>98</v>
      </c>
      <c r="B221" s="24" t="s">
        <v>74</v>
      </c>
      <c r="C221" s="24" t="s">
        <v>11</v>
      </c>
      <c r="D221" s="24" t="s">
        <v>102</v>
      </c>
      <c r="E221" s="24" t="s">
        <v>6</v>
      </c>
      <c r="F221" s="25" t="s">
        <v>367</v>
      </c>
      <c r="G221" s="26">
        <f t="shared" si="277"/>
        <v>6371.54</v>
      </c>
      <c r="H221" s="26">
        <f t="shared" si="277"/>
        <v>6371.54</v>
      </c>
      <c r="I221" s="26">
        <f t="shared" si="277"/>
        <v>6371.54</v>
      </c>
      <c r="J221" s="26">
        <f t="shared" si="277"/>
        <v>0</v>
      </c>
      <c r="K221" s="26">
        <f t="shared" si="277"/>
        <v>0</v>
      </c>
      <c r="L221" s="26">
        <f t="shared" si="277"/>
        <v>0</v>
      </c>
      <c r="M221" s="26">
        <f t="shared" si="277"/>
        <v>0</v>
      </c>
      <c r="N221" s="26">
        <f t="shared" si="277"/>
        <v>6371.54</v>
      </c>
      <c r="O221" s="47">
        <f t="shared" si="252"/>
        <v>100</v>
      </c>
      <c r="P221" s="26">
        <f t="shared" si="278"/>
        <v>0</v>
      </c>
      <c r="Q221" s="26">
        <f t="shared" si="278"/>
        <v>0</v>
      </c>
      <c r="R221" s="26">
        <f t="shared" si="278"/>
        <v>0</v>
      </c>
    </row>
    <row r="222" spans="1:18" ht="26" x14ac:dyDescent="0.35">
      <c r="A222" s="24" t="s">
        <v>98</v>
      </c>
      <c r="B222" s="24" t="s">
        <v>74</v>
      </c>
      <c r="C222" s="24" t="s">
        <v>11</v>
      </c>
      <c r="D222" s="24" t="s">
        <v>102</v>
      </c>
      <c r="E222" s="24">
        <v>240</v>
      </c>
      <c r="F222" s="25" t="s">
        <v>356</v>
      </c>
      <c r="G222" s="26">
        <v>6371.54</v>
      </c>
      <c r="H222" s="26">
        <v>6371.54</v>
      </c>
      <c r="I222" s="26">
        <v>6371.54</v>
      </c>
      <c r="J222" s="26"/>
      <c r="K222" s="26"/>
      <c r="L222" s="26"/>
      <c r="M222" s="26"/>
      <c r="N222" s="26">
        <v>6371.54</v>
      </c>
      <c r="O222" s="47">
        <f t="shared" si="252"/>
        <v>100</v>
      </c>
      <c r="P222" s="26"/>
      <c r="Q222" s="26"/>
      <c r="R222" s="26"/>
    </row>
    <row r="223" spans="1:18" x14ac:dyDescent="0.35">
      <c r="A223" s="24" t="s">
        <v>98</v>
      </c>
      <c r="B223" s="24" t="s">
        <v>74</v>
      </c>
      <c r="C223" s="24" t="s">
        <v>11</v>
      </c>
      <c r="D223" s="24" t="s">
        <v>103</v>
      </c>
      <c r="E223" s="24"/>
      <c r="F223" s="25" t="s">
        <v>121</v>
      </c>
      <c r="G223" s="26">
        <f t="shared" ref="G223:N224" si="279">G224</f>
        <v>231.7</v>
      </c>
      <c r="H223" s="26">
        <f t="shared" si="279"/>
        <v>231.7</v>
      </c>
      <c r="I223" s="26">
        <f t="shared" si="279"/>
        <v>231.7</v>
      </c>
      <c r="J223" s="26">
        <f t="shared" si="279"/>
        <v>0</v>
      </c>
      <c r="K223" s="26">
        <f t="shared" si="279"/>
        <v>0</v>
      </c>
      <c r="L223" s="26">
        <f t="shared" si="279"/>
        <v>0</v>
      </c>
      <c r="M223" s="26">
        <f t="shared" si="279"/>
        <v>0</v>
      </c>
      <c r="N223" s="26">
        <f t="shared" si="279"/>
        <v>231.7</v>
      </c>
      <c r="O223" s="47">
        <f t="shared" si="252"/>
        <v>100</v>
      </c>
      <c r="P223" s="26">
        <f t="shared" ref="P223:R224" si="280">P224</f>
        <v>0</v>
      </c>
      <c r="Q223" s="26">
        <f t="shared" si="280"/>
        <v>0</v>
      </c>
      <c r="R223" s="26">
        <f t="shared" si="280"/>
        <v>0</v>
      </c>
    </row>
    <row r="224" spans="1:18" ht="26" x14ac:dyDescent="0.35">
      <c r="A224" s="24" t="s">
        <v>98</v>
      </c>
      <c r="B224" s="24" t="s">
        <v>74</v>
      </c>
      <c r="C224" s="24" t="s">
        <v>11</v>
      </c>
      <c r="D224" s="24" t="s">
        <v>103</v>
      </c>
      <c r="E224" s="24" t="s">
        <v>6</v>
      </c>
      <c r="F224" s="25" t="s">
        <v>367</v>
      </c>
      <c r="G224" s="26">
        <f t="shared" si="279"/>
        <v>231.7</v>
      </c>
      <c r="H224" s="26">
        <f t="shared" si="279"/>
        <v>231.7</v>
      </c>
      <c r="I224" s="26">
        <f t="shared" si="279"/>
        <v>231.7</v>
      </c>
      <c r="J224" s="26">
        <f t="shared" si="279"/>
        <v>0</v>
      </c>
      <c r="K224" s="26">
        <f t="shared" si="279"/>
        <v>0</v>
      </c>
      <c r="L224" s="26">
        <f t="shared" si="279"/>
        <v>0</v>
      </c>
      <c r="M224" s="26">
        <f t="shared" si="279"/>
        <v>0</v>
      </c>
      <c r="N224" s="26">
        <f t="shared" si="279"/>
        <v>231.7</v>
      </c>
      <c r="O224" s="47">
        <f t="shared" si="252"/>
        <v>100</v>
      </c>
      <c r="P224" s="26">
        <f t="shared" si="280"/>
        <v>0</v>
      </c>
      <c r="Q224" s="26">
        <f t="shared" si="280"/>
        <v>0</v>
      </c>
      <c r="R224" s="26">
        <f t="shared" si="280"/>
        <v>0</v>
      </c>
    </row>
    <row r="225" spans="1:18" ht="26" x14ac:dyDescent="0.35">
      <c r="A225" s="24" t="s">
        <v>98</v>
      </c>
      <c r="B225" s="24" t="s">
        <v>74</v>
      </c>
      <c r="C225" s="24" t="s">
        <v>11</v>
      </c>
      <c r="D225" s="24" t="s">
        <v>103</v>
      </c>
      <c r="E225" s="24">
        <v>240</v>
      </c>
      <c r="F225" s="25" t="s">
        <v>356</v>
      </c>
      <c r="G225" s="26">
        <v>231.7</v>
      </c>
      <c r="H225" s="26">
        <v>231.7</v>
      </c>
      <c r="I225" s="26">
        <v>231.7</v>
      </c>
      <c r="J225" s="26"/>
      <c r="K225" s="26"/>
      <c r="L225" s="26"/>
      <c r="M225" s="26"/>
      <c r="N225" s="26">
        <v>231.7</v>
      </c>
      <c r="O225" s="47">
        <f t="shared" si="252"/>
        <v>100</v>
      </c>
      <c r="P225" s="26"/>
      <c r="Q225" s="26"/>
      <c r="R225" s="26"/>
    </row>
    <row r="226" spans="1:18" s="7" customFormat="1" x14ac:dyDescent="0.35">
      <c r="A226" s="27" t="s">
        <v>98</v>
      </c>
      <c r="B226" s="27" t="s">
        <v>50</v>
      </c>
      <c r="C226" s="27"/>
      <c r="D226" s="27"/>
      <c r="E226" s="27"/>
      <c r="F226" s="17" t="s">
        <v>115</v>
      </c>
      <c r="G226" s="18">
        <f t="shared" ref="G226" si="281">G227+G254</f>
        <v>35673.792999999991</v>
      </c>
      <c r="H226" s="18">
        <f t="shared" ref="H226:M226" si="282">H227+H254</f>
        <v>36700.792999999998</v>
      </c>
      <c r="I226" s="18">
        <f t="shared" si="282"/>
        <v>36700.792999999998</v>
      </c>
      <c r="J226" s="18">
        <f t="shared" si="282"/>
        <v>0</v>
      </c>
      <c r="K226" s="18">
        <f t="shared" si="282"/>
        <v>0</v>
      </c>
      <c r="L226" s="18">
        <f t="shared" si="282"/>
        <v>0</v>
      </c>
      <c r="M226" s="18">
        <f t="shared" si="282"/>
        <v>0</v>
      </c>
      <c r="N226" s="18">
        <f t="shared" ref="N226" si="283">N227+N254</f>
        <v>36021.717999999993</v>
      </c>
      <c r="O226" s="46">
        <f t="shared" si="252"/>
        <v>98.14969938115506</v>
      </c>
      <c r="P226" s="18">
        <f t="shared" ref="P226:R226" si="284">P227+P254</f>
        <v>0</v>
      </c>
      <c r="Q226" s="18">
        <f t="shared" ref="Q226" si="285">Q227+Q254</f>
        <v>0</v>
      </c>
      <c r="R226" s="18">
        <f t="shared" si="284"/>
        <v>0</v>
      </c>
    </row>
    <row r="227" spans="1:18" s="29" customFormat="1" ht="26" x14ac:dyDescent="0.35">
      <c r="A227" s="28" t="s">
        <v>98</v>
      </c>
      <c r="B227" s="28" t="s">
        <v>50</v>
      </c>
      <c r="C227" s="28" t="s">
        <v>99</v>
      </c>
      <c r="D227" s="28"/>
      <c r="E227" s="28"/>
      <c r="F227" s="21" t="s">
        <v>116</v>
      </c>
      <c r="G227" s="22">
        <f t="shared" ref="G227" si="286">G228+G242</f>
        <v>23782.192999999996</v>
      </c>
      <c r="H227" s="22">
        <f t="shared" ref="H227:M227" si="287">H228+H242</f>
        <v>24250.492999999999</v>
      </c>
      <c r="I227" s="22">
        <f t="shared" si="287"/>
        <v>24250.492999999999</v>
      </c>
      <c r="J227" s="22">
        <f t="shared" si="287"/>
        <v>0</v>
      </c>
      <c r="K227" s="22">
        <f t="shared" si="287"/>
        <v>0</v>
      </c>
      <c r="L227" s="22">
        <f t="shared" si="287"/>
        <v>0</v>
      </c>
      <c r="M227" s="22">
        <f t="shared" si="287"/>
        <v>0</v>
      </c>
      <c r="N227" s="22">
        <f t="shared" ref="N227" si="288">N228+N242</f>
        <v>23571.417999999998</v>
      </c>
      <c r="O227" s="48">
        <f t="shared" si="252"/>
        <v>97.199747650491062</v>
      </c>
      <c r="P227" s="22">
        <f t="shared" ref="P227:R227" si="289">P228+P242</f>
        <v>0</v>
      </c>
      <c r="Q227" s="22">
        <f t="shared" ref="Q227" si="290">Q228+Q242</f>
        <v>0</v>
      </c>
      <c r="R227" s="22">
        <f t="shared" si="289"/>
        <v>0</v>
      </c>
    </row>
    <row r="228" spans="1:18" ht="26" x14ac:dyDescent="0.35">
      <c r="A228" s="24" t="s">
        <v>98</v>
      </c>
      <c r="B228" s="24" t="s">
        <v>50</v>
      </c>
      <c r="C228" s="24" t="s">
        <v>99</v>
      </c>
      <c r="D228" s="24" t="s">
        <v>109</v>
      </c>
      <c r="E228" s="24"/>
      <c r="F228" s="25" t="s">
        <v>118</v>
      </c>
      <c r="G228" s="26">
        <f t="shared" ref="G228:N228" si="291">G229</f>
        <v>6263.7999999999993</v>
      </c>
      <c r="H228" s="26">
        <f t="shared" si="291"/>
        <v>6263.7999999999993</v>
      </c>
      <c r="I228" s="26">
        <f t="shared" si="291"/>
        <v>6263.7999999999993</v>
      </c>
      <c r="J228" s="26">
        <f t="shared" si="291"/>
        <v>0</v>
      </c>
      <c r="K228" s="26">
        <f t="shared" si="291"/>
        <v>0</v>
      </c>
      <c r="L228" s="26">
        <f t="shared" si="291"/>
        <v>0</v>
      </c>
      <c r="M228" s="26">
        <f t="shared" si="291"/>
        <v>0</v>
      </c>
      <c r="N228" s="26">
        <f t="shared" si="291"/>
        <v>6181.9</v>
      </c>
      <c r="O228" s="47">
        <f t="shared" si="252"/>
        <v>98.692486988728888</v>
      </c>
      <c r="P228" s="26">
        <f t="shared" ref="P228:R228" si="292">P229</f>
        <v>0</v>
      </c>
      <c r="Q228" s="26">
        <f t="shared" si="292"/>
        <v>0</v>
      </c>
      <c r="R228" s="26">
        <f t="shared" si="292"/>
        <v>0</v>
      </c>
    </row>
    <row r="229" spans="1:18" ht="26" x14ac:dyDescent="0.35">
      <c r="A229" s="24" t="s">
        <v>98</v>
      </c>
      <c r="B229" s="24" t="s">
        <v>50</v>
      </c>
      <c r="C229" s="24" t="s">
        <v>99</v>
      </c>
      <c r="D229" s="24" t="s">
        <v>111</v>
      </c>
      <c r="E229" s="24"/>
      <c r="F229" s="25" t="s">
        <v>122</v>
      </c>
      <c r="G229" s="26">
        <f t="shared" ref="G229" si="293">G230+G233+G239</f>
        <v>6263.7999999999993</v>
      </c>
      <c r="H229" s="26">
        <f t="shared" ref="H229:M229" si="294">H230+H233+H239</f>
        <v>6263.7999999999993</v>
      </c>
      <c r="I229" s="26">
        <f t="shared" si="294"/>
        <v>6263.7999999999993</v>
      </c>
      <c r="J229" s="26">
        <f t="shared" si="294"/>
        <v>0</v>
      </c>
      <c r="K229" s="26">
        <f t="shared" si="294"/>
        <v>0</v>
      </c>
      <c r="L229" s="26">
        <f t="shared" si="294"/>
        <v>0</v>
      </c>
      <c r="M229" s="26">
        <f t="shared" si="294"/>
        <v>0</v>
      </c>
      <c r="N229" s="26">
        <f t="shared" ref="N229" si="295">N230+N233+N239</f>
        <v>6181.9</v>
      </c>
      <c r="O229" s="47">
        <f t="shared" si="252"/>
        <v>98.692486988728888</v>
      </c>
      <c r="P229" s="26">
        <f t="shared" ref="P229:R229" si="296">P230+P233+P239</f>
        <v>0</v>
      </c>
      <c r="Q229" s="26">
        <f t="shared" ref="Q229" si="297">Q230+Q233+Q239</f>
        <v>0</v>
      </c>
      <c r="R229" s="26">
        <f t="shared" si="296"/>
        <v>0</v>
      </c>
    </row>
    <row r="230" spans="1:18" ht="26" x14ac:dyDescent="0.35">
      <c r="A230" s="24" t="s">
        <v>98</v>
      </c>
      <c r="B230" s="24" t="s">
        <v>50</v>
      </c>
      <c r="C230" s="24" t="s">
        <v>99</v>
      </c>
      <c r="D230" s="24" t="s">
        <v>104</v>
      </c>
      <c r="E230" s="24"/>
      <c r="F230" s="25" t="s">
        <v>123</v>
      </c>
      <c r="G230" s="26">
        <f t="shared" ref="G230:N231" si="298">G231</f>
        <v>2411.4</v>
      </c>
      <c r="H230" s="26">
        <f t="shared" si="298"/>
        <v>2411.4</v>
      </c>
      <c r="I230" s="26">
        <f t="shared" si="298"/>
        <v>2411.4</v>
      </c>
      <c r="J230" s="26">
        <f t="shared" si="298"/>
        <v>0</v>
      </c>
      <c r="K230" s="26">
        <f t="shared" si="298"/>
        <v>0</v>
      </c>
      <c r="L230" s="26">
        <f t="shared" si="298"/>
        <v>0</v>
      </c>
      <c r="M230" s="26">
        <f t="shared" si="298"/>
        <v>0</v>
      </c>
      <c r="N230" s="26">
        <f t="shared" si="298"/>
        <v>2329.5</v>
      </c>
      <c r="O230" s="47">
        <f t="shared" si="252"/>
        <v>96.603632744463795</v>
      </c>
      <c r="P230" s="26">
        <f t="shared" ref="P230:R231" si="299">P231</f>
        <v>0</v>
      </c>
      <c r="Q230" s="26">
        <f t="shared" si="299"/>
        <v>0</v>
      </c>
      <c r="R230" s="26">
        <f t="shared" si="299"/>
        <v>0</v>
      </c>
    </row>
    <row r="231" spans="1:18" ht="26" x14ac:dyDescent="0.35">
      <c r="A231" s="24" t="s">
        <v>98</v>
      </c>
      <c r="B231" s="24" t="s">
        <v>50</v>
      </c>
      <c r="C231" s="24" t="s">
        <v>99</v>
      </c>
      <c r="D231" s="24" t="s">
        <v>104</v>
      </c>
      <c r="E231" s="24" t="s">
        <v>6</v>
      </c>
      <c r="F231" s="25" t="s">
        <v>367</v>
      </c>
      <c r="G231" s="26">
        <f t="shared" si="298"/>
        <v>2411.4</v>
      </c>
      <c r="H231" s="26">
        <f t="shared" si="298"/>
        <v>2411.4</v>
      </c>
      <c r="I231" s="26">
        <f t="shared" si="298"/>
        <v>2411.4</v>
      </c>
      <c r="J231" s="26">
        <f t="shared" si="298"/>
        <v>0</v>
      </c>
      <c r="K231" s="26">
        <f t="shared" si="298"/>
        <v>0</v>
      </c>
      <c r="L231" s="26">
        <f t="shared" si="298"/>
        <v>0</v>
      </c>
      <c r="M231" s="26">
        <f t="shared" si="298"/>
        <v>0</v>
      </c>
      <c r="N231" s="26">
        <f t="shared" si="298"/>
        <v>2329.5</v>
      </c>
      <c r="O231" s="47">
        <f t="shared" si="252"/>
        <v>96.603632744463795</v>
      </c>
      <c r="P231" s="26">
        <f t="shared" si="299"/>
        <v>0</v>
      </c>
      <c r="Q231" s="26">
        <f t="shared" si="299"/>
        <v>0</v>
      </c>
      <c r="R231" s="26">
        <f t="shared" si="299"/>
        <v>0</v>
      </c>
    </row>
    <row r="232" spans="1:18" ht="26" x14ac:dyDescent="0.35">
      <c r="A232" s="24" t="s">
        <v>98</v>
      </c>
      <c r="B232" s="24" t="s">
        <v>50</v>
      </c>
      <c r="C232" s="24" t="s">
        <v>99</v>
      </c>
      <c r="D232" s="24" t="s">
        <v>104</v>
      </c>
      <c r="E232" s="24">
        <v>240</v>
      </c>
      <c r="F232" s="25" t="s">
        <v>356</v>
      </c>
      <c r="G232" s="26">
        <v>2411.4</v>
      </c>
      <c r="H232" s="26">
        <v>2411.4</v>
      </c>
      <c r="I232" s="26">
        <v>2411.4</v>
      </c>
      <c r="J232" s="26"/>
      <c r="K232" s="26"/>
      <c r="L232" s="26"/>
      <c r="M232" s="26"/>
      <c r="N232" s="26">
        <v>2329.5</v>
      </c>
      <c r="O232" s="47">
        <f t="shared" si="252"/>
        <v>96.603632744463795</v>
      </c>
      <c r="P232" s="26"/>
      <c r="Q232" s="26"/>
      <c r="R232" s="26"/>
    </row>
    <row r="233" spans="1:18" ht="26" x14ac:dyDescent="0.35">
      <c r="A233" s="24" t="s">
        <v>98</v>
      </c>
      <c r="B233" s="24" t="s">
        <v>50</v>
      </c>
      <c r="C233" s="24" t="s">
        <v>99</v>
      </c>
      <c r="D233" s="24" t="s">
        <v>105</v>
      </c>
      <c r="E233" s="24"/>
      <c r="F233" s="25" t="s">
        <v>124</v>
      </c>
      <c r="G233" s="26">
        <f>G234+G236</f>
        <v>2969</v>
      </c>
      <c r="H233" s="26">
        <f t="shared" ref="H233:N233" si="300">H234+H236</f>
        <v>2969</v>
      </c>
      <c r="I233" s="26">
        <f t="shared" si="300"/>
        <v>2969</v>
      </c>
      <c r="J233" s="26">
        <f t="shared" si="300"/>
        <v>0</v>
      </c>
      <c r="K233" s="26">
        <f t="shared" si="300"/>
        <v>0</v>
      </c>
      <c r="L233" s="26">
        <f t="shared" si="300"/>
        <v>0</v>
      </c>
      <c r="M233" s="26">
        <f t="shared" si="300"/>
        <v>0</v>
      </c>
      <c r="N233" s="26">
        <f t="shared" si="300"/>
        <v>2969</v>
      </c>
      <c r="O233" s="47">
        <f t="shared" si="252"/>
        <v>100</v>
      </c>
      <c r="P233" s="26">
        <f t="shared" ref="P233:R233" si="301">P234+P236</f>
        <v>0</v>
      </c>
      <c r="Q233" s="26">
        <f t="shared" ref="Q233" si="302">Q234+Q236</f>
        <v>0</v>
      </c>
      <c r="R233" s="26">
        <f t="shared" si="301"/>
        <v>0</v>
      </c>
    </row>
    <row r="234" spans="1:18" ht="26" x14ac:dyDescent="0.35">
      <c r="A234" s="24" t="s">
        <v>98</v>
      </c>
      <c r="B234" s="24" t="s">
        <v>50</v>
      </c>
      <c r="C234" s="24" t="s">
        <v>99</v>
      </c>
      <c r="D234" s="24" t="s">
        <v>105</v>
      </c>
      <c r="E234" s="24" t="s">
        <v>6</v>
      </c>
      <c r="F234" s="25" t="s">
        <v>367</v>
      </c>
      <c r="G234" s="26">
        <f t="shared" ref="G234:N234" si="303">G235</f>
        <v>2969</v>
      </c>
      <c r="H234" s="26">
        <f t="shared" si="303"/>
        <v>2242.6</v>
      </c>
      <c r="I234" s="26">
        <f t="shared" si="303"/>
        <v>2242.6</v>
      </c>
      <c r="J234" s="26">
        <f t="shared" si="303"/>
        <v>0</v>
      </c>
      <c r="K234" s="26">
        <f t="shared" si="303"/>
        <v>0</v>
      </c>
      <c r="L234" s="26">
        <f t="shared" si="303"/>
        <v>0</v>
      </c>
      <c r="M234" s="26">
        <f t="shared" si="303"/>
        <v>0</v>
      </c>
      <c r="N234" s="26">
        <f t="shared" si="303"/>
        <v>2242.6</v>
      </c>
      <c r="O234" s="47">
        <f t="shared" si="252"/>
        <v>100</v>
      </c>
      <c r="P234" s="26">
        <f t="shared" ref="P234:R234" si="304">P235</f>
        <v>0</v>
      </c>
      <c r="Q234" s="26">
        <f t="shared" si="304"/>
        <v>0</v>
      </c>
      <c r="R234" s="26">
        <f t="shared" si="304"/>
        <v>0</v>
      </c>
    </row>
    <row r="235" spans="1:18" ht="26" x14ac:dyDescent="0.35">
      <c r="A235" s="24" t="s">
        <v>98</v>
      </c>
      <c r="B235" s="24" t="s">
        <v>50</v>
      </c>
      <c r="C235" s="24" t="s">
        <v>99</v>
      </c>
      <c r="D235" s="24" t="s">
        <v>105</v>
      </c>
      <c r="E235" s="24">
        <v>240</v>
      </c>
      <c r="F235" s="25" t="s">
        <v>356</v>
      </c>
      <c r="G235" s="26">
        <v>2969</v>
      </c>
      <c r="H235" s="26">
        <v>2242.6</v>
      </c>
      <c r="I235" s="26">
        <v>2242.6</v>
      </c>
      <c r="J235" s="26"/>
      <c r="K235" s="26"/>
      <c r="L235" s="26"/>
      <c r="M235" s="26"/>
      <c r="N235" s="26">
        <v>2242.6</v>
      </c>
      <c r="O235" s="47">
        <f t="shared" si="252"/>
        <v>100</v>
      </c>
      <c r="P235" s="26"/>
      <c r="Q235" s="26"/>
      <c r="R235" s="26"/>
    </row>
    <row r="236" spans="1:18" ht="26" x14ac:dyDescent="0.35">
      <c r="A236" s="24" t="s">
        <v>98</v>
      </c>
      <c r="B236" s="24" t="s">
        <v>50</v>
      </c>
      <c r="C236" s="24" t="s">
        <v>99</v>
      </c>
      <c r="D236" s="24" t="s">
        <v>105</v>
      </c>
      <c r="E236" s="24" t="s">
        <v>85</v>
      </c>
      <c r="F236" s="25" t="s">
        <v>370</v>
      </c>
      <c r="G236" s="26">
        <f>G237+G238</f>
        <v>0</v>
      </c>
      <c r="H236" s="26">
        <f t="shared" ref="H236:N236" si="305">H237+H238</f>
        <v>726.4</v>
      </c>
      <c r="I236" s="26">
        <f t="shared" si="305"/>
        <v>726.4</v>
      </c>
      <c r="J236" s="26">
        <f t="shared" si="305"/>
        <v>0</v>
      </c>
      <c r="K236" s="26">
        <f t="shared" si="305"/>
        <v>0</v>
      </c>
      <c r="L236" s="26">
        <f t="shared" si="305"/>
        <v>0</v>
      </c>
      <c r="M236" s="26">
        <f t="shared" si="305"/>
        <v>0</v>
      </c>
      <c r="N236" s="26">
        <f t="shared" si="305"/>
        <v>726.4</v>
      </c>
      <c r="O236" s="47">
        <f t="shared" si="252"/>
        <v>100</v>
      </c>
      <c r="P236" s="26">
        <f t="shared" ref="P236:R236" si="306">P237+P238</f>
        <v>0</v>
      </c>
      <c r="Q236" s="26">
        <f t="shared" ref="Q236" si="307">Q237+Q238</f>
        <v>0</v>
      </c>
      <c r="R236" s="26">
        <f t="shared" si="306"/>
        <v>0</v>
      </c>
    </row>
    <row r="237" spans="1:18" x14ac:dyDescent="0.35">
      <c r="A237" s="24" t="s">
        <v>98</v>
      </c>
      <c r="B237" s="24" t="s">
        <v>50</v>
      </c>
      <c r="C237" s="24" t="s">
        <v>99</v>
      </c>
      <c r="D237" s="24" t="s">
        <v>105</v>
      </c>
      <c r="E237" s="10">
        <v>620</v>
      </c>
      <c r="F237" s="25" t="s">
        <v>362</v>
      </c>
      <c r="G237" s="26"/>
      <c r="H237" s="26">
        <v>83.203000000000003</v>
      </c>
      <c r="I237" s="26">
        <v>83.203000000000003</v>
      </c>
      <c r="J237" s="26"/>
      <c r="K237" s="26"/>
      <c r="L237" s="26"/>
      <c r="M237" s="26"/>
      <c r="N237" s="26">
        <v>83.203000000000003</v>
      </c>
      <c r="O237" s="47">
        <f t="shared" si="252"/>
        <v>100</v>
      </c>
      <c r="P237" s="26"/>
      <c r="Q237" s="26"/>
      <c r="R237" s="26"/>
    </row>
    <row r="238" spans="1:18" ht="26" x14ac:dyDescent="0.35">
      <c r="A238" s="24" t="s">
        <v>98</v>
      </c>
      <c r="B238" s="24" t="s">
        <v>50</v>
      </c>
      <c r="C238" s="24" t="s">
        <v>99</v>
      </c>
      <c r="D238" s="24" t="s">
        <v>105</v>
      </c>
      <c r="E238" s="10" t="s">
        <v>353</v>
      </c>
      <c r="F238" s="25" t="s">
        <v>363</v>
      </c>
      <c r="G238" s="26"/>
      <c r="H238" s="26">
        <v>643.197</v>
      </c>
      <c r="I238" s="26">
        <v>643.197</v>
      </c>
      <c r="J238" s="26"/>
      <c r="K238" s="26"/>
      <c r="L238" s="26"/>
      <c r="M238" s="26"/>
      <c r="N238" s="26">
        <v>643.197</v>
      </c>
      <c r="O238" s="47">
        <f t="shared" si="252"/>
        <v>100</v>
      </c>
      <c r="P238" s="26"/>
      <c r="Q238" s="26"/>
      <c r="R238" s="26"/>
    </row>
    <row r="239" spans="1:18" x14ac:dyDescent="0.35">
      <c r="A239" s="24" t="s">
        <v>98</v>
      </c>
      <c r="B239" s="24" t="s">
        <v>50</v>
      </c>
      <c r="C239" s="24" t="s">
        <v>99</v>
      </c>
      <c r="D239" s="24" t="s">
        <v>106</v>
      </c>
      <c r="E239" s="24"/>
      <c r="F239" s="25" t="s">
        <v>125</v>
      </c>
      <c r="G239" s="26">
        <f t="shared" ref="G239:N240" si="308">G240</f>
        <v>883.4</v>
      </c>
      <c r="H239" s="26">
        <f t="shared" si="308"/>
        <v>883.4</v>
      </c>
      <c r="I239" s="26">
        <f t="shared" si="308"/>
        <v>883.4</v>
      </c>
      <c r="J239" s="26">
        <f t="shared" si="308"/>
        <v>0</v>
      </c>
      <c r="K239" s="26">
        <f t="shared" si="308"/>
        <v>0</v>
      </c>
      <c r="L239" s="26">
        <f t="shared" si="308"/>
        <v>0</v>
      </c>
      <c r="M239" s="26">
        <f t="shared" si="308"/>
        <v>0</v>
      </c>
      <c r="N239" s="26">
        <f t="shared" si="308"/>
        <v>883.4</v>
      </c>
      <c r="O239" s="47">
        <f t="shared" si="252"/>
        <v>100</v>
      </c>
      <c r="P239" s="26">
        <f t="shared" ref="P239:R240" si="309">P240</f>
        <v>0</v>
      </c>
      <c r="Q239" s="26">
        <f t="shared" si="309"/>
        <v>0</v>
      </c>
      <c r="R239" s="26">
        <f t="shared" si="309"/>
        <v>0</v>
      </c>
    </row>
    <row r="240" spans="1:18" ht="26" x14ac:dyDescent="0.35">
      <c r="A240" s="24" t="s">
        <v>98</v>
      </c>
      <c r="B240" s="24" t="s">
        <v>50</v>
      </c>
      <c r="C240" s="24" t="s">
        <v>99</v>
      </c>
      <c r="D240" s="24" t="s">
        <v>106</v>
      </c>
      <c r="E240" s="24" t="s">
        <v>6</v>
      </c>
      <c r="F240" s="25" t="s">
        <v>367</v>
      </c>
      <c r="G240" s="26">
        <f t="shared" si="308"/>
        <v>883.4</v>
      </c>
      <c r="H240" s="26">
        <f t="shared" si="308"/>
        <v>883.4</v>
      </c>
      <c r="I240" s="26">
        <f t="shared" si="308"/>
        <v>883.4</v>
      </c>
      <c r="J240" s="26">
        <f t="shared" si="308"/>
        <v>0</v>
      </c>
      <c r="K240" s="26">
        <f t="shared" si="308"/>
        <v>0</v>
      </c>
      <c r="L240" s="26">
        <f t="shared" si="308"/>
        <v>0</v>
      </c>
      <c r="M240" s="26">
        <f t="shared" si="308"/>
        <v>0</v>
      </c>
      <c r="N240" s="26">
        <f t="shared" si="308"/>
        <v>883.4</v>
      </c>
      <c r="O240" s="47">
        <f t="shared" si="252"/>
        <v>100</v>
      </c>
      <c r="P240" s="26">
        <f t="shared" si="309"/>
        <v>0</v>
      </c>
      <c r="Q240" s="26">
        <f t="shared" si="309"/>
        <v>0</v>
      </c>
      <c r="R240" s="26">
        <f t="shared" si="309"/>
        <v>0</v>
      </c>
    </row>
    <row r="241" spans="1:18" ht="26" x14ac:dyDescent="0.35">
      <c r="A241" s="24" t="s">
        <v>98</v>
      </c>
      <c r="B241" s="24" t="s">
        <v>50</v>
      </c>
      <c r="C241" s="24" t="s">
        <v>99</v>
      </c>
      <c r="D241" s="24" t="s">
        <v>106</v>
      </c>
      <c r="E241" s="24">
        <v>240</v>
      </c>
      <c r="F241" s="25" t="s">
        <v>356</v>
      </c>
      <c r="G241" s="26">
        <v>883.4</v>
      </c>
      <c r="H241" s="26">
        <v>883.4</v>
      </c>
      <c r="I241" s="26">
        <v>883.4</v>
      </c>
      <c r="J241" s="26"/>
      <c r="K241" s="26"/>
      <c r="L241" s="26"/>
      <c r="M241" s="26"/>
      <c r="N241" s="26">
        <v>883.4</v>
      </c>
      <c r="O241" s="47">
        <f t="shared" si="252"/>
        <v>100</v>
      </c>
      <c r="P241" s="26"/>
      <c r="Q241" s="26"/>
      <c r="R241" s="26"/>
    </row>
    <row r="242" spans="1:18" ht="26" x14ac:dyDescent="0.35">
      <c r="A242" s="24" t="s">
        <v>98</v>
      </c>
      <c r="B242" s="24" t="s">
        <v>50</v>
      </c>
      <c r="C242" s="24" t="s">
        <v>99</v>
      </c>
      <c r="D242" s="24" t="s">
        <v>28</v>
      </c>
      <c r="E242" s="24"/>
      <c r="F242" s="25" t="s">
        <v>39</v>
      </c>
      <c r="G242" s="26">
        <f t="shared" ref="G242:N242" si="310">G243</f>
        <v>17518.392999999996</v>
      </c>
      <c r="H242" s="26">
        <f t="shared" si="310"/>
        <v>17986.692999999999</v>
      </c>
      <c r="I242" s="26">
        <f t="shared" si="310"/>
        <v>17986.692999999999</v>
      </c>
      <c r="J242" s="26">
        <f t="shared" si="310"/>
        <v>0</v>
      </c>
      <c r="K242" s="26">
        <f t="shared" si="310"/>
        <v>0</v>
      </c>
      <c r="L242" s="26">
        <f t="shared" si="310"/>
        <v>0</v>
      </c>
      <c r="M242" s="26">
        <f t="shared" si="310"/>
        <v>0</v>
      </c>
      <c r="N242" s="26">
        <f t="shared" si="310"/>
        <v>17389.517999999996</v>
      </c>
      <c r="O242" s="47">
        <f t="shared" si="252"/>
        <v>96.679906639869813</v>
      </c>
      <c r="P242" s="26">
        <f t="shared" ref="P242:R242" si="311">P243</f>
        <v>0</v>
      </c>
      <c r="Q242" s="26">
        <f t="shared" si="311"/>
        <v>0</v>
      </c>
      <c r="R242" s="26">
        <f t="shared" si="311"/>
        <v>0</v>
      </c>
    </row>
    <row r="243" spans="1:18" ht="39" x14ac:dyDescent="0.35">
      <c r="A243" s="24" t="s">
        <v>98</v>
      </c>
      <c r="B243" s="24" t="s">
        <v>50</v>
      </c>
      <c r="C243" s="24" t="s">
        <v>99</v>
      </c>
      <c r="D243" s="24" t="s">
        <v>112</v>
      </c>
      <c r="E243" s="24"/>
      <c r="F243" s="25" t="s">
        <v>745</v>
      </c>
      <c r="G243" s="26">
        <f t="shared" ref="G243" si="312">G244+G251</f>
        <v>17518.392999999996</v>
      </c>
      <c r="H243" s="26">
        <f t="shared" ref="H243:M243" si="313">H244+H251</f>
        <v>17986.692999999999</v>
      </c>
      <c r="I243" s="26">
        <f t="shared" si="313"/>
        <v>17986.692999999999</v>
      </c>
      <c r="J243" s="26">
        <f t="shared" si="313"/>
        <v>0</v>
      </c>
      <c r="K243" s="26">
        <f t="shared" si="313"/>
        <v>0</v>
      </c>
      <c r="L243" s="26">
        <f t="shared" si="313"/>
        <v>0</v>
      </c>
      <c r="M243" s="26">
        <f t="shared" si="313"/>
        <v>0</v>
      </c>
      <c r="N243" s="26">
        <f t="shared" ref="N243" si="314">N244+N251</f>
        <v>17389.517999999996</v>
      </c>
      <c r="O243" s="47">
        <f t="shared" si="252"/>
        <v>96.679906639869813</v>
      </c>
      <c r="P243" s="26">
        <f t="shared" ref="P243:R243" si="315">P244+P251</f>
        <v>0</v>
      </c>
      <c r="Q243" s="26">
        <f t="shared" ref="Q243" si="316">Q244+Q251</f>
        <v>0</v>
      </c>
      <c r="R243" s="26">
        <f t="shared" si="315"/>
        <v>0</v>
      </c>
    </row>
    <row r="244" spans="1:18" ht="39" x14ac:dyDescent="0.35">
      <c r="A244" s="24" t="s">
        <v>98</v>
      </c>
      <c r="B244" s="24" t="s">
        <v>50</v>
      </c>
      <c r="C244" s="24" t="s">
        <v>99</v>
      </c>
      <c r="D244" s="24" t="s">
        <v>107</v>
      </c>
      <c r="E244" s="24"/>
      <c r="F244" s="25" t="s">
        <v>37</v>
      </c>
      <c r="G244" s="26">
        <f t="shared" ref="G244" si="317">G245+G247+G249</f>
        <v>16120.330999999998</v>
      </c>
      <c r="H244" s="26">
        <f t="shared" ref="H244:M244" si="318">H245+H247+H249</f>
        <v>16649.131000000001</v>
      </c>
      <c r="I244" s="26">
        <f t="shared" si="318"/>
        <v>16649.131000000001</v>
      </c>
      <c r="J244" s="26">
        <f t="shared" si="318"/>
        <v>0</v>
      </c>
      <c r="K244" s="26">
        <f t="shared" si="318"/>
        <v>0</v>
      </c>
      <c r="L244" s="26">
        <f t="shared" si="318"/>
        <v>0</v>
      </c>
      <c r="M244" s="26">
        <f t="shared" si="318"/>
        <v>0</v>
      </c>
      <c r="N244" s="26">
        <f t="shared" ref="N244" si="319">N245+N247+N249</f>
        <v>16051.955999999998</v>
      </c>
      <c r="O244" s="47">
        <f t="shared" si="252"/>
        <v>96.413176159164081</v>
      </c>
      <c r="P244" s="26">
        <f t="shared" ref="P244:R244" si="320">P245+P247+P249</f>
        <v>0</v>
      </c>
      <c r="Q244" s="26">
        <f t="shared" ref="Q244" si="321">Q245+Q247+Q249</f>
        <v>0</v>
      </c>
      <c r="R244" s="26">
        <f t="shared" si="320"/>
        <v>0</v>
      </c>
    </row>
    <row r="245" spans="1:18" ht="52" x14ac:dyDescent="0.35">
      <c r="A245" s="24" t="s">
        <v>98</v>
      </c>
      <c r="B245" s="24" t="s">
        <v>50</v>
      </c>
      <c r="C245" s="24" t="s">
        <v>99</v>
      </c>
      <c r="D245" s="24" t="s">
        <v>107</v>
      </c>
      <c r="E245" s="24" t="s">
        <v>19</v>
      </c>
      <c r="F245" s="25" t="s">
        <v>366</v>
      </c>
      <c r="G245" s="26">
        <f t="shared" ref="G245:N245" si="322">G246</f>
        <v>6886.7</v>
      </c>
      <c r="H245" s="26">
        <f t="shared" si="322"/>
        <v>7354.5</v>
      </c>
      <c r="I245" s="26">
        <f t="shared" si="322"/>
        <v>7354.5</v>
      </c>
      <c r="J245" s="26">
        <f t="shared" si="322"/>
        <v>0</v>
      </c>
      <c r="K245" s="26">
        <f t="shared" si="322"/>
        <v>0</v>
      </c>
      <c r="L245" s="26">
        <f t="shared" si="322"/>
        <v>0</v>
      </c>
      <c r="M245" s="26">
        <f t="shared" si="322"/>
        <v>0</v>
      </c>
      <c r="N245" s="26">
        <f t="shared" si="322"/>
        <v>7354.5</v>
      </c>
      <c r="O245" s="47">
        <f t="shared" si="252"/>
        <v>100</v>
      </c>
      <c r="P245" s="26">
        <f t="shared" ref="P245:R245" si="323">P246</f>
        <v>0</v>
      </c>
      <c r="Q245" s="26">
        <f t="shared" si="323"/>
        <v>0</v>
      </c>
      <c r="R245" s="26">
        <f t="shared" si="323"/>
        <v>0</v>
      </c>
    </row>
    <row r="246" spans="1:18" x14ac:dyDescent="0.35">
      <c r="A246" s="24" t="s">
        <v>98</v>
      </c>
      <c r="B246" s="24" t="s">
        <v>50</v>
      </c>
      <c r="C246" s="24" t="s">
        <v>99</v>
      </c>
      <c r="D246" s="24" t="s">
        <v>107</v>
      </c>
      <c r="E246" s="24">
        <v>110</v>
      </c>
      <c r="F246" s="25" t="s">
        <v>354</v>
      </c>
      <c r="G246" s="26">
        <v>6886.7</v>
      </c>
      <c r="H246" s="26">
        <v>7354.5</v>
      </c>
      <c r="I246" s="26">
        <v>7354.5</v>
      </c>
      <c r="J246" s="26"/>
      <c r="K246" s="26"/>
      <c r="L246" s="26"/>
      <c r="M246" s="26"/>
      <c r="N246" s="26">
        <v>7354.5</v>
      </c>
      <c r="O246" s="47">
        <f t="shared" si="252"/>
        <v>100</v>
      </c>
      <c r="P246" s="26"/>
      <c r="Q246" s="26"/>
      <c r="R246" s="26"/>
    </row>
    <row r="247" spans="1:18" ht="26" x14ac:dyDescent="0.35">
      <c r="A247" s="24" t="s">
        <v>98</v>
      </c>
      <c r="B247" s="24" t="s">
        <v>50</v>
      </c>
      <c r="C247" s="24" t="s">
        <v>99</v>
      </c>
      <c r="D247" s="24" t="s">
        <v>107</v>
      </c>
      <c r="E247" s="24" t="s">
        <v>6</v>
      </c>
      <c r="F247" s="25" t="s">
        <v>367</v>
      </c>
      <c r="G247" s="26">
        <f t="shared" ref="G247:N247" si="324">G248</f>
        <v>6761.6</v>
      </c>
      <c r="H247" s="26">
        <f t="shared" si="324"/>
        <v>6665.8330299999998</v>
      </c>
      <c r="I247" s="26">
        <f t="shared" si="324"/>
        <v>6665.8330299999998</v>
      </c>
      <c r="J247" s="26">
        <f t="shared" si="324"/>
        <v>0</v>
      </c>
      <c r="K247" s="26">
        <f t="shared" si="324"/>
        <v>0</v>
      </c>
      <c r="L247" s="26">
        <f t="shared" si="324"/>
        <v>0</v>
      </c>
      <c r="M247" s="26">
        <f t="shared" si="324"/>
        <v>0</v>
      </c>
      <c r="N247" s="26">
        <f t="shared" si="324"/>
        <v>6665.8329999999996</v>
      </c>
      <c r="O247" s="47">
        <f t="shared" si="252"/>
        <v>99.999999549943723</v>
      </c>
      <c r="P247" s="26">
        <f t="shared" ref="P247:R247" si="325">P248</f>
        <v>0</v>
      </c>
      <c r="Q247" s="26">
        <f t="shared" si="325"/>
        <v>0</v>
      </c>
      <c r="R247" s="26">
        <f t="shared" si="325"/>
        <v>0</v>
      </c>
    </row>
    <row r="248" spans="1:18" ht="26" x14ac:dyDescent="0.35">
      <c r="A248" s="24" t="s">
        <v>98</v>
      </c>
      <c r="B248" s="24" t="s">
        <v>50</v>
      </c>
      <c r="C248" s="24" t="s">
        <v>99</v>
      </c>
      <c r="D248" s="24" t="s">
        <v>107</v>
      </c>
      <c r="E248" s="24">
        <v>240</v>
      </c>
      <c r="F248" s="25" t="s">
        <v>356</v>
      </c>
      <c r="G248" s="26">
        <v>6761.6</v>
      </c>
      <c r="H248" s="26">
        <v>6665.8330299999998</v>
      </c>
      <c r="I248" s="26">
        <v>6665.8330299999998</v>
      </c>
      <c r="J248" s="26"/>
      <c r="K248" s="26"/>
      <c r="L248" s="26"/>
      <c r="M248" s="26"/>
      <c r="N248" s="26">
        <v>6665.8329999999996</v>
      </c>
      <c r="O248" s="47">
        <f t="shared" si="252"/>
        <v>99.999999549943723</v>
      </c>
      <c r="P248" s="26"/>
      <c r="Q248" s="26"/>
      <c r="R248" s="26"/>
    </row>
    <row r="249" spans="1:18" x14ac:dyDescent="0.35">
      <c r="A249" s="24" t="s">
        <v>98</v>
      </c>
      <c r="B249" s="24" t="s">
        <v>50</v>
      </c>
      <c r="C249" s="24" t="s">
        <v>99</v>
      </c>
      <c r="D249" s="24" t="s">
        <v>107</v>
      </c>
      <c r="E249" s="24" t="s">
        <v>7</v>
      </c>
      <c r="F249" s="25" t="s">
        <v>371</v>
      </c>
      <c r="G249" s="26">
        <f t="shared" ref="G249:N249" si="326">G250</f>
        <v>2472.0309999999999</v>
      </c>
      <c r="H249" s="26">
        <f t="shared" si="326"/>
        <v>2628.7979700000001</v>
      </c>
      <c r="I249" s="26">
        <f t="shared" si="326"/>
        <v>2628.7979700000001</v>
      </c>
      <c r="J249" s="26">
        <f t="shared" si="326"/>
        <v>0</v>
      </c>
      <c r="K249" s="26">
        <f t="shared" si="326"/>
        <v>0</v>
      </c>
      <c r="L249" s="26">
        <f t="shared" si="326"/>
        <v>0</v>
      </c>
      <c r="M249" s="26">
        <f t="shared" si="326"/>
        <v>0</v>
      </c>
      <c r="N249" s="26">
        <f t="shared" si="326"/>
        <v>2031.623</v>
      </c>
      <c r="O249" s="47">
        <f t="shared" si="252"/>
        <v>77.283344828511105</v>
      </c>
      <c r="P249" s="26">
        <f t="shared" ref="P249:R249" si="327">P250</f>
        <v>0</v>
      </c>
      <c r="Q249" s="26">
        <f t="shared" si="327"/>
        <v>0</v>
      </c>
      <c r="R249" s="26">
        <f t="shared" si="327"/>
        <v>0</v>
      </c>
    </row>
    <row r="250" spans="1:18" x14ac:dyDescent="0.35">
      <c r="A250" s="24" t="s">
        <v>98</v>
      </c>
      <c r="B250" s="24" t="s">
        <v>50</v>
      </c>
      <c r="C250" s="24" t="s">
        <v>99</v>
      </c>
      <c r="D250" s="24" t="s">
        <v>107</v>
      </c>
      <c r="E250" s="24">
        <v>850</v>
      </c>
      <c r="F250" s="25" t="s">
        <v>365</v>
      </c>
      <c r="G250" s="26">
        <f>898.1+1573.931</f>
        <v>2472.0309999999999</v>
      </c>
      <c r="H250" s="26">
        <v>2628.7979700000001</v>
      </c>
      <c r="I250" s="26">
        <v>2628.7979700000001</v>
      </c>
      <c r="J250" s="26"/>
      <c r="K250" s="26"/>
      <c r="L250" s="26"/>
      <c r="M250" s="26"/>
      <c r="N250" s="26">
        <v>2031.623</v>
      </c>
      <c r="O250" s="47">
        <f t="shared" si="252"/>
        <v>77.283344828511105</v>
      </c>
      <c r="P250" s="26"/>
      <c r="Q250" s="26"/>
      <c r="R250" s="26"/>
    </row>
    <row r="251" spans="1:18" ht="26" x14ac:dyDescent="0.35">
      <c r="A251" s="24" t="s">
        <v>98</v>
      </c>
      <c r="B251" s="24" t="s">
        <v>50</v>
      </c>
      <c r="C251" s="24" t="s">
        <v>99</v>
      </c>
      <c r="D251" s="24" t="s">
        <v>108</v>
      </c>
      <c r="E251" s="24"/>
      <c r="F251" s="25" t="s">
        <v>126</v>
      </c>
      <c r="G251" s="26">
        <f t="shared" ref="G251:N252" si="328">G252</f>
        <v>1398.0619999999999</v>
      </c>
      <c r="H251" s="26">
        <f t="shared" si="328"/>
        <v>1337.5619999999999</v>
      </c>
      <c r="I251" s="26">
        <f t="shared" si="328"/>
        <v>1337.5619999999999</v>
      </c>
      <c r="J251" s="26">
        <f t="shared" si="328"/>
        <v>0</v>
      </c>
      <c r="K251" s="26">
        <f t="shared" si="328"/>
        <v>0</v>
      </c>
      <c r="L251" s="26">
        <f t="shared" si="328"/>
        <v>0</v>
      </c>
      <c r="M251" s="26">
        <f t="shared" si="328"/>
        <v>0</v>
      </c>
      <c r="N251" s="26">
        <f t="shared" si="328"/>
        <v>1337.5619999999999</v>
      </c>
      <c r="O251" s="47">
        <f t="shared" si="252"/>
        <v>100</v>
      </c>
      <c r="P251" s="26">
        <f t="shared" ref="P251:R252" si="329">P252</f>
        <v>0</v>
      </c>
      <c r="Q251" s="26">
        <f t="shared" si="329"/>
        <v>0</v>
      </c>
      <c r="R251" s="26">
        <f t="shared" si="329"/>
        <v>0</v>
      </c>
    </row>
    <row r="252" spans="1:18" ht="26" x14ac:dyDescent="0.35">
      <c r="A252" s="24" t="s">
        <v>98</v>
      </c>
      <c r="B252" s="24" t="s">
        <v>50</v>
      </c>
      <c r="C252" s="24" t="s">
        <v>99</v>
      </c>
      <c r="D252" s="24" t="s">
        <v>108</v>
      </c>
      <c r="E252" s="24" t="s">
        <v>6</v>
      </c>
      <c r="F252" s="25" t="s">
        <v>367</v>
      </c>
      <c r="G252" s="26">
        <f t="shared" si="328"/>
        <v>1398.0619999999999</v>
      </c>
      <c r="H252" s="26">
        <f t="shared" si="328"/>
        <v>1337.5619999999999</v>
      </c>
      <c r="I252" s="26">
        <f t="shared" si="328"/>
        <v>1337.5619999999999</v>
      </c>
      <c r="J252" s="26">
        <f t="shared" si="328"/>
        <v>0</v>
      </c>
      <c r="K252" s="26">
        <f t="shared" si="328"/>
        <v>0</v>
      </c>
      <c r="L252" s="26">
        <f t="shared" si="328"/>
        <v>0</v>
      </c>
      <c r="M252" s="26">
        <f t="shared" si="328"/>
        <v>0</v>
      </c>
      <c r="N252" s="26">
        <f t="shared" si="328"/>
        <v>1337.5619999999999</v>
      </c>
      <c r="O252" s="47">
        <f t="shared" si="252"/>
        <v>100</v>
      </c>
      <c r="P252" s="26">
        <f t="shared" si="329"/>
        <v>0</v>
      </c>
      <c r="Q252" s="26">
        <f t="shared" si="329"/>
        <v>0</v>
      </c>
      <c r="R252" s="26">
        <f t="shared" si="329"/>
        <v>0</v>
      </c>
    </row>
    <row r="253" spans="1:18" ht="26" x14ac:dyDescent="0.35">
      <c r="A253" s="24" t="s">
        <v>98</v>
      </c>
      <c r="B253" s="24" t="s">
        <v>50</v>
      </c>
      <c r="C253" s="24" t="s">
        <v>99</v>
      </c>
      <c r="D253" s="24" t="s">
        <v>108</v>
      </c>
      <c r="E253" s="24">
        <v>240</v>
      </c>
      <c r="F253" s="25" t="s">
        <v>356</v>
      </c>
      <c r="G253" s="26">
        <f>500+898.062</f>
        <v>1398.0619999999999</v>
      </c>
      <c r="H253" s="26">
        <v>1337.5619999999999</v>
      </c>
      <c r="I253" s="26">
        <v>1337.5619999999999</v>
      </c>
      <c r="J253" s="26"/>
      <c r="K253" s="26"/>
      <c r="L253" s="26"/>
      <c r="M253" s="26"/>
      <c r="N253" s="26">
        <v>1337.5619999999999</v>
      </c>
      <c r="O253" s="47">
        <f t="shared" si="252"/>
        <v>100</v>
      </c>
      <c r="P253" s="26"/>
      <c r="Q253" s="26"/>
      <c r="R253" s="26"/>
    </row>
    <row r="254" spans="1:18" s="29" customFormat="1" x14ac:dyDescent="0.35">
      <c r="A254" s="28" t="s">
        <v>98</v>
      </c>
      <c r="B254" s="28" t="s">
        <v>50</v>
      </c>
      <c r="C254" s="28" t="s">
        <v>100</v>
      </c>
      <c r="D254" s="28"/>
      <c r="E254" s="28"/>
      <c r="F254" s="21" t="s">
        <v>117</v>
      </c>
      <c r="G254" s="22">
        <f t="shared" ref="G254:N255" si="330">G255</f>
        <v>11891.599999999999</v>
      </c>
      <c r="H254" s="22">
        <f t="shared" si="330"/>
        <v>12450.3</v>
      </c>
      <c r="I254" s="22">
        <f t="shared" si="330"/>
        <v>12450.3</v>
      </c>
      <c r="J254" s="22">
        <f t="shared" si="330"/>
        <v>0</v>
      </c>
      <c r="K254" s="22">
        <f t="shared" si="330"/>
        <v>0</v>
      </c>
      <c r="L254" s="22">
        <f t="shared" si="330"/>
        <v>0</v>
      </c>
      <c r="M254" s="22">
        <f t="shared" si="330"/>
        <v>0</v>
      </c>
      <c r="N254" s="22">
        <f t="shared" si="330"/>
        <v>12450.3</v>
      </c>
      <c r="O254" s="48">
        <f t="shared" si="252"/>
        <v>100</v>
      </c>
      <c r="P254" s="22">
        <f t="shared" ref="P254:R255" si="331">P255</f>
        <v>0</v>
      </c>
      <c r="Q254" s="22">
        <f t="shared" si="331"/>
        <v>0</v>
      </c>
      <c r="R254" s="22">
        <f t="shared" si="331"/>
        <v>0</v>
      </c>
    </row>
    <row r="255" spans="1:18" ht="26" x14ac:dyDescent="0.35">
      <c r="A255" s="24" t="s">
        <v>98</v>
      </c>
      <c r="B255" s="24" t="s">
        <v>50</v>
      </c>
      <c r="C255" s="24" t="s">
        <v>100</v>
      </c>
      <c r="D255" s="24" t="s">
        <v>30</v>
      </c>
      <c r="E255" s="24"/>
      <c r="F255" s="25" t="s">
        <v>41</v>
      </c>
      <c r="G255" s="26">
        <f t="shared" si="330"/>
        <v>11891.599999999999</v>
      </c>
      <c r="H255" s="26">
        <f t="shared" si="330"/>
        <v>12450.3</v>
      </c>
      <c r="I255" s="26">
        <f t="shared" si="330"/>
        <v>12450.3</v>
      </c>
      <c r="J255" s="26">
        <f t="shared" si="330"/>
        <v>0</v>
      </c>
      <c r="K255" s="26">
        <f t="shared" si="330"/>
        <v>0</v>
      </c>
      <c r="L255" s="26">
        <f t="shared" si="330"/>
        <v>0</v>
      </c>
      <c r="M255" s="26">
        <f t="shared" si="330"/>
        <v>0</v>
      </c>
      <c r="N255" s="26">
        <f t="shared" si="330"/>
        <v>12450.3</v>
      </c>
      <c r="O255" s="47">
        <f t="shared" si="252"/>
        <v>100</v>
      </c>
      <c r="P255" s="26">
        <f t="shared" si="331"/>
        <v>0</v>
      </c>
      <c r="Q255" s="26">
        <f t="shared" si="331"/>
        <v>0</v>
      </c>
      <c r="R255" s="26">
        <f t="shared" si="331"/>
        <v>0</v>
      </c>
    </row>
    <row r="256" spans="1:18" x14ac:dyDescent="0.35">
      <c r="A256" s="24" t="s">
        <v>98</v>
      </c>
      <c r="B256" s="24" t="s">
        <v>50</v>
      </c>
      <c r="C256" s="24" t="s">
        <v>100</v>
      </c>
      <c r="D256" s="24" t="s">
        <v>31</v>
      </c>
      <c r="E256" s="24"/>
      <c r="F256" s="25" t="s">
        <v>42</v>
      </c>
      <c r="G256" s="26">
        <f t="shared" ref="G256" si="332">G257+G260</f>
        <v>11891.599999999999</v>
      </c>
      <c r="H256" s="26">
        <f t="shared" ref="H256:M256" si="333">H257+H260</f>
        <v>12450.3</v>
      </c>
      <c r="I256" s="26">
        <f t="shared" si="333"/>
        <v>12450.3</v>
      </c>
      <c r="J256" s="26">
        <f t="shared" si="333"/>
        <v>0</v>
      </c>
      <c r="K256" s="26">
        <f t="shared" si="333"/>
        <v>0</v>
      </c>
      <c r="L256" s="26">
        <f t="shared" si="333"/>
        <v>0</v>
      </c>
      <c r="M256" s="26">
        <f t="shared" si="333"/>
        <v>0</v>
      </c>
      <c r="N256" s="26">
        <f t="shared" ref="N256" si="334">N257+N260</f>
        <v>12450.3</v>
      </c>
      <c r="O256" s="47">
        <f t="shared" si="252"/>
        <v>100</v>
      </c>
      <c r="P256" s="26">
        <f t="shared" ref="P256:R256" si="335">P257+P260</f>
        <v>0</v>
      </c>
      <c r="Q256" s="26">
        <f t="shared" ref="Q256" si="336">Q257+Q260</f>
        <v>0</v>
      </c>
      <c r="R256" s="26">
        <f t="shared" si="335"/>
        <v>0</v>
      </c>
    </row>
    <row r="257" spans="1:18" ht="26" x14ac:dyDescent="0.35">
      <c r="A257" s="24" t="s">
        <v>98</v>
      </c>
      <c r="B257" s="24" t="s">
        <v>50</v>
      </c>
      <c r="C257" s="24" t="s">
        <v>100</v>
      </c>
      <c r="D257" s="24" t="s">
        <v>32</v>
      </c>
      <c r="E257" s="24"/>
      <c r="F257" s="25" t="s">
        <v>43</v>
      </c>
      <c r="G257" s="26">
        <f t="shared" ref="G257:N258" si="337">G258</f>
        <v>10955.3</v>
      </c>
      <c r="H257" s="26">
        <f t="shared" si="337"/>
        <v>11514</v>
      </c>
      <c r="I257" s="26">
        <f t="shared" si="337"/>
        <v>11514</v>
      </c>
      <c r="J257" s="26">
        <f t="shared" si="337"/>
        <v>0</v>
      </c>
      <c r="K257" s="26">
        <f t="shared" si="337"/>
        <v>0</v>
      </c>
      <c r="L257" s="26">
        <f t="shared" si="337"/>
        <v>0</v>
      </c>
      <c r="M257" s="26">
        <f t="shared" si="337"/>
        <v>0</v>
      </c>
      <c r="N257" s="26">
        <f t="shared" si="337"/>
        <v>11514</v>
      </c>
      <c r="O257" s="47">
        <f t="shared" si="252"/>
        <v>100</v>
      </c>
      <c r="P257" s="26">
        <f t="shared" ref="P257:R258" si="338">P258</f>
        <v>0</v>
      </c>
      <c r="Q257" s="26">
        <f t="shared" si="338"/>
        <v>0</v>
      </c>
      <c r="R257" s="26">
        <f t="shared" si="338"/>
        <v>0</v>
      </c>
    </row>
    <row r="258" spans="1:18" ht="52" x14ac:dyDescent="0.35">
      <c r="A258" s="24" t="s">
        <v>98</v>
      </c>
      <c r="B258" s="24" t="s">
        <v>50</v>
      </c>
      <c r="C258" s="24" t="s">
        <v>100</v>
      </c>
      <c r="D258" s="24" t="s">
        <v>32</v>
      </c>
      <c r="E258" s="24" t="s">
        <v>19</v>
      </c>
      <c r="F258" s="25" t="s">
        <v>366</v>
      </c>
      <c r="G258" s="26">
        <f t="shared" si="337"/>
        <v>10955.3</v>
      </c>
      <c r="H258" s="26">
        <f t="shared" si="337"/>
        <v>11514</v>
      </c>
      <c r="I258" s="26">
        <f t="shared" si="337"/>
        <v>11514</v>
      </c>
      <c r="J258" s="26">
        <f t="shared" si="337"/>
        <v>0</v>
      </c>
      <c r="K258" s="26">
        <f t="shared" si="337"/>
        <v>0</v>
      </c>
      <c r="L258" s="26">
        <f t="shared" si="337"/>
        <v>0</v>
      </c>
      <c r="M258" s="26">
        <f t="shared" si="337"/>
        <v>0</v>
      </c>
      <c r="N258" s="26">
        <f t="shared" si="337"/>
        <v>11514</v>
      </c>
      <c r="O258" s="47">
        <f t="shared" si="252"/>
        <v>100</v>
      </c>
      <c r="P258" s="26">
        <f t="shared" si="338"/>
        <v>0</v>
      </c>
      <c r="Q258" s="26">
        <f t="shared" si="338"/>
        <v>0</v>
      </c>
      <c r="R258" s="26">
        <f t="shared" si="338"/>
        <v>0</v>
      </c>
    </row>
    <row r="259" spans="1:18" ht="26" x14ac:dyDescent="0.35">
      <c r="A259" s="24" t="s">
        <v>98</v>
      </c>
      <c r="B259" s="24" t="s">
        <v>50</v>
      </c>
      <c r="C259" s="24" t="s">
        <v>100</v>
      </c>
      <c r="D259" s="24" t="s">
        <v>32</v>
      </c>
      <c r="E259" s="24">
        <v>120</v>
      </c>
      <c r="F259" s="25" t="s">
        <v>355</v>
      </c>
      <c r="G259" s="26">
        <v>10955.3</v>
      </c>
      <c r="H259" s="26">
        <v>11514</v>
      </c>
      <c r="I259" s="26">
        <v>11514</v>
      </c>
      <c r="J259" s="26"/>
      <c r="K259" s="26"/>
      <c r="L259" s="26"/>
      <c r="M259" s="26"/>
      <c r="N259" s="26">
        <v>11514</v>
      </c>
      <c r="O259" s="47">
        <f t="shared" si="252"/>
        <v>100</v>
      </c>
      <c r="P259" s="26"/>
      <c r="Q259" s="26"/>
      <c r="R259" s="26"/>
    </row>
    <row r="260" spans="1:18" ht="26" x14ac:dyDescent="0.35">
      <c r="A260" s="24" t="s">
        <v>98</v>
      </c>
      <c r="B260" s="24" t="s">
        <v>50</v>
      </c>
      <c r="C260" s="24" t="s">
        <v>100</v>
      </c>
      <c r="D260" s="24" t="s">
        <v>33</v>
      </c>
      <c r="E260" s="24"/>
      <c r="F260" s="25" t="s">
        <v>44</v>
      </c>
      <c r="G260" s="26">
        <f t="shared" ref="G260" si="339">G261+G263+G265</f>
        <v>936.30000000000007</v>
      </c>
      <c r="H260" s="26">
        <f t="shared" ref="H260:M260" si="340">H261+H263+H265</f>
        <v>936.3</v>
      </c>
      <c r="I260" s="26">
        <f t="shared" si="340"/>
        <v>936.3</v>
      </c>
      <c r="J260" s="26">
        <f t="shared" si="340"/>
        <v>0</v>
      </c>
      <c r="K260" s="26">
        <f t="shared" si="340"/>
        <v>0</v>
      </c>
      <c r="L260" s="26">
        <f t="shared" si="340"/>
        <v>0</v>
      </c>
      <c r="M260" s="26">
        <f t="shared" si="340"/>
        <v>0</v>
      </c>
      <c r="N260" s="26">
        <f t="shared" ref="N260" si="341">N261+N263+N265</f>
        <v>936.3</v>
      </c>
      <c r="O260" s="47">
        <f t="shared" si="252"/>
        <v>100</v>
      </c>
      <c r="P260" s="26">
        <f t="shared" ref="P260:R260" si="342">P261+P263+P265</f>
        <v>0</v>
      </c>
      <c r="Q260" s="26">
        <f t="shared" ref="Q260" si="343">Q261+Q263+Q265</f>
        <v>0</v>
      </c>
      <c r="R260" s="26">
        <f t="shared" si="342"/>
        <v>0</v>
      </c>
    </row>
    <row r="261" spans="1:18" ht="52" x14ac:dyDescent="0.35">
      <c r="A261" s="24" t="s">
        <v>98</v>
      </c>
      <c r="B261" s="24" t="s">
        <v>50</v>
      </c>
      <c r="C261" s="24" t="s">
        <v>100</v>
      </c>
      <c r="D261" s="24" t="s">
        <v>33</v>
      </c>
      <c r="E261" s="24" t="s">
        <v>19</v>
      </c>
      <c r="F261" s="25" t="s">
        <v>366</v>
      </c>
      <c r="G261" s="26">
        <f t="shared" ref="G261:N261" si="344">G262</f>
        <v>2.5</v>
      </c>
      <c r="H261" s="26">
        <f t="shared" si="344"/>
        <v>2.0277099999999999</v>
      </c>
      <c r="I261" s="26">
        <v>2.0277099999999999</v>
      </c>
      <c r="J261" s="26">
        <f t="shared" si="344"/>
        <v>0</v>
      </c>
      <c r="K261" s="26">
        <f t="shared" si="344"/>
        <v>0</v>
      </c>
      <c r="L261" s="26">
        <f t="shared" si="344"/>
        <v>0</v>
      </c>
      <c r="M261" s="26">
        <f t="shared" si="344"/>
        <v>0</v>
      </c>
      <c r="N261" s="26">
        <f t="shared" si="344"/>
        <v>2.028</v>
      </c>
      <c r="O261" s="47">
        <f t="shared" si="252"/>
        <v>100.01430184789739</v>
      </c>
      <c r="P261" s="26">
        <f t="shared" ref="P261:R261" si="345">P262</f>
        <v>0</v>
      </c>
      <c r="Q261" s="26">
        <f t="shared" si="345"/>
        <v>0</v>
      </c>
      <c r="R261" s="26">
        <f t="shared" si="345"/>
        <v>0</v>
      </c>
    </row>
    <row r="262" spans="1:18" ht="26" x14ac:dyDescent="0.35">
      <c r="A262" s="24" t="s">
        <v>98</v>
      </c>
      <c r="B262" s="24" t="s">
        <v>50</v>
      </c>
      <c r="C262" s="24" t="s">
        <v>100</v>
      </c>
      <c r="D262" s="24" t="s">
        <v>33</v>
      </c>
      <c r="E262" s="24">
        <v>120</v>
      </c>
      <c r="F262" s="25" t="s">
        <v>355</v>
      </c>
      <c r="G262" s="26">
        <v>2.5</v>
      </c>
      <c r="H262" s="26">
        <v>2.0277099999999999</v>
      </c>
      <c r="I262" s="26">
        <v>2.0277210000000001</v>
      </c>
      <c r="J262" s="26"/>
      <c r="K262" s="26"/>
      <c r="L262" s="26"/>
      <c r="M262" s="26"/>
      <c r="N262" s="26">
        <v>2.028</v>
      </c>
      <c r="O262" s="47">
        <f t="shared" si="252"/>
        <v>100.01430184789739</v>
      </c>
      <c r="P262" s="26"/>
      <c r="Q262" s="26"/>
      <c r="R262" s="26"/>
    </row>
    <row r="263" spans="1:18" ht="26" x14ac:dyDescent="0.35">
      <c r="A263" s="24" t="s">
        <v>98</v>
      </c>
      <c r="B263" s="24" t="s">
        <v>50</v>
      </c>
      <c r="C263" s="24" t="s">
        <v>100</v>
      </c>
      <c r="D263" s="24" t="s">
        <v>33</v>
      </c>
      <c r="E263" s="24" t="s">
        <v>6</v>
      </c>
      <c r="F263" s="25" t="s">
        <v>367</v>
      </c>
      <c r="G263" s="26">
        <f t="shared" ref="G263:N263" si="346">G264</f>
        <v>932.1</v>
      </c>
      <c r="H263" s="26">
        <f t="shared" si="346"/>
        <v>933.10271999999998</v>
      </c>
      <c r="I263" s="26">
        <f t="shared" si="346"/>
        <v>933.10271999999998</v>
      </c>
      <c r="J263" s="26">
        <f t="shared" si="346"/>
        <v>0</v>
      </c>
      <c r="K263" s="26">
        <f t="shared" si="346"/>
        <v>0</v>
      </c>
      <c r="L263" s="26">
        <f t="shared" si="346"/>
        <v>0</v>
      </c>
      <c r="M263" s="26">
        <f t="shared" si="346"/>
        <v>0</v>
      </c>
      <c r="N263" s="26">
        <f t="shared" si="346"/>
        <v>933.10299999999995</v>
      </c>
      <c r="O263" s="47">
        <f t="shared" si="252"/>
        <v>100.0000300074144</v>
      </c>
      <c r="P263" s="26">
        <f t="shared" ref="P263:R263" si="347">P264</f>
        <v>0</v>
      </c>
      <c r="Q263" s="26">
        <f t="shared" si="347"/>
        <v>0</v>
      </c>
      <c r="R263" s="26">
        <f t="shared" si="347"/>
        <v>0</v>
      </c>
    </row>
    <row r="264" spans="1:18" ht="26" x14ac:dyDescent="0.35">
      <c r="A264" s="24" t="s">
        <v>98</v>
      </c>
      <c r="B264" s="24" t="s">
        <v>50</v>
      </c>
      <c r="C264" s="24" t="s">
        <v>100</v>
      </c>
      <c r="D264" s="24" t="s">
        <v>33</v>
      </c>
      <c r="E264" s="24">
        <v>240</v>
      </c>
      <c r="F264" s="25" t="s">
        <v>356</v>
      </c>
      <c r="G264" s="26">
        <v>932.1</v>
      </c>
      <c r="H264" s="26">
        <v>933.10271999999998</v>
      </c>
      <c r="I264" s="26">
        <v>933.10271999999998</v>
      </c>
      <c r="J264" s="26"/>
      <c r="K264" s="26"/>
      <c r="L264" s="26"/>
      <c r="M264" s="26"/>
      <c r="N264" s="26">
        <v>933.10299999999995</v>
      </c>
      <c r="O264" s="47">
        <f t="shared" si="252"/>
        <v>100.0000300074144</v>
      </c>
      <c r="P264" s="26"/>
      <c r="Q264" s="26"/>
      <c r="R264" s="26"/>
    </row>
    <row r="265" spans="1:18" x14ac:dyDescent="0.35">
      <c r="A265" s="24" t="s">
        <v>98</v>
      </c>
      <c r="B265" s="24" t="s">
        <v>50</v>
      </c>
      <c r="C265" s="24" t="s">
        <v>100</v>
      </c>
      <c r="D265" s="24" t="s">
        <v>33</v>
      </c>
      <c r="E265" s="24" t="s">
        <v>7</v>
      </c>
      <c r="F265" s="25" t="s">
        <v>371</v>
      </c>
      <c r="G265" s="26">
        <f t="shared" ref="G265:N265" si="348">G266</f>
        <v>1.7</v>
      </c>
      <c r="H265" s="26">
        <f t="shared" si="348"/>
        <v>1.16957</v>
      </c>
      <c r="I265" s="26">
        <f t="shared" si="348"/>
        <v>1.16957</v>
      </c>
      <c r="J265" s="26">
        <f t="shared" si="348"/>
        <v>0</v>
      </c>
      <c r="K265" s="26">
        <f t="shared" si="348"/>
        <v>0</v>
      </c>
      <c r="L265" s="26">
        <f t="shared" si="348"/>
        <v>0</v>
      </c>
      <c r="M265" s="26">
        <f t="shared" si="348"/>
        <v>0</v>
      </c>
      <c r="N265" s="26">
        <f t="shared" si="348"/>
        <v>1.169</v>
      </c>
      <c r="O265" s="47">
        <f t="shared" si="252"/>
        <v>99.951264139812068</v>
      </c>
      <c r="P265" s="26">
        <f t="shared" ref="P265:R265" si="349">P266</f>
        <v>0</v>
      </c>
      <c r="Q265" s="26">
        <f t="shared" si="349"/>
        <v>0</v>
      </c>
      <c r="R265" s="26">
        <f t="shared" si="349"/>
        <v>0</v>
      </c>
    </row>
    <row r="266" spans="1:18" x14ac:dyDescent="0.35">
      <c r="A266" s="24" t="s">
        <v>98</v>
      </c>
      <c r="B266" s="24" t="s">
        <v>50</v>
      </c>
      <c r="C266" s="24" t="s">
        <v>100</v>
      </c>
      <c r="D266" s="24" t="s">
        <v>33</v>
      </c>
      <c r="E266" s="24">
        <v>850</v>
      </c>
      <c r="F266" s="25" t="s">
        <v>365</v>
      </c>
      <c r="G266" s="26">
        <v>1.7</v>
      </c>
      <c r="H266" s="26">
        <v>1.16957</v>
      </c>
      <c r="I266" s="26">
        <v>1.16957</v>
      </c>
      <c r="J266" s="26"/>
      <c r="K266" s="26"/>
      <c r="L266" s="26"/>
      <c r="M266" s="26"/>
      <c r="N266" s="26">
        <v>1.169</v>
      </c>
      <c r="O266" s="47">
        <f t="shared" si="252"/>
        <v>99.951264139812068</v>
      </c>
      <c r="P266" s="26"/>
      <c r="Q266" s="26"/>
      <c r="R266" s="26"/>
    </row>
    <row r="267" spans="1:18" s="7" customFormat="1" x14ac:dyDescent="0.35">
      <c r="A267" s="16" t="s">
        <v>127</v>
      </c>
      <c r="B267" s="27"/>
      <c r="C267" s="27"/>
      <c r="D267" s="27"/>
      <c r="E267" s="27"/>
      <c r="F267" s="17" t="s">
        <v>144</v>
      </c>
      <c r="G267" s="18">
        <f>G268+G367</f>
        <v>799525.91999999993</v>
      </c>
      <c r="H267" s="18">
        <f t="shared" ref="H267:R267" si="350">H268+H367+H384</f>
        <v>473499.95470999996</v>
      </c>
      <c r="I267" s="18">
        <f t="shared" si="350"/>
        <v>473499.95500999998</v>
      </c>
      <c r="J267" s="18">
        <f t="shared" si="350"/>
        <v>405745.61505000002</v>
      </c>
      <c r="K267" s="18">
        <f t="shared" si="350"/>
        <v>405745.61505000002</v>
      </c>
      <c r="L267" s="18">
        <f t="shared" si="350"/>
        <v>63581.261999999995</v>
      </c>
      <c r="M267" s="18">
        <f t="shared" si="350"/>
        <v>63581.261859999999</v>
      </c>
      <c r="N267" s="18">
        <f t="shared" si="350"/>
        <v>473167.81499999994</v>
      </c>
      <c r="O267" s="46">
        <f t="shared" si="252"/>
        <v>99.929854331199792</v>
      </c>
      <c r="P267" s="18">
        <f t="shared" si="350"/>
        <v>405464.16499999998</v>
      </c>
      <c r="Q267" s="18">
        <f t="shared" si="350"/>
        <v>63581.260999999999</v>
      </c>
      <c r="R267" s="18">
        <f t="shared" si="350"/>
        <v>0</v>
      </c>
    </row>
    <row r="268" spans="1:18" s="7" customFormat="1" x14ac:dyDescent="0.35">
      <c r="A268" s="16" t="s">
        <v>127</v>
      </c>
      <c r="B268" s="16" t="s">
        <v>128</v>
      </c>
      <c r="C268" s="27"/>
      <c r="D268" s="27"/>
      <c r="E268" s="27"/>
      <c r="F268" s="17" t="s">
        <v>145</v>
      </c>
      <c r="G268" s="18">
        <f t="shared" ref="G268:R268" si="351">G269+G282+G305+G319+G325</f>
        <v>795412.40999999992</v>
      </c>
      <c r="H268" s="18">
        <f t="shared" si="351"/>
        <v>29366.953569999998</v>
      </c>
      <c r="I268" s="18">
        <f t="shared" si="351"/>
        <v>29366.953569999998</v>
      </c>
      <c r="J268" s="18">
        <f t="shared" si="351"/>
        <v>12614.226569999999</v>
      </c>
      <c r="K268" s="18">
        <f t="shared" si="351"/>
        <v>12614.226569999999</v>
      </c>
      <c r="L268" s="18">
        <f t="shared" si="351"/>
        <v>15358.826999999999</v>
      </c>
      <c r="M268" s="18">
        <f t="shared" si="351"/>
        <v>15358.826999999999</v>
      </c>
      <c r="N268" s="18">
        <f t="shared" si="351"/>
        <v>29072.175999999999</v>
      </c>
      <c r="O268" s="46">
        <f t="shared" si="252"/>
        <v>98.996226934818566</v>
      </c>
      <c r="P268" s="18">
        <f t="shared" si="351"/>
        <v>12332.776</v>
      </c>
      <c r="Q268" s="18">
        <f t="shared" si="351"/>
        <v>15358.826999999999</v>
      </c>
      <c r="R268" s="18">
        <f t="shared" si="351"/>
        <v>0</v>
      </c>
    </row>
    <row r="269" spans="1:18" s="29" customFormat="1" x14ac:dyDescent="0.35">
      <c r="A269" s="20" t="s">
        <v>127</v>
      </c>
      <c r="B269" s="20" t="s">
        <v>128</v>
      </c>
      <c r="C269" s="20" t="s">
        <v>8</v>
      </c>
      <c r="D269" s="28"/>
      <c r="E269" s="28"/>
      <c r="F269" s="21" t="s">
        <v>146</v>
      </c>
      <c r="G269" s="22">
        <f t="shared" ref="G269:N270" si="352">G270</f>
        <v>187432.45200000002</v>
      </c>
      <c r="H269" s="22">
        <f t="shared" si="352"/>
        <v>0</v>
      </c>
      <c r="I269" s="22">
        <f t="shared" si="352"/>
        <v>0</v>
      </c>
      <c r="J269" s="22">
        <f t="shared" si="352"/>
        <v>0</v>
      </c>
      <c r="K269" s="22">
        <f t="shared" si="352"/>
        <v>0</v>
      </c>
      <c r="L269" s="22">
        <f t="shared" si="352"/>
        <v>0</v>
      </c>
      <c r="M269" s="22">
        <f t="shared" si="352"/>
        <v>0</v>
      </c>
      <c r="N269" s="22">
        <f t="shared" si="352"/>
        <v>0</v>
      </c>
      <c r="O269" s="48"/>
      <c r="P269" s="22">
        <f t="shared" ref="P269:R270" si="353">P270</f>
        <v>0</v>
      </c>
      <c r="Q269" s="22">
        <f t="shared" si="353"/>
        <v>0</v>
      </c>
      <c r="R269" s="22">
        <f t="shared" si="353"/>
        <v>0</v>
      </c>
    </row>
    <row r="270" spans="1:18" ht="26" x14ac:dyDescent="0.35">
      <c r="A270" s="10" t="s">
        <v>127</v>
      </c>
      <c r="B270" s="10" t="s">
        <v>128</v>
      </c>
      <c r="C270" s="10" t="s">
        <v>8</v>
      </c>
      <c r="D270" s="24" t="s">
        <v>28</v>
      </c>
      <c r="E270" s="24"/>
      <c r="F270" s="25" t="s">
        <v>39</v>
      </c>
      <c r="G270" s="26">
        <f>G271</f>
        <v>187432.45200000002</v>
      </c>
      <c r="H270" s="26">
        <f>H271</f>
        <v>0</v>
      </c>
      <c r="I270" s="26">
        <f t="shared" si="352"/>
        <v>0</v>
      </c>
      <c r="J270" s="26">
        <f t="shared" si="352"/>
        <v>0</v>
      </c>
      <c r="K270" s="26">
        <f t="shared" si="352"/>
        <v>0</v>
      </c>
      <c r="L270" s="26">
        <f t="shared" si="352"/>
        <v>0</v>
      </c>
      <c r="M270" s="26">
        <f t="shared" si="352"/>
        <v>0</v>
      </c>
      <c r="N270" s="26">
        <f t="shared" si="352"/>
        <v>0</v>
      </c>
      <c r="O270" s="47"/>
      <c r="P270" s="26">
        <f t="shared" si="353"/>
        <v>0</v>
      </c>
      <c r="Q270" s="26">
        <f t="shared" si="353"/>
        <v>0</v>
      </c>
      <c r="R270" s="26">
        <f t="shared" si="353"/>
        <v>0</v>
      </c>
    </row>
    <row r="271" spans="1:18" x14ac:dyDescent="0.35">
      <c r="A271" s="10" t="s">
        <v>127</v>
      </c>
      <c r="B271" s="10" t="s">
        <v>128</v>
      </c>
      <c r="C271" s="10" t="s">
        <v>8</v>
      </c>
      <c r="D271" s="24" t="s">
        <v>29</v>
      </c>
      <c r="E271" s="24"/>
      <c r="F271" s="25" t="s">
        <v>40</v>
      </c>
      <c r="G271" s="26">
        <f>G275+G279+G272</f>
        <v>187432.45200000002</v>
      </c>
      <c r="H271" s="26">
        <f t="shared" ref="H271:R271" si="354">H275+H279+H272</f>
        <v>0</v>
      </c>
      <c r="I271" s="26">
        <f t="shared" si="354"/>
        <v>0</v>
      </c>
      <c r="J271" s="26">
        <f t="shared" si="354"/>
        <v>0</v>
      </c>
      <c r="K271" s="26">
        <f t="shared" si="354"/>
        <v>0</v>
      </c>
      <c r="L271" s="26">
        <f t="shared" si="354"/>
        <v>0</v>
      </c>
      <c r="M271" s="26">
        <f t="shared" si="354"/>
        <v>0</v>
      </c>
      <c r="N271" s="26">
        <f t="shared" si="354"/>
        <v>0</v>
      </c>
      <c r="O271" s="47"/>
      <c r="P271" s="26">
        <f t="shared" si="354"/>
        <v>0</v>
      </c>
      <c r="Q271" s="26">
        <f t="shared" si="354"/>
        <v>0</v>
      </c>
      <c r="R271" s="26">
        <f t="shared" si="354"/>
        <v>0</v>
      </c>
    </row>
    <row r="272" spans="1:18" ht="52" x14ac:dyDescent="0.35">
      <c r="A272" s="10" t="s">
        <v>127</v>
      </c>
      <c r="B272" s="10" t="s">
        <v>128</v>
      </c>
      <c r="C272" s="10" t="s">
        <v>8</v>
      </c>
      <c r="D272" s="24" t="s">
        <v>887</v>
      </c>
      <c r="E272" s="24"/>
      <c r="F272" s="25" t="s">
        <v>888</v>
      </c>
      <c r="G272" s="26">
        <f>G273</f>
        <v>115.861</v>
      </c>
      <c r="H272" s="26">
        <f t="shared" ref="H272:N273" si="355">H273</f>
        <v>0</v>
      </c>
      <c r="I272" s="26">
        <f t="shared" si="355"/>
        <v>0</v>
      </c>
      <c r="J272" s="26">
        <f t="shared" si="355"/>
        <v>0</v>
      </c>
      <c r="K272" s="26">
        <f t="shared" si="355"/>
        <v>0</v>
      </c>
      <c r="L272" s="26">
        <f t="shared" si="355"/>
        <v>0</v>
      </c>
      <c r="M272" s="26">
        <f t="shared" si="355"/>
        <v>0</v>
      </c>
      <c r="N272" s="26">
        <f t="shared" si="355"/>
        <v>0</v>
      </c>
      <c r="O272" s="47"/>
      <c r="P272" s="26">
        <f t="shared" ref="P272:R273" si="356">P273</f>
        <v>0</v>
      </c>
      <c r="Q272" s="26">
        <f t="shared" si="356"/>
        <v>0</v>
      </c>
      <c r="R272" s="26">
        <f t="shared" si="356"/>
        <v>0</v>
      </c>
    </row>
    <row r="273" spans="1:18" ht="26" x14ac:dyDescent="0.35">
      <c r="A273" s="10" t="s">
        <v>127</v>
      </c>
      <c r="B273" s="10" t="s">
        <v>128</v>
      </c>
      <c r="C273" s="10" t="s">
        <v>8</v>
      </c>
      <c r="D273" s="24" t="s">
        <v>887</v>
      </c>
      <c r="E273" s="24" t="s">
        <v>85</v>
      </c>
      <c r="F273" s="25" t="s">
        <v>370</v>
      </c>
      <c r="G273" s="26">
        <f>G274</f>
        <v>115.861</v>
      </c>
      <c r="H273" s="26">
        <f t="shared" si="355"/>
        <v>0</v>
      </c>
      <c r="I273" s="26">
        <f t="shared" si="355"/>
        <v>0</v>
      </c>
      <c r="J273" s="26">
        <f t="shared" si="355"/>
        <v>0</v>
      </c>
      <c r="K273" s="26">
        <f t="shared" si="355"/>
        <v>0</v>
      </c>
      <c r="L273" s="26">
        <f t="shared" si="355"/>
        <v>0</v>
      </c>
      <c r="M273" s="26">
        <f t="shared" si="355"/>
        <v>0</v>
      </c>
      <c r="N273" s="26">
        <f t="shared" si="355"/>
        <v>0</v>
      </c>
      <c r="O273" s="47"/>
      <c r="P273" s="26">
        <f t="shared" si="356"/>
        <v>0</v>
      </c>
      <c r="Q273" s="26">
        <f t="shared" si="356"/>
        <v>0</v>
      </c>
      <c r="R273" s="26">
        <f t="shared" si="356"/>
        <v>0</v>
      </c>
    </row>
    <row r="274" spans="1:18" x14ac:dyDescent="0.35">
      <c r="A274" s="10" t="s">
        <v>127</v>
      </c>
      <c r="B274" s="10" t="s">
        <v>128</v>
      </c>
      <c r="C274" s="10" t="s">
        <v>8</v>
      </c>
      <c r="D274" s="24" t="s">
        <v>887</v>
      </c>
      <c r="E274" s="10">
        <v>610</v>
      </c>
      <c r="F274" s="25" t="s">
        <v>361</v>
      </c>
      <c r="G274" s="26">
        <v>115.861</v>
      </c>
      <c r="H274" s="26">
        <v>0</v>
      </c>
      <c r="I274" s="26">
        <v>0</v>
      </c>
      <c r="J274" s="26"/>
      <c r="K274" s="26"/>
      <c r="L274" s="26"/>
      <c r="M274" s="26"/>
      <c r="N274" s="26"/>
      <c r="O274" s="47"/>
      <c r="P274" s="26"/>
      <c r="Q274" s="26"/>
      <c r="R274" s="26"/>
    </row>
    <row r="275" spans="1:18" ht="26" x14ac:dyDescent="0.35">
      <c r="A275" s="10" t="s">
        <v>127</v>
      </c>
      <c r="B275" s="10" t="s">
        <v>128</v>
      </c>
      <c r="C275" s="10" t="s">
        <v>8</v>
      </c>
      <c r="D275" s="10" t="s">
        <v>131</v>
      </c>
      <c r="E275" s="24"/>
      <c r="F275" s="25" t="s">
        <v>155</v>
      </c>
      <c r="G275" s="26">
        <f t="shared" ref="G275:N275" si="357">G276</f>
        <v>170193.2</v>
      </c>
      <c r="H275" s="26">
        <f t="shared" si="357"/>
        <v>0</v>
      </c>
      <c r="I275" s="26">
        <f t="shared" si="357"/>
        <v>0</v>
      </c>
      <c r="J275" s="26">
        <f t="shared" si="357"/>
        <v>0</v>
      </c>
      <c r="K275" s="26">
        <f t="shared" si="357"/>
        <v>0</v>
      </c>
      <c r="L275" s="26">
        <f t="shared" si="357"/>
        <v>0</v>
      </c>
      <c r="M275" s="26">
        <f t="shared" si="357"/>
        <v>0</v>
      </c>
      <c r="N275" s="26">
        <f t="shared" si="357"/>
        <v>0</v>
      </c>
      <c r="O275" s="47"/>
      <c r="P275" s="26">
        <f t="shared" ref="P275:R275" si="358">P276</f>
        <v>0</v>
      </c>
      <c r="Q275" s="26">
        <f t="shared" si="358"/>
        <v>0</v>
      </c>
      <c r="R275" s="26">
        <f t="shared" si="358"/>
        <v>0</v>
      </c>
    </row>
    <row r="276" spans="1:18" ht="26" x14ac:dyDescent="0.35">
      <c r="A276" s="10" t="s">
        <v>127</v>
      </c>
      <c r="B276" s="10" t="s">
        <v>128</v>
      </c>
      <c r="C276" s="10" t="s">
        <v>8</v>
      </c>
      <c r="D276" s="10" t="s">
        <v>131</v>
      </c>
      <c r="E276" s="24" t="s">
        <v>85</v>
      </c>
      <c r="F276" s="25" t="s">
        <v>370</v>
      </c>
      <c r="G276" s="26">
        <f t="shared" ref="G276" si="359">G277+G278</f>
        <v>170193.2</v>
      </c>
      <c r="H276" s="26">
        <f t="shared" ref="H276:M276" si="360">H277+H278</f>
        <v>0</v>
      </c>
      <c r="I276" s="26">
        <f t="shared" si="360"/>
        <v>0</v>
      </c>
      <c r="J276" s="26">
        <f t="shared" si="360"/>
        <v>0</v>
      </c>
      <c r="K276" s="26">
        <f t="shared" si="360"/>
        <v>0</v>
      </c>
      <c r="L276" s="26">
        <f t="shared" si="360"/>
        <v>0</v>
      </c>
      <c r="M276" s="26">
        <f t="shared" si="360"/>
        <v>0</v>
      </c>
      <c r="N276" s="26">
        <f t="shared" ref="N276" si="361">N277+N278</f>
        <v>0</v>
      </c>
      <c r="O276" s="47"/>
      <c r="P276" s="26">
        <f t="shared" ref="P276:R276" si="362">P277+P278</f>
        <v>0</v>
      </c>
      <c r="Q276" s="26">
        <f t="shared" ref="Q276" si="363">Q277+Q278</f>
        <v>0</v>
      </c>
      <c r="R276" s="26">
        <f t="shared" si="362"/>
        <v>0</v>
      </c>
    </row>
    <row r="277" spans="1:18" x14ac:dyDescent="0.35">
      <c r="A277" s="10" t="s">
        <v>127</v>
      </c>
      <c r="B277" s="10" t="s">
        <v>128</v>
      </c>
      <c r="C277" s="10" t="s">
        <v>8</v>
      </c>
      <c r="D277" s="10" t="s">
        <v>131</v>
      </c>
      <c r="E277" s="10">
        <v>610</v>
      </c>
      <c r="F277" s="25" t="s">
        <v>361</v>
      </c>
      <c r="G277" s="26">
        <v>44976.1</v>
      </c>
      <c r="H277" s="26"/>
      <c r="I277" s="26"/>
      <c r="J277" s="26"/>
      <c r="K277" s="26"/>
      <c r="L277" s="26"/>
      <c r="M277" s="26"/>
      <c r="N277" s="26"/>
      <c r="O277" s="47"/>
      <c r="P277" s="26"/>
      <c r="Q277" s="26"/>
      <c r="R277" s="26"/>
    </row>
    <row r="278" spans="1:18" x14ac:dyDescent="0.35">
      <c r="A278" s="10" t="s">
        <v>127</v>
      </c>
      <c r="B278" s="10" t="s">
        <v>128</v>
      </c>
      <c r="C278" s="10" t="s">
        <v>8</v>
      </c>
      <c r="D278" s="10" t="s">
        <v>131</v>
      </c>
      <c r="E278" s="10">
        <v>620</v>
      </c>
      <c r="F278" s="25" t="s">
        <v>362</v>
      </c>
      <c r="G278" s="26">
        <v>125217.1</v>
      </c>
      <c r="H278" s="26"/>
      <c r="I278" s="26"/>
      <c r="J278" s="26"/>
      <c r="K278" s="26"/>
      <c r="L278" s="26"/>
      <c r="M278" s="26"/>
      <c r="N278" s="26"/>
      <c r="O278" s="47"/>
      <c r="P278" s="26"/>
      <c r="Q278" s="26"/>
      <c r="R278" s="26"/>
    </row>
    <row r="279" spans="1:18" ht="26" x14ac:dyDescent="0.35">
      <c r="A279" s="10" t="s">
        <v>127</v>
      </c>
      <c r="B279" s="10" t="s">
        <v>128</v>
      </c>
      <c r="C279" s="10" t="s">
        <v>8</v>
      </c>
      <c r="D279" s="10" t="s">
        <v>133</v>
      </c>
      <c r="E279" s="10"/>
      <c r="F279" s="25" t="s">
        <v>156</v>
      </c>
      <c r="G279" s="26">
        <f t="shared" ref="G279:N280" si="364">G280</f>
        <v>17123.391</v>
      </c>
      <c r="H279" s="26">
        <f t="shared" si="364"/>
        <v>0</v>
      </c>
      <c r="I279" s="26">
        <f t="shared" si="364"/>
        <v>0</v>
      </c>
      <c r="J279" s="26">
        <f t="shared" si="364"/>
        <v>0</v>
      </c>
      <c r="K279" s="26">
        <f t="shared" si="364"/>
        <v>0</v>
      </c>
      <c r="L279" s="26">
        <f t="shared" si="364"/>
        <v>0</v>
      </c>
      <c r="M279" s="26">
        <f t="shared" si="364"/>
        <v>0</v>
      </c>
      <c r="N279" s="26">
        <f t="shared" si="364"/>
        <v>0</v>
      </c>
      <c r="O279" s="47"/>
      <c r="P279" s="26">
        <f t="shared" ref="P279:R280" si="365">P280</f>
        <v>0</v>
      </c>
      <c r="Q279" s="26">
        <f t="shared" si="365"/>
        <v>0</v>
      </c>
      <c r="R279" s="26">
        <f t="shared" si="365"/>
        <v>0</v>
      </c>
    </row>
    <row r="280" spans="1:18" ht="26" x14ac:dyDescent="0.35">
      <c r="A280" s="10" t="s">
        <v>127</v>
      </c>
      <c r="B280" s="10" t="s">
        <v>128</v>
      </c>
      <c r="C280" s="10" t="s">
        <v>8</v>
      </c>
      <c r="D280" s="10" t="s">
        <v>133</v>
      </c>
      <c r="E280" s="10" t="s">
        <v>85</v>
      </c>
      <c r="F280" s="25" t="s">
        <v>370</v>
      </c>
      <c r="G280" s="26">
        <f t="shared" si="364"/>
        <v>17123.391</v>
      </c>
      <c r="H280" s="26">
        <f t="shared" si="364"/>
        <v>0</v>
      </c>
      <c r="I280" s="26">
        <f t="shared" si="364"/>
        <v>0</v>
      </c>
      <c r="J280" s="26">
        <f t="shared" si="364"/>
        <v>0</v>
      </c>
      <c r="K280" s="26">
        <f t="shared" si="364"/>
        <v>0</v>
      </c>
      <c r="L280" s="26">
        <f t="shared" si="364"/>
        <v>0</v>
      </c>
      <c r="M280" s="26">
        <f t="shared" si="364"/>
        <v>0</v>
      </c>
      <c r="N280" s="26">
        <f t="shared" si="364"/>
        <v>0</v>
      </c>
      <c r="O280" s="47"/>
      <c r="P280" s="26">
        <f t="shared" si="365"/>
        <v>0</v>
      </c>
      <c r="Q280" s="26">
        <f t="shared" si="365"/>
        <v>0</v>
      </c>
      <c r="R280" s="26">
        <f t="shared" si="365"/>
        <v>0</v>
      </c>
    </row>
    <row r="281" spans="1:18" x14ac:dyDescent="0.35">
      <c r="A281" s="10" t="s">
        <v>127</v>
      </c>
      <c r="B281" s="10" t="s">
        <v>128</v>
      </c>
      <c r="C281" s="10" t="s">
        <v>8</v>
      </c>
      <c r="D281" s="10" t="s">
        <v>133</v>
      </c>
      <c r="E281" s="10">
        <v>620</v>
      </c>
      <c r="F281" s="25" t="s">
        <v>362</v>
      </c>
      <c r="G281" s="26">
        <v>17123.391</v>
      </c>
      <c r="H281" s="26"/>
      <c r="I281" s="26"/>
      <c r="J281" s="26"/>
      <c r="K281" s="26"/>
      <c r="L281" s="26"/>
      <c r="M281" s="26"/>
      <c r="N281" s="26"/>
      <c r="O281" s="47"/>
      <c r="P281" s="26"/>
      <c r="Q281" s="26"/>
      <c r="R281" s="26"/>
    </row>
    <row r="282" spans="1:18" s="29" customFormat="1" x14ac:dyDescent="0.35">
      <c r="A282" s="20" t="s">
        <v>127</v>
      </c>
      <c r="B282" s="20" t="s">
        <v>128</v>
      </c>
      <c r="C282" s="20" t="s">
        <v>130</v>
      </c>
      <c r="D282" s="20"/>
      <c r="E282" s="20"/>
      <c r="F282" s="21" t="s">
        <v>147</v>
      </c>
      <c r="G282" s="22">
        <f t="shared" ref="G282:N301" si="366">G283</f>
        <v>294579.67800000001</v>
      </c>
      <c r="H282" s="22">
        <f t="shared" si="366"/>
        <v>15362.927</v>
      </c>
      <c r="I282" s="22">
        <f t="shared" si="366"/>
        <v>15362.927</v>
      </c>
      <c r="J282" s="22">
        <f t="shared" si="366"/>
        <v>0</v>
      </c>
      <c r="K282" s="22">
        <f t="shared" si="366"/>
        <v>0</v>
      </c>
      <c r="L282" s="22">
        <f t="shared" si="366"/>
        <v>15358.826999999999</v>
      </c>
      <c r="M282" s="22">
        <f t="shared" si="366"/>
        <v>15358.826999999999</v>
      </c>
      <c r="N282" s="22">
        <f t="shared" si="366"/>
        <v>15358.826999999999</v>
      </c>
      <c r="O282" s="48">
        <f t="shared" ref="O282:O333" si="367">N282/H282*100</f>
        <v>99.973312377257272</v>
      </c>
      <c r="P282" s="22">
        <f t="shared" ref="P282:R301" si="368">P283</f>
        <v>0</v>
      </c>
      <c r="Q282" s="22">
        <f t="shared" si="368"/>
        <v>15358.826999999999</v>
      </c>
      <c r="R282" s="22">
        <f t="shared" si="368"/>
        <v>0</v>
      </c>
    </row>
    <row r="283" spans="1:18" ht="26" x14ac:dyDescent="0.35">
      <c r="A283" s="10" t="s">
        <v>127</v>
      </c>
      <c r="B283" s="10" t="s">
        <v>128</v>
      </c>
      <c r="C283" s="10" t="s">
        <v>130</v>
      </c>
      <c r="D283" s="10" t="s">
        <v>28</v>
      </c>
      <c r="E283" s="10"/>
      <c r="F283" s="25" t="s">
        <v>39</v>
      </c>
      <c r="G283" s="26">
        <f t="shared" ref="G283" si="369">G288+G284</f>
        <v>294579.67800000001</v>
      </c>
      <c r="H283" s="26">
        <f>H288+H284</f>
        <v>15362.927</v>
      </c>
      <c r="I283" s="26">
        <f t="shared" ref="I283:M283" si="370">I288+I284</f>
        <v>15362.927</v>
      </c>
      <c r="J283" s="26">
        <f t="shared" si="370"/>
        <v>0</v>
      </c>
      <c r="K283" s="26">
        <f t="shared" si="370"/>
        <v>0</v>
      </c>
      <c r="L283" s="26">
        <f t="shared" si="370"/>
        <v>15358.826999999999</v>
      </c>
      <c r="M283" s="26">
        <f t="shared" si="370"/>
        <v>15358.826999999999</v>
      </c>
      <c r="N283" s="26">
        <f t="shared" ref="N283" si="371">N288+N284</f>
        <v>15358.826999999999</v>
      </c>
      <c r="O283" s="47">
        <f t="shared" si="367"/>
        <v>99.973312377257272</v>
      </c>
      <c r="P283" s="26">
        <f t="shared" ref="P283:R283" si="372">P288+P284</f>
        <v>0</v>
      </c>
      <c r="Q283" s="26">
        <f t="shared" ref="Q283" si="373">Q288+Q284</f>
        <v>15358.826999999999</v>
      </c>
      <c r="R283" s="26">
        <f t="shared" si="372"/>
        <v>0</v>
      </c>
    </row>
    <row r="284" spans="1:18" ht="26" x14ac:dyDescent="0.35">
      <c r="A284" s="10" t="s">
        <v>127</v>
      </c>
      <c r="B284" s="10" t="s">
        <v>128</v>
      </c>
      <c r="C284" s="10" t="s">
        <v>130</v>
      </c>
      <c r="D284" s="24" t="s">
        <v>59</v>
      </c>
      <c r="E284" s="24"/>
      <c r="F284" s="25" t="s">
        <v>72</v>
      </c>
      <c r="G284" s="26">
        <f t="shared" ref="G284:G286" si="374">G285</f>
        <v>0</v>
      </c>
      <c r="H284" s="26">
        <f>H285</f>
        <v>4.0999999999999996</v>
      </c>
      <c r="I284" s="26">
        <f t="shared" ref="I284:M286" si="375">I285</f>
        <v>4.0999999999999996</v>
      </c>
      <c r="J284" s="26">
        <f t="shared" si="375"/>
        <v>0</v>
      </c>
      <c r="K284" s="26">
        <f t="shared" si="375"/>
        <v>0</v>
      </c>
      <c r="L284" s="26">
        <f t="shared" si="375"/>
        <v>0</v>
      </c>
      <c r="M284" s="26">
        <f t="shared" si="375"/>
        <v>0</v>
      </c>
      <c r="N284" s="26">
        <f t="shared" ref="N284:N286" si="376">N285</f>
        <v>0</v>
      </c>
      <c r="O284" s="47">
        <f t="shared" si="367"/>
        <v>0</v>
      </c>
      <c r="P284" s="26">
        <f t="shared" ref="P284:R286" si="377">P285</f>
        <v>0</v>
      </c>
      <c r="Q284" s="26">
        <f t="shared" si="377"/>
        <v>0</v>
      </c>
      <c r="R284" s="26">
        <f t="shared" si="377"/>
        <v>0</v>
      </c>
    </row>
    <row r="285" spans="1:18" ht="52" x14ac:dyDescent="0.35">
      <c r="A285" s="10" t="s">
        <v>127</v>
      </c>
      <c r="B285" s="10" t="s">
        <v>128</v>
      </c>
      <c r="C285" s="10" t="s">
        <v>130</v>
      </c>
      <c r="D285" s="24" t="s">
        <v>847</v>
      </c>
      <c r="E285" s="24"/>
      <c r="F285" s="25" t="s">
        <v>848</v>
      </c>
      <c r="G285" s="26">
        <f t="shared" si="374"/>
        <v>0</v>
      </c>
      <c r="H285" s="26">
        <f>H286</f>
        <v>4.0999999999999996</v>
      </c>
      <c r="I285" s="26">
        <f t="shared" si="375"/>
        <v>4.0999999999999996</v>
      </c>
      <c r="J285" s="26">
        <f t="shared" si="375"/>
        <v>0</v>
      </c>
      <c r="K285" s="26">
        <f t="shared" si="375"/>
        <v>0</v>
      </c>
      <c r="L285" s="26">
        <f t="shared" si="375"/>
        <v>0</v>
      </c>
      <c r="M285" s="26">
        <f t="shared" si="375"/>
        <v>0</v>
      </c>
      <c r="N285" s="26">
        <f t="shared" si="376"/>
        <v>0</v>
      </c>
      <c r="O285" s="47">
        <f t="shared" si="367"/>
        <v>0</v>
      </c>
      <c r="P285" s="26">
        <f t="shared" si="377"/>
        <v>0</v>
      </c>
      <c r="Q285" s="26">
        <f t="shared" si="377"/>
        <v>0</v>
      </c>
      <c r="R285" s="26">
        <f t="shared" si="377"/>
        <v>0</v>
      </c>
    </row>
    <row r="286" spans="1:18" ht="26" x14ac:dyDescent="0.35">
      <c r="A286" s="10" t="s">
        <v>127</v>
      </c>
      <c r="B286" s="10" t="s">
        <v>128</v>
      </c>
      <c r="C286" s="10" t="s">
        <v>130</v>
      </c>
      <c r="D286" s="24" t="s">
        <v>847</v>
      </c>
      <c r="E286" s="24" t="s">
        <v>85</v>
      </c>
      <c r="F286" s="25" t="s">
        <v>370</v>
      </c>
      <c r="G286" s="26">
        <f t="shared" si="374"/>
        <v>0</v>
      </c>
      <c r="H286" s="26">
        <f>H287</f>
        <v>4.0999999999999996</v>
      </c>
      <c r="I286" s="26">
        <f t="shared" si="375"/>
        <v>4.0999999999999996</v>
      </c>
      <c r="J286" s="26">
        <f t="shared" si="375"/>
        <v>0</v>
      </c>
      <c r="K286" s="26">
        <f t="shared" si="375"/>
        <v>0</v>
      </c>
      <c r="L286" s="26">
        <f t="shared" si="375"/>
        <v>0</v>
      </c>
      <c r="M286" s="26">
        <f t="shared" si="375"/>
        <v>0</v>
      </c>
      <c r="N286" s="26">
        <f t="shared" si="376"/>
        <v>0</v>
      </c>
      <c r="O286" s="47">
        <f t="shared" si="367"/>
        <v>0</v>
      </c>
      <c r="P286" s="26">
        <f t="shared" si="377"/>
        <v>0</v>
      </c>
      <c r="Q286" s="26">
        <f t="shared" si="377"/>
        <v>0</v>
      </c>
      <c r="R286" s="26">
        <f t="shared" si="377"/>
        <v>0</v>
      </c>
    </row>
    <row r="287" spans="1:18" x14ac:dyDescent="0.35">
      <c r="A287" s="10" t="s">
        <v>127</v>
      </c>
      <c r="B287" s="10" t="s">
        <v>128</v>
      </c>
      <c r="C287" s="10" t="s">
        <v>130</v>
      </c>
      <c r="D287" s="24" t="s">
        <v>847</v>
      </c>
      <c r="E287" s="10">
        <v>610</v>
      </c>
      <c r="F287" s="25" t="s">
        <v>361</v>
      </c>
      <c r="G287" s="26"/>
      <c r="H287" s="26">
        <v>4.0999999999999996</v>
      </c>
      <c r="I287" s="26">
        <v>4.0999999999999996</v>
      </c>
      <c r="J287" s="26"/>
      <c r="K287" s="26"/>
      <c r="L287" s="26"/>
      <c r="M287" s="26"/>
      <c r="N287" s="26"/>
      <c r="O287" s="47">
        <f t="shared" si="367"/>
        <v>0</v>
      </c>
      <c r="P287" s="26"/>
      <c r="Q287" s="26"/>
      <c r="R287" s="26"/>
    </row>
    <row r="288" spans="1:18" x14ac:dyDescent="0.35">
      <c r="A288" s="10" t="s">
        <v>127</v>
      </c>
      <c r="B288" s="10" t="s">
        <v>128</v>
      </c>
      <c r="C288" s="10" t="s">
        <v>130</v>
      </c>
      <c r="D288" s="10" t="s">
        <v>29</v>
      </c>
      <c r="E288" s="10"/>
      <c r="F288" s="25" t="s">
        <v>40</v>
      </c>
      <c r="G288" s="26">
        <f>G301+G289+G292+G298</f>
        <v>294579.67800000001</v>
      </c>
      <c r="H288" s="26">
        <f>H301+H289+H292+H298</f>
        <v>15358.826999999999</v>
      </c>
      <c r="I288" s="26">
        <f t="shared" ref="I288:R288" si="378">I301+I289+I292+I298</f>
        <v>15358.826999999999</v>
      </c>
      <c r="J288" s="26">
        <f t="shared" si="378"/>
        <v>0</v>
      </c>
      <c r="K288" s="26">
        <f t="shared" si="378"/>
        <v>0</v>
      </c>
      <c r="L288" s="26">
        <f t="shared" si="378"/>
        <v>15358.826999999999</v>
      </c>
      <c r="M288" s="26">
        <f t="shared" si="378"/>
        <v>15358.826999999999</v>
      </c>
      <c r="N288" s="26">
        <f t="shared" si="378"/>
        <v>15358.826999999999</v>
      </c>
      <c r="O288" s="47">
        <f t="shared" si="367"/>
        <v>100</v>
      </c>
      <c r="P288" s="26">
        <f t="shared" si="378"/>
        <v>0</v>
      </c>
      <c r="Q288" s="26">
        <f t="shared" si="378"/>
        <v>15358.826999999999</v>
      </c>
      <c r="R288" s="26">
        <f t="shared" si="378"/>
        <v>0</v>
      </c>
    </row>
    <row r="289" spans="1:18" ht="26" x14ac:dyDescent="0.35">
      <c r="A289" s="10" t="s">
        <v>127</v>
      </c>
      <c r="B289" s="10" t="s">
        <v>128</v>
      </c>
      <c r="C289" s="10" t="s">
        <v>130</v>
      </c>
      <c r="D289" s="10" t="s">
        <v>798</v>
      </c>
      <c r="E289" s="10"/>
      <c r="F289" s="25" t="s">
        <v>805</v>
      </c>
      <c r="G289" s="26">
        <f t="shared" ref="G289:N290" si="379">G290</f>
        <v>358.827</v>
      </c>
      <c r="H289" s="26">
        <f t="shared" si="379"/>
        <v>358.827</v>
      </c>
      <c r="I289" s="26">
        <f t="shared" si="379"/>
        <v>358.827</v>
      </c>
      <c r="J289" s="26">
        <f t="shared" si="379"/>
        <v>0</v>
      </c>
      <c r="K289" s="26">
        <f t="shared" si="379"/>
        <v>0</v>
      </c>
      <c r="L289" s="26">
        <f t="shared" si="379"/>
        <v>358.827</v>
      </c>
      <c r="M289" s="26">
        <f t="shared" si="379"/>
        <v>358.827</v>
      </c>
      <c r="N289" s="26">
        <f t="shared" si="379"/>
        <v>358.827</v>
      </c>
      <c r="O289" s="47">
        <f t="shared" si="367"/>
        <v>100</v>
      </c>
      <c r="P289" s="26">
        <f t="shared" ref="P289:R290" si="380">P290</f>
        <v>0</v>
      </c>
      <c r="Q289" s="26">
        <f t="shared" si="380"/>
        <v>358.827</v>
      </c>
      <c r="R289" s="26">
        <f t="shared" si="380"/>
        <v>0</v>
      </c>
    </row>
    <row r="290" spans="1:18" ht="26" x14ac:dyDescent="0.35">
      <c r="A290" s="10" t="s">
        <v>127</v>
      </c>
      <c r="B290" s="10" t="s">
        <v>128</v>
      </c>
      <c r="C290" s="10" t="s">
        <v>130</v>
      </c>
      <c r="D290" s="10" t="s">
        <v>798</v>
      </c>
      <c r="E290" s="10" t="s">
        <v>20</v>
      </c>
      <c r="F290" s="25" t="s">
        <v>369</v>
      </c>
      <c r="G290" s="26">
        <f t="shared" si="379"/>
        <v>358.827</v>
      </c>
      <c r="H290" s="26">
        <f t="shared" si="379"/>
        <v>358.827</v>
      </c>
      <c r="I290" s="26">
        <f t="shared" si="379"/>
        <v>358.827</v>
      </c>
      <c r="J290" s="26">
        <f t="shared" si="379"/>
        <v>0</v>
      </c>
      <c r="K290" s="26">
        <f t="shared" si="379"/>
        <v>0</v>
      </c>
      <c r="L290" s="26">
        <f t="shared" si="379"/>
        <v>358.827</v>
      </c>
      <c r="M290" s="26">
        <f t="shared" si="379"/>
        <v>358.827</v>
      </c>
      <c r="N290" s="26">
        <f t="shared" si="379"/>
        <v>358.827</v>
      </c>
      <c r="O290" s="47">
        <f t="shared" si="367"/>
        <v>100</v>
      </c>
      <c r="P290" s="26">
        <f t="shared" si="380"/>
        <v>0</v>
      </c>
      <c r="Q290" s="26">
        <f t="shared" si="380"/>
        <v>358.827</v>
      </c>
      <c r="R290" s="26">
        <f t="shared" si="380"/>
        <v>0</v>
      </c>
    </row>
    <row r="291" spans="1:18" x14ac:dyDescent="0.35">
      <c r="A291" s="10" t="s">
        <v>127</v>
      </c>
      <c r="B291" s="10" t="s">
        <v>128</v>
      </c>
      <c r="C291" s="10" t="s">
        <v>130</v>
      </c>
      <c r="D291" s="10" t="s">
        <v>798</v>
      </c>
      <c r="E291" s="10" t="s">
        <v>524</v>
      </c>
      <c r="F291" s="25" t="s">
        <v>360</v>
      </c>
      <c r="G291" s="26">
        <v>358.827</v>
      </c>
      <c r="H291" s="26">
        <v>358.827</v>
      </c>
      <c r="I291" s="26">
        <v>358.827</v>
      </c>
      <c r="J291" s="26"/>
      <c r="K291" s="26"/>
      <c r="L291" s="26">
        <f>H291</f>
        <v>358.827</v>
      </c>
      <c r="M291" s="26">
        <f>I291</f>
        <v>358.827</v>
      </c>
      <c r="N291" s="26">
        <v>358.827</v>
      </c>
      <c r="O291" s="47">
        <f t="shared" si="367"/>
        <v>100</v>
      </c>
      <c r="P291" s="26"/>
      <c r="Q291" s="26">
        <v>358.827</v>
      </c>
      <c r="R291" s="26"/>
    </row>
    <row r="292" spans="1:18" ht="26" x14ac:dyDescent="0.35">
      <c r="A292" s="10" t="s">
        <v>127</v>
      </c>
      <c r="B292" s="10" t="s">
        <v>128</v>
      </c>
      <c r="C292" s="10" t="s">
        <v>130</v>
      </c>
      <c r="D292" s="10" t="s">
        <v>825</v>
      </c>
      <c r="E292" s="10"/>
      <c r="F292" s="25" t="s">
        <v>833</v>
      </c>
      <c r="G292" s="26">
        <f>G293+G296</f>
        <v>48435.260999999999</v>
      </c>
      <c r="H292" s="26">
        <f t="shared" ref="H292:R292" si="381">H293+H296</f>
        <v>0</v>
      </c>
      <c r="I292" s="26">
        <f t="shared" si="381"/>
        <v>0</v>
      </c>
      <c r="J292" s="26">
        <f t="shared" si="381"/>
        <v>0</v>
      </c>
      <c r="K292" s="26">
        <f t="shared" si="381"/>
        <v>0</v>
      </c>
      <c r="L292" s="26">
        <f t="shared" si="381"/>
        <v>0</v>
      </c>
      <c r="M292" s="26">
        <f t="shared" si="381"/>
        <v>0</v>
      </c>
      <c r="N292" s="26">
        <f t="shared" si="381"/>
        <v>0</v>
      </c>
      <c r="O292" s="47"/>
      <c r="P292" s="26">
        <f t="shared" si="381"/>
        <v>0</v>
      </c>
      <c r="Q292" s="26">
        <f t="shared" si="381"/>
        <v>0</v>
      </c>
      <c r="R292" s="26">
        <f t="shared" si="381"/>
        <v>0</v>
      </c>
    </row>
    <row r="293" spans="1:18" ht="26" x14ac:dyDescent="0.35">
      <c r="A293" s="10" t="s">
        <v>127</v>
      </c>
      <c r="B293" s="10" t="s">
        <v>128</v>
      </c>
      <c r="C293" s="10" t="s">
        <v>130</v>
      </c>
      <c r="D293" s="10" t="s">
        <v>825</v>
      </c>
      <c r="E293" s="10" t="s">
        <v>20</v>
      </c>
      <c r="F293" s="25" t="s">
        <v>369</v>
      </c>
      <c r="G293" s="26">
        <f t="shared" ref="G293:R293" si="382">G294+G295</f>
        <v>48222.434999999998</v>
      </c>
      <c r="H293" s="26">
        <f t="shared" si="382"/>
        <v>0</v>
      </c>
      <c r="I293" s="26">
        <f t="shared" si="382"/>
        <v>0</v>
      </c>
      <c r="J293" s="26">
        <f t="shared" si="382"/>
        <v>0</v>
      </c>
      <c r="K293" s="26">
        <f t="shared" si="382"/>
        <v>0</v>
      </c>
      <c r="L293" s="26">
        <f t="shared" si="382"/>
        <v>0</v>
      </c>
      <c r="M293" s="26">
        <f t="shared" si="382"/>
        <v>0</v>
      </c>
      <c r="N293" s="26">
        <f t="shared" si="382"/>
        <v>0</v>
      </c>
      <c r="O293" s="47"/>
      <c r="P293" s="26">
        <f t="shared" si="382"/>
        <v>0</v>
      </c>
      <c r="Q293" s="26">
        <f t="shared" si="382"/>
        <v>0</v>
      </c>
      <c r="R293" s="26">
        <f t="shared" si="382"/>
        <v>0</v>
      </c>
    </row>
    <row r="294" spans="1:18" x14ac:dyDescent="0.35">
      <c r="A294" s="10" t="s">
        <v>127</v>
      </c>
      <c r="B294" s="10" t="s">
        <v>128</v>
      </c>
      <c r="C294" s="10" t="s">
        <v>130</v>
      </c>
      <c r="D294" s="10" t="s">
        <v>825</v>
      </c>
      <c r="E294" s="10" t="s">
        <v>524</v>
      </c>
      <c r="F294" s="25" t="s">
        <v>360</v>
      </c>
      <c r="G294" s="26">
        <v>28456.167000000001</v>
      </c>
      <c r="H294" s="26">
        <v>0</v>
      </c>
      <c r="I294" s="26"/>
      <c r="J294" s="26"/>
      <c r="K294" s="26"/>
      <c r="L294" s="26"/>
      <c r="M294" s="26"/>
      <c r="N294" s="26"/>
      <c r="O294" s="47"/>
      <c r="P294" s="26"/>
      <c r="Q294" s="26"/>
      <c r="R294" s="26"/>
    </row>
    <row r="295" spans="1:18" ht="39" x14ac:dyDescent="0.35">
      <c r="A295" s="10" t="s">
        <v>127</v>
      </c>
      <c r="B295" s="10" t="s">
        <v>128</v>
      </c>
      <c r="C295" s="10" t="s">
        <v>130</v>
      </c>
      <c r="D295" s="10" t="s">
        <v>825</v>
      </c>
      <c r="E295" s="10" t="s">
        <v>889</v>
      </c>
      <c r="F295" s="25" t="s">
        <v>890</v>
      </c>
      <c r="G295" s="26">
        <v>19766.268</v>
      </c>
      <c r="H295" s="26">
        <f>276.66-276.66</f>
        <v>0</v>
      </c>
      <c r="I295" s="26"/>
      <c r="J295" s="26"/>
      <c r="K295" s="26"/>
      <c r="L295" s="26"/>
      <c r="M295" s="26"/>
      <c r="N295" s="26"/>
      <c r="O295" s="47"/>
      <c r="P295" s="26"/>
      <c r="Q295" s="26"/>
      <c r="R295" s="26"/>
    </row>
    <row r="296" spans="1:18" x14ac:dyDescent="0.35">
      <c r="A296" s="10" t="s">
        <v>127</v>
      </c>
      <c r="B296" s="10" t="s">
        <v>128</v>
      </c>
      <c r="C296" s="10" t="s">
        <v>130</v>
      </c>
      <c r="D296" s="10" t="s">
        <v>825</v>
      </c>
      <c r="E296" s="10" t="s">
        <v>7</v>
      </c>
      <c r="F296" s="25" t="s">
        <v>371</v>
      </c>
      <c r="G296" s="26">
        <f t="shared" ref="G296:N296" si="383">G297</f>
        <v>212.82599999999999</v>
      </c>
      <c r="H296" s="26">
        <f t="shared" si="383"/>
        <v>0</v>
      </c>
      <c r="I296" s="26">
        <f t="shared" si="383"/>
        <v>0</v>
      </c>
      <c r="J296" s="26">
        <f t="shared" si="383"/>
        <v>0</v>
      </c>
      <c r="K296" s="26">
        <f t="shared" si="383"/>
        <v>0</v>
      </c>
      <c r="L296" s="26">
        <f t="shared" si="383"/>
        <v>0</v>
      </c>
      <c r="M296" s="26">
        <f t="shared" si="383"/>
        <v>0</v>
      </c>
      <c r="N296" s="26">
        <f t="shared" si="383"/>
        <v>0</v>
      </c>
      <c r="O296" s="47"/>
      <c r="P296" s="26">
        <f t="shared" ref="P296:R296" si="384">P297</f>
        <v>0</v>
      </c>
      <c r="Q296" s="26">
        <f t="shared" si="384"/>
        <v>0</v>
      </c>
      <c r="R296" s="26">
        <f t="shared" si="384"/>
        <v>0</v>
      </c>
    </row>
    <row r="297" spans="1:18" x14ac:dyDescent="0.35">
      <c r="A297" s="10" t="s">
        <v>127</v>
      </c>
      <c r="B297" s="10" t="s">
        <v>128</v>
      </c>
      <c r="C297" s="10" t="s">
        <v>130</v>
      </c>
      <c r="D297" s="10" t="s">
        <v>825</v>
      </c>
      <c r="E297" s="10" t="s">
        <v>350</v>
      </c>
      <c r="F297" s="25" t="s">
        <v>365</v>
      </c>
      <c r="G297" s="26">
        <v>212.82599999999999</v>
      </c>
      <c r="H297" s="26">
        <v>0</v>
      </c>
      <c r="I297" s="26"/>
      <c r="J297" s="26"/>
      <c r="K297" s="26"/>
      <c r="L297" s="26"/>
      <c r="M297" s="26"/>
      <c r="N297" s="26"/>
      <c r="O297" s="47"/>
      <c r="P297" s="26"/>
      <c r="Q297" s="26"/>
      <c r="R297" s="26"/>
    </row>
    <row r="298" spans="1:18" ht="26" x14ac:dyDescent="0.35">
      <c r="A298" s="10" t="s">
        <v>127</v>
      </c>
      <c r="B298" s="10" t="s">
        <v>128</v>
      </c>
      <c r="C298" s="10" t="s">
        <v>130</v>
      </c>
      <c r="D298" s="10" t="s">
        <v>863</v>
      </c>
      <c r="E298" s="10"/>
      <c r="F298" s="25" t="s">
        <v>864</v>
      </c>
      <c r="G298" s="26">
        <f t="shared" ref="G298:G299" si="385">G299</f>
        <v>15000</v>
      </c>
      <c r="H298" s="26">
        <f>H299</f>
        <v>15000</v>
      </c>
      <c r="I298" s="26">
        <f t="shared" ref="I298:M299" si="386">I299</f>
        <v>15000</v>
      </c>
      <c r="J298" s="26">
        <f t="shared" si="386"/>
        <v>0</v>
      </c>
      <c r="K298" s="26">
        <f t="shared" si="386"/>
        <v>0</v>
      </c>
      <c r="L298" s="26">
        <f t="shared" si="386"/>
        <v>15000</v>
      </c>
      <c r="M298" s="26">
        <f t="shared" si="386"/>
        <v>15000</v>
      </c>
      <c r="N298" s="26">
        <f t="shared" ref="N298:N299" si="387">N299</f>
        <v>15000</v>
      </c>
      <c r="O298" s="47">
        <f t="shared" si="367"/>
        <v>100</v>
      </c>
      <c r="P298" s="26">
        <f t="shared" ref="P298:R299" si="388">P299</f>
        <v>0</v>
      </c>
      <c r="Q298" s="26">
        <f t="shared" si="388"/>
        <v>15000</v>
      </c>
      <c r="R298" s="26">
        <f t="shared" si="388"/>
        <v>0</v>
      </c>
    </row>
    <row r="299" spans="1:18" ht="26" x14ac:dyDescent="0.35">
      <c r="A299" s="10" t="s">
        <v>127</v>
      </c>
      <c r="B299" s="10" t="s">
        <v>128</v>
      </c>
      <c r="C299" s="10" t="s">
        <v>130</v>
      </c>
      <c r="D299" s="10" t="s">
        <v>863</v>
      </c>
      <c r="E299" s="10" t="s">
        <v>20</v>
      </c>
      <c r="F299" s="25" t="s">
        <v>369</v>
      </c>
      <c r="G299" s="26">
        <f t="shared" si="385"/>
        <v>15000</v>
      </c>
      <c r="H299" s="26">
        <f>H300</f>
        <v>15000</v>
      </c>
      <c r="I299" s="26">
        <f t="shared" si="386"/>
        <v>15000</v>
      </c>
      <c r="J299" s="26">
        <f t="shared" si="386"/>
        <v>0</v>
      </c>
      <c r="K299" s="26">
        <f t="shared" si="386"/>
        <v>0</v>
      </c>
      <c r="L299" s="26">
        <f t="shared" si="386"/>
        <v>15000</v>
      </c>
      <c r="M299" s="26">
        <f t="shared" si="386"/>
        <v>15000</v>
      </c>
      <c r="N299" s="26">
        <f t="shared" si="387"/>
        <v>15000</v>
      </c>
      <c r="O299" s="47">
        <f t="shared" si="367"/>
        <v>100</v>
      </c>
      <c r="P299" s="26">
        <f t="shared" si="388"/>
        <v>0</v>
      </c>
      <c r="Q299" s="26">
        <f t="shared" si="388"/>
        <v>15000</v>
      </c>
      <c r="R299" s="26">
        <f t="shared" si="388"/>
        <v>0</v>
      </c>
    </row>
    <row r="300" spans="1:18" x14ac:dyDescent="0.35">
      <c r="A300" s="10" t="s">
        <v>127</v>
      </c>
      <c r="B300" s="10" t="s">
        <v>128</v>
      </c>
      <c r="C300" s="10" t="s">
        <v>130</v>
      </c>
      <c r="D300" s="10" t="s">
        <v>863</v>
      </c>
      <c r="E300" s="10" t="s">
        <v>524</v>
      </c>
      <c r="F300" s="25" t="s">
        <v>360</v>
      </c>
      <c r="G300" s="26">
        <v>15000</v>
      </c>
      <c r="H300" s="26">
        <v>15000</v>
      </c>
      <c r="I300" s="26">
        <v>15000</v>
      </c>
      <c r="J300" s="26"/>
      <c r="K300" s="26"/>
      <c r="L300" s="26">
        <f>H300</f>
        <v>15000</v>
      </c>
      <c r="M300" s="26">
        <v>15000</v>
      </c>
      <c r="N300" s="26">
        <v>15000</v>
      </c>
      <c r="O300" s="47">
        <f t="shared" si="367"/>
        <v>100</v>
      </c>
      <c r="P300" s="26"/>
      <c r="Q300" s="26">
        <v>15000</v>
      </c>
      <c r="R300" s="26"/>
    </row>
    <row r="301" spans="1:18" ht="26" x14ac:dyDescent="0.35">
      <c r="A301" s="10" t="s">
        <v>127</v>
      </c>
      <c r="B301" s="10" t="s">
        <v>128</v>
      </c>
      <c r="C301" s="10" t="s">
        <v>130</v>
      </c>
      <c r="D301" s="10" t="s">
        <v>131</v>
      </c>
      <c r="E301" s="10"/>
      <c r="F301" s="25" t="s">
        <v>155</v>
      </c>
      <c r="G301" s="26">
        <f t="shared" si="366"/>
        <v>230785.59000000003</v>
      </c>
      <c r="H301" s="26">
        <f t="shared" si="366"/>
        <v>0</v>
      </c>
      <c r="I301" s="26">
        <f t="shared" si="366"/>
        <v>0</v>
      </c>
      <c r="J301" s="26">
        <f t="shared" si="366"/>
        <v>0</v>
      </c>
      <c r="K301" s="26">
        <f t="shared" si="366"/>
        <v>0</v>
      </c>
      <c r="L301" s="26">
        <f t="shared" si="366"/>
        <v>0</v>
      </c>
      <c r="M301" s="26">
        <f t="shared" si="366"/>
        <v>0</v>
      </c>
      <c r="N301" s="26">
        <f t="shared" si="366"/>
        <v>0</v>
      </c>
      <c r="O301" s="47"/>
      <c r="P301" s="26">
        <f t="shared" si="368"/>
        <v>0</v>
      </c>
      <c r="Q301" s="26">
        <f t="shared" si="368"/>
        <v>0</v>
      </c>
      <c r="R301" s="26">
        <f t="shared" si="368"/>
        <v>0</v>
      </c>
    </row>
    <row r="302" spans="1:18" ht="26" x14ac:dyDescent="0.35">
      <c r="A302" s="10" t="s">
        <v>127</v>
      </c>
      <c r="B302" s="10" t="s">
        <v>128</v>
      </c>
      <c r="C302" s="10" t="s">
        <v>130</v>
      </c>
      <c r="D302" s="10" t="s">
        <v>131</v>
      </c>
      <c r="E302" s="10" t="s">
        <v>85</v>
      </c>
      <c r="F302" s="25" t="s">
        <v>370</v>
      </c>
      <c r="G302" s="26">
        <f t="shared" ref="G302" si="389">G303+G304</f>
        <v>230785.59000000003</v>
      </c>
      <c r="H302" s="26">
        <f t="shared" ref="H302:M302" si="390">H303+H304</f>
        <v>0</v>
      </c>
      <c r="I302" s="26">
        <f t="shared" si="390"/>
        <v>0</v>
      </c>
      <c r="J302" s="26">
        <f t="shared" si="390"/>
        <v>0</v>
      </c>
      <c r="K302" s="26">
        <f t="shared" si="390"/>
        <v>0</v>
      </c>
      <c r="L302" s="26">
        <f t="shared" si="390"/>
        <v>0</v>
      </c>
      <c r="M302" s="26">
        <f t="shared" si="390"/>
        <v>0</v>
      </c>
      <c r="N302" s="26">
        <f t="shared" ref="N302" si="391">N303+N304</f>
        <v>0</v>
      </c>
      <c r="O302" s="47"/>
      <c r="P302" s="26">
        <f t="shared" ref="P302:R302" si="392">P303+P304</f>
        <v>0</v>
      </c>
      <c r="Q302" s="26">
        <f t="shared" ref="Q302" si="393">Q303+Q304</f>
        <v>0</v>
      </c>
      <c r="R302" s="26">
        <f t="shared" si="392"/>
        <v>0</v>
      </c>
    </row>
    <row r="303" spans="1:18" x14ac:dyDescent="0.35">
      <c r="A303" s="10" t="s">
        <v>127</v>
      </c>
      <c r="B303" s="10" t="s">
        <v>128</v>
      </c>
      <c r="C303" s="10" t="s">
        <v>130</v>
      </c>
      <c r="D303" s="10" t="s">
        <v>131</v>
      </c>
      <c r="E303" s="10">
        <v>610</v>
      </c>
      <c r="F303" s="25" t="s">
        <v>361</v>
      </c>
      <c r="G303" s="26">
        <v>185604.89</v>
      </c>
      <c r="H303" s="26"/>
      <c r="I303" s="26"/>
      <c r="J303" s="26"/>
      <c r="K303" s="26"/>
      <c r="L303" s="26"/>
      <c r="M303" s="26"/>
      <c r="N303" s="26"/>
      <c r="O303" s="47"/>
      <c r="P303" s="26"/>
      <c r="Q303" s="26"/>
      <c r="R303" s="26"/>
    </row>
    <row r="304" spans="1:18" x14ac:dyDescent="0.35">
      <c r="A304" s="10" t="s">
        <v>127</v>
      </c>
      <c r="B304" s="10" t="s">
        <v>128</v>
      </c>
      <c r="C304" s="10" t="s">
        <v>130</v>
      </c>
      <c r="D304" s="10" t="s">
        <v>131</v>
      </c>
      <c r="E304" s="10">
        <v>620</v>
      </c>
      <c r="F304" s="25" t="s">
        <v>362</v>
      </c>
      <c r="G304" s="26">
        <v>45180.7</v>
      </c>
      <c r="H304" s="26"/>
      <c r="I304" s="26"/>
      <c r="J304" s="26"/>
      <c r="K304" s="26"/>
      <c r="L304" s="26"/>
      <c r="M304" s="26"/>
      <c r="N304" s="26"/>
      <c r="O304" s="47"/>
      <c r="P304" s="26"/>
      <c r="Q304" s="26"/>
      <c r="R304" s="26"/>
    </row>
    <row r="305" spans="1:18" s="29" customFormat="1" x14ac:dyDescent="0.35">
      <c r="A305" s="20" t="s">
        <v>127</v>
      </c>
      <c r="B305" s="20" t="s">
        <v>128</v>
      </c>
      <c r="C305" s="20" t="s">
        <v>74</v>
      </c>
      <c r="D305" s="20"/>
      <c r="E305" s="20"/>
      <c r="F305" s="21" t="s">
        <v>148</v>
      </c>
      <c r="G305" s="22">
        <f t="shared" ref="G305" si="394">G306+G311</f>
        <v>148096.13099999999</v>
      </c>
      <c r="H305" s="22">
        <f t="shared" ref="H305:M305" si="395">H306+H311</f>
        <v>0</v>
      </c>
      <c r="I305" s="22">
        <f t="shared" si="395"/>
        <v>0</v>
      </c>
      <c r="J305" s="22">
        <f t="shared" si="395"/>
        <v>0</v>
      </c>
      <c r="K305" s="22">
        <f t="shared" si="395"/>
        <v>0</v>
      </c>
      <c r="L305" s="22">
        <f t="shared" si="395"/>
        <v>0</v>
      </c>
      <c r="M305" s="22">
        <f t="shared" si="395"/>
        <v>0</v>
      </c>
      <c r="N305" s="22">
        <f t="shared" ref="N305" si="396">N306+N311</f>
        <v>0</v>
      </c>
      <c r="O305" s="48"/>
      <c r="P305" s="22">
        <f t="shared" ref="P305:R305" si="397">P306+P311</f>
        <v>0</v>
      </c>
      <c r="Q305" s="22">
        <f t="shared" ref="Q305" si="398">Q306+Q311</f>
        <v>0</v>
      </c>
      <c r="R305" s="22">
        <f t="shared" si="397"/>
        <v>0</v>
      </c>
    </row>
    <row r="306" spans="1:18" ht="39" x14ac:dyDescent="0.35">
      <c r="A306" s="10" t="s">
        <v>127</v>
      </c>
      <c r="B306" s="10" t="s">
        <v>128</v>
      </c>
      <c r="C306" s="10" t="s">
        <v>74</v>
      </c>
      <c r="D306" s="10" t="s">
        <v>139</v>
      </c>
      <c r="E306" s="10"/>
      <c r="F306" s="25" t="s">
        <v>153</v>
      </c>
      <c r="G306" s="26">
        <f t="shared" ref="G306:N309" si="399">G307</f>
        <v>117.4</v>
      </c>
      <c r="H306" s="26">
        <f t="shared" si="399"/>
        <v>0</v>
      </c>
      <c r="I306" s="26">
        <f t="shared" si="399"/>
        <v>0</v>
      </c>
      <c r="J306" s="26">
        <f t="shared" si="399"/>
        <v>0</v>
      </c>
      <c r="K306" s="26">
        <f t="shared" si="399"/>
        <v>0</v>
      </c>
      <c r="L306" s="26">
        <f t="shared" si="399"/>
        <v>0</v>
      </c>
      <c r="M306" s="26">
        <f t="shared" si="399"/>
        <v>0</v>
      </c>
      <c r="N306" s="26">
        <f t="shared" si="399"/>
        <v>0</v>
      </c>
      <c r="O306" s="47"/>
      <c r="P306" s="26">
        <f t="shared" ref="P306:R309" si="400">P307</f>
        <v>0</v>
      </c>
      <c r="Q306" s="26">
        <f t="shared" si="400"/>
        <v>0</v>
      </c>
      <c r="R306" s="26">
        <f t="shared" si="400"/>
        <v>0</v>
      </c>
    </row>
    <row r="307" spans="1:18" ht="39" x14ac:dyDescent="0.35">
      <c r="A307" s="10" t="s">
        <v>127</v>
      </c>
      <c r="B307" s="10" t="s">
        <v>128</v>
      </c>
      <c r="C307" s="10" t="s">
        <v>74</v>
      </c>
      <c r="D307" s="10" t="s">
        <v>140</v>
      </c>
      <c r="E307" s="10"/>
      <c r="F307" s="25" t="s">
        <v>154</v>
      </c>
      <c r="G307" s="26">
        <f t="shared" si="399"/>
        <v>117.4</v>
      </c>
      <c r="H307" s="26">
        <f t="shared" si="399"/>
        <v>0</v>
      </c>
      <c r="I307" s="26">
        <f t="shared" si="399"/>
        <v>0</v>
      </c>
      <c r="J307" s="26">
        <f t="shared" si="399"/>
        <v>0</v>
      </c>
      <c r="K307" s="26">
        <f t="shared" si="399"/>
        <v>0</v>
      </c>
      <c r="L307" s="26">
        <f t="shared" si="399"/>
        <v>0</v>
      </c>
      <c r="M307" s="26">
        <f t="shared" si="399"/>
        <v>0</v>
      </c>
      <c r="N307" s="26">
        <f t="shared" si="399"/>
        <v>0</v>
      </c>
      <c r="O307" s="47"/>
      <c r="P307" s="26">
        <f t="shared" si="400"/>
        <v>0</v>
      </c>
      <c r="Q307" s="26">
        <f t="shared" si="400"/>
        <v>0</v>
      </c>
      <c r="R307" s="26">
        <f t="shared" si="400"/>
        <v>0</v>
      </c>
    </row>
    <row r="308" spans="1:18" ht="65" x14ac:dyDescent="0.35">
      <c r="A308" s="10" t="s">
        <v>127</v>
      </c>
      <c r="B308" s="10" t="s">
        <v>128</v>
      </c>
      <c r="C308" s="10" t="s">
        <v>74</v>
      </c>
      <c r="D308" s="10" t="s">
        <v>134</v>
      </c>
      <c r="E308" s="10"/>
      <c r="F308" s="25" t="s">
        <v>796</v>
      </c>
      <c r="G308" s="26">
        <f t="shared" si="399"/>
        <v>117.4</v>
      </c>
      <c r="H308" s="26">
        <f t="shared" si="399"/>
        <v>0</v>
      </c>
      <c r="I308" s="26">
        <f t="shared" si="399"/>
        <v>0</v>
      </c>
      <c r="J308" s="26">
        <f t="shared" si="399"/>
        <v>0</v>
      </c>
      <c r="K308" s="26">
        <f t="shared" si="399"/>
        <v>0</v>
      </c>
      <c r="L308" s="26">
        <f t="shared" si="399"/>
        <v>0</v>
      </c>
      <c r="M308" s="26">
        <f t="shared" si="399"/>
        <v>0</v>
      </c>
      <c r="N308" s="26">
        <f t="shared" si="399"/>
        <v>0</v>
      </c>
      <c r="O308" s="47"/>
      <c r="P308" s="26">
        <f t="shared" si="400"/>
        <v>0</v>
      </c>
      <c r="Q308" s="26">
        <f t="shared" si="400"/>
        <v>0</v>
      </c>
      <c r="R308" s="26">
        <f t="shared" si="400"/>
        <v>0</v>
      </c>
    </row>
    <row r="309" spans="1:18" ht="26" x14ac:dyDescent="0.35">
      <c r="A309" s="10" t="s">
        <v>127</v>
      </c>
      <c r="B309" s="10" t="s">
        <v>128</v>
      </c>
      <c r="C309" s="10" t="s">
        <v>74</v>
      </c>
      <c r="D309" s="10" t="s">
        <v>134</v>
      </c>
      <c r="E309" s="10" t="s">
        <v>85</v>
      </c>
      <c r="F309" s="25" t="s">
        <v>370</v>
      </c>
      <c r="G309" s="26">
        <f t="shared" si="399"/>
        <v>117.4</v>
      </c>
      <c r="H309" s="26">
        <f t="shared" si="399"/>
        <v>0</v>
      </c>
      <c r="I309" s="26">
        <f t="shared" si="399"/>
        <v>0</v>
      </c>
      <c r="J309" s="26">
        <f t="shared" si="399"/>
        <v>0</v>
      </c>
      <c r="K309" s="26">
        <f t="shared" si="399"/>
        <v>0</v>
      </c>
      <c r="L309" s="26">
        <f t="shared" si="399"/>
        <v>0</v>
      </c>
      <c r="M309" s="26">
        <f t="shared" si="399"/>
        <v>0</v>
      </c>
      <c r="N309" s="26">
        <f t="shared" si="399"/>
        <v>0</v>
      </c>
      <c r="O309" s="47"/>
      <c r="P309" s="26">
        <f t="shared" si="400"/>
        <v>0</v>
      </c>
      <c r="Q309" s="26">
        <f t="shared" si="400"/>
        <v>0</v>
      </c>
      <c r="R309" s="26">
        <f t="shared" si="400"/>
        <v>0</v>
      </c>
    </row>
    <row r="310" spans="1:18" x14ac:dyDescent="0.35">
      <c r="A310" s="10" t="s">
        <v>127</v>
      </c>
      <c r="B310" s="10" t="s">
        <v>128</v>
      </c>
      <c r="C310" s="10" t="s">
        <v>74</v>
      </c>
      <c r="D310" s="10" t="s">
        <v>134</v>
      </c>
      <c r="E310" s="10">
        <v>610</v>
      </c>
      <c r="F310" s="25" t="s">
        <v>361</v>
      </c>
      <c r="G310" s="26">
        <v>117.4</v>
      </c>
      <c r="H310" s="26">
        <v>0</v>
      </c>
      <c r="I310" s="26"/>
      <c r="J310" s="26"/>
      <c r="K310" s="26"/>
      <c r="L310" s="26"/>
      <c r="M310" s="26"/>
      <c r="N310" s="26"/>
      <c r="O310" s="47"/>
      <c r="P310" s="26"/>
      <c r="Q310" s="26"/>
      <c r="R310" s="26"/>
    </row>
    <row r="311" spans="1:18" ht="26" x14ac:dyDescent="0.35">
      <c r="A311" s="10" t="s">
        <v>127</v>
      </c>
      <c r="B311" s="10" t="s">
        <v>128</v>
      </c>
      <c r="C311" s="10" t="s">
        <v>74</v>
      </c>
      <c r="D311" s="10" t="s">
        <v>28</v>
      </c>
      <c r="E311" s="10"/>
      <c r="F311" s="25" t="s">
        <v>39</v>
      </c>
      <c r="G311" s="26">
        <f t="shared" ref="G311:N317" si="401">G312</f>
        <v>147978.731</v>
      </c>
      <c r="H311" s="26">
        <f t="shared" si="401"/>
        <v>0</v>
      </c>
      <c r="I311" s="26">
        <f t="shared" si="401"/>
        <v>0</v>
      </c>
      <c r="J311" s="26">
        <f t="shared" si="401"/>
        <v>0</v>
      </c>
      <c r="K311" s="26">
        <f t="shared" si="401"/>
        <v>0</v>
      </c>
      <c r="L311" s="26">
        <f t="shared" si="401"/>
        <v>0</v>
      </c>
      <c r="M311" s="26">
        <f t="shared" si="401"/>
        <v>0</v>
      </c>
      <c r="N311" s="26">
        <f t="shared" si="401"/>
        <v>0</v>
      </c>
      <c r="O311" s="47"/>
      <c r="P311" s="26">
        <f t="shared" ref="P311:R317" si="402">P312</f>
        <v>0</v>
      </c>
      <c r="Q311" s="26">
        <f t="shared" si="402"/>
        <v>0</v>
      </c>
      <c r="R311" s="26">
        <f t="shared" si="402"/>
        <v>0</v>
      </c>
    </row>
    <row r="312" spans="1:18" x14ac:dyDescent="0.35">
      <c r="A312" s="10" t="s">
        <v>127</v>
      </c>
      <c r="B312" s="10" t="s">
        <v>128</v>
      </c>
      <c r="C312" s="10" t="s">
        <v>74</v>
      </c>
      <c r="D312" s="10" t="s">
        <v>29</v>
      </c>
      <c r="E312" s="10"/>
      <c r="F312" s="25" t="s">
        <v>40</v>
      </c>
      <c r="G312" s="26">
        <f>G316+G313</f>
        <v>147978.731</v>
      </c>
      <c r="H312" s="26">
        <f>H316+H313</f>
        <v>0</v>
      </c>
      <c r="I312" s="26">
        <f t="shared" ref="I312:R312" si="403">I316+I313</f>
        <v>0</v>
      </c>
      <c r="J312" s="26">
        <f t="shared" si="403"/>
        <v>0</v>
      </c>
      <c r="K312" s="26">
        <f t="shared" si="403"/>
        <v>0</v>
      </c>
      <c r="L312" s="26">
        <f t="shared" si="403"/>
        <v>0</v>
      </c>
      <c r="M312" s="26">
        <f t="shared" si="403"/>
        <v>0</v>
      </c>
      <c r="N312" s="26">
        <f t="shared" si="403"/>
        <v>0</v>
      </c>
      <c r="O312" s="47"/>
      <c r="P312" s="26">
        <f t="shared" si="403"/>
        <v>0</v>
      </c>
      <c r="Q312" s="26">
        <f t="shared" si="403"/>
        <v>0</v>
      </c>
      <c r="R312" s="26">
        <f t="shared" si="403"/>
        <v>0</v>
      </c>
    </row>
    <row r="313" spans="1:18" ht="52" x14ac:dyDescent="0.35">
      <c r="A313" s="10" t="s">
        <v>127</v>
      </c>
      <c r="B313" s="10" t="s">
        <v>128</v>
      </c>
      <c r="C313" s="10" t="s">
        <v>74</v>
      </c>
      <c r="D313" s="24" t="s">
        <v>887</v>
      </c>
      <c r="E313" s="24"/>
      <c r="F313" s="25" t="s">
        <v>888</v>
      </c>
      <c r="G313" s="26">
        <f>G314</f>
        <v>115.861</v>
      </c>
      <c r="H313" s="26">
        <f t="shared" ref="H313:N314" si="404">H314</f>
        <v>0</v>
      </c>
      <c r="I313" s="26">
        <f t="shared" si="404"/>
        <v>0</v>
      </c>
      <c r="J313" s="26">
        <f t="shared" si="404"/>
        <v>0</v>
      </c>
      <c r="K313" s="26">
        <f t="shared" si="404"/>
        <v>0</v>
      </c>
      <c r="L313" s="26">
        <f t="shared" si="404"/>
        <v>0</v>
      </c>
      <c r="M313" s="26">
        <f t="shared" si="404"/>
        <v>0</v>
      </c>
      <c r="N313" s="26">
        <f t="shared" si="404"/>
        <v>0</v>
      </c>
      <c r="O313" s="47"/>
      <c r="P313" s="26">
        <f t="shared" ref="P313:R314" si="405">P314</f>
        <v>0</v>
      </c>
      <c r="Q313" s="26">
        <f t="shared" si="405"/>
        <v>0</v>
      </c>
      <c r="R313" s="26">
        <f t="shared" si="405"/>
        <v>0</v>
      </c>
    </row>
    <row r="314" spans="1:18" ht="26" x14ac:dyDescent="0.35">
      <c r="A314" s="10" t="s">
        <v>127</v>
      </c>
      <c r="B314" s="10" t="s">
        <v>128</v>
      </c>
      <c r="C314" s="10" t="s">
        <v>74</v>
      </c>
      <c r="D314" s="24" t="s">
        <v>887</v>
      </c>
      <c r="E314" s="24" t="s">
        <v>85</v>
      </c>
      <c r="F314" s="25" t="s">
        <v>370</v>
      </c>
      <c r="G314" s="26">
        <f>G315</f>
        <v>115.861</v>
      </c>
      <c r="H314" s="26">
        <f t="shared" si="404"/>
        <v>0</v>
      </c>
      <c r="I314" s="26">
        <f t="shared" si="404"/>
        <v>0</v>
      </c>
      <c r="J314" s="26">
        <f t="shared" si="404"/>
        <v>0</v>
      </c>
      <c r="K314" s="26">
        <f t="shared" si="404"/>
        <v>0</v>
      </c>
      <c r="L314" s="26">
        <f t="shared" si="404"/>
        <v>0</v>
      </c>
      <c r="M314" s="26">
        <f t="shared" si="404"/>
        <v>0</v>
      </c>
      <c r="N314" s="26">
        <f t="shared" si="404"/>
        <v>0</v>
      </c>
      <c r="O314" s="47"/>
      <c r="P314" s="26">
        <f t="shared" si="405"/>
        <v>0</v>
      </c>
      <c r="Q314" s="26">
        <f t="shared" si="405"/>
        <v>0</v>
      </c>
      <c r="R314" s="26">
        <f t="shared" si="405"/>
        <v>0</v>
      </c>
    </row>
    <row r="315" spans="1:18" x14ac:dyDescent="0.35">
      <c r="A315" s="10" t="s">
        <v>127</v>
      </c>
      <c r="B315" s="10" t="s">
        <v>128</v>
      </c>
      <c r="C315" s="10" t="s">
        <v>74</v>
      </c>
      <c r="D315" s="24" t="s">
        <v>887</v>
      </c>
      <c r="E315" s="24" t="s">
        <v>857</v>
      </c>
      <c r="F315" s="25" t="s">
        <v>361</v>
      </c>
      <c r="G315" s="26">
        <v>115.861</v>
      </c>
      <c r="H315" s="26">
        <v>0</v>
      </c>
      <c r="I315" s="26"/>
      <c r="J315" s="26"/>
      <c r="K315" s="26"/>
      <c r="L315" s="26"/>
      <c r="M315" s="26"/>
      <c r="N315" s="26"/>
      <c r="O315" s="47"/>
      <c r="P315" s="26"/>
      <c r="Q315" s="26"/>
      <c r="R315" s="26"/>
    </row>
    <row r="316" spans="1:18" ht="26" x14ac:dyDescent="0.35">
      <c r="A316" s="10" t="s">
        <v>127</v>
      </c>
      <c r="B316" s="10" t="s">
        <v>128</v>
      </c>
      <c r="C316" s="10" t="s">
        <v>74</v>
      </c>
      <c r="D316" s="10" t="s">
        <v>131</v>
      </c>
      <c r="E316" s="10"/>
      <c r="F316" s="25" t="s">
        <v>155</v>
      </c>
      <c r="G316" s="26">
        <f t="shared" si="401"/>
        <v>147862.87</v>
      </c>
      <c r="H316" s="26">
        <f t="shared" si="401"/>
        <v>0</v>
      </c>
      <c r="I316" s="26">
        <f t="shared" si="401"/>
        <v>0</v>
      </c>
      <c r="J316" s="26">
        <f t="shared" si="401"/>
        <v>0</v>
      </c>
      <c r="K316" s="26">
        <f t="shared" si="401"/>
        <v>0</v>
      </c>
      <c r="L316" s="26">
        <f t="shared" si="401"/>
        <v>0</v>
      </c>
      <c r="M316" s="26">
        <f t="shared" si="401"/>
        <v>0</v>
      </c>
      <c r="N316" s="26">
        <f t="shared" si="401"/>
        <v>0</v>
      </c>
      <c r="O316" s="47"/>
      <c r="P316" s="26">
        <f t="shared" si="402"/>
        <v>0</v>
      </c>
      <c r="Q316" s="26">
        <f t="shared" si="402"/>
        <v>0</v>
      </c>
      <c r="R316" s="26">
        <f t="shared" si="402"/>
        <v>0</v>
      </c>
    </row>
    <row r="317" spans="1:18" ht="26" x14ac:dyDescent="0.35">
      <c r="A317" s="10" t="s">
        <v>127</v>
      </c>
      <c r="B317" s="10" t="s">
        <v>128</v>
      </c>
      <c r="C317" s="10" t="s">
        <v>74</v>
      </c>
      <c r="D317" s="10" t="s">
        <v>131</v>
      </c>
      <c r="E317" s="10" t="s">
        <v>85</v>
      </c>
      <c r="F317" s="25" t="s">
        <v>370</v>
      </c>
      <c r="G317" s="26">
        <f t="shared" si="401"/>
        <v>147862.87</v>
      </c>
      <c r="H317" s="26">
        <f t="shared" si="401"/>
        <v>0</v>
      </c>
      <c r="I317" s="26">
        <f t="shared" si="401"/>
        <v>0</v>
      </c>
      <c r="J317" s="26">
        <f t="shared" si="401"/>
        <v>0</v>
      </c>
      <c r="K317" s="26">
        <f t="shared" si="401"/>
        <v>0</v>
      </c>
      <c r="L317" s="26">
        <f t="shared" si="401"/>
        <v>0</v>
      </c>
      <c r="M317" s="26">
        <f t="shared" si="401"/>
        <v>0</v>
      </c>
      <c r="N317" s="26">
        <f t="shared" si="401"/>
        <v>0</v>
      </c>
      <c r="O317" s="47"/>
      <c r="P317" s="26">
        <f t="shared" si="402"/>
        <v>0</v>
      </c>
      <c r="Q317" s="26">
        <f t="shared" si="402"/>
        <v>0</v>
      </c>
      <c r="R317" s="26">
        <f t="shared" si="402"/>
        <v>0</v>
      </c>
    </row>
    <row r="318" spans="1:18" x14ac:dyDescent="0.35">
      <c r="A318" s="10" t="s">
        <v>127</v>
      </c>
      <c r="B318" s="10" t="s">
        <v>128</v>
      </c>
      <c r="C318" s="10" t="s">
        <v>74</v>
      </c>
      <c r="D318" s="10" t="s">
        <v>131</v>
      </c>
      <c r="E318" s="10">
        <v>610</v>
      </c>
      <c r="F318" s="25" t="s">
        <v>361</v>
      </c>
      <c r="G318" s="26">
        <v>147862.87</v>
      </c>
      <c r="H318" s="26"/>
      <c r="I318" s="26"/>
      <c r="J318" s="26"/>
      <c r="K318" s="26"/>
      <c r="L318" s="26"/>
      <c r="M318" s="26"/>
      <c r="N318" s="26"/>
      <c r="O318" s="47"/>
      <c r="P318" s="26"/>
      <c r="Q318" s="26"/>
      <c r="R318" s="26"/>
    </row>
    <row r="319" spans="1:18" s="29" customFormat="1" x14ac:dyDescent="0.35">
      <c r="A319" s="20" t="s">
        <v>127</v>
      </c>
      <c r="B319" s="20" t="s">
        <v>128</v>
      </c>
      <c r="C319" s="20" t="s">
        <v>100</v>
      </c>
      <c r="D319" s="20"/>
      <c r="E319" s="20"/>
      <c r="F319" s="21" t="s">
        <v>149</v>
      </c>
      <c r="G319" s="22">
        <f t="shared" ref="G319:N323" si="406">G320</f>
        <v>132305.481</v>
      </c>
      <c r="H319" s="22">
        <f t="shared" si="406"/>
        <v>0</v>
      </c>
      <c r="I319" s="22">
        <f t="shared" si="406"/>
        <v>0</v>
      </c>
      <c r="J319" s="22">
        <f t="shared" si="406"/>
        <v>0</v>
      </c>
      <c r="K319" s="22">
        <f t="shared" si="406"/>
        <v>0</v>
      </c>
      <c r="L319" s="22">
        <f t="shared" si="406"/>
        <v>0</v>
      </c>
      <c r="M319" s="22">
        <f t="shared" si="406"/>
        <v>0</v>
      </c>
      <c r="N319" s="22">
        <f t="shared" si="406"/>
        <v>0</v>
      </c>
      <c r="O319" s="48"/>
      <c r="P319" s="22">
        <f t="shared" ref="P319:R323" si="407">P320</f>
        <v>0</v>
      </c>
      <c r="Q319" s="22">
        <f t="shared" si="407"/>
        <v>0</v>
      </c>
      <c r="R319" s="22">
        <f t="shared" si="407"/>
        <v>0</v>
      </c>
    </row>
    <row r="320" spans="1:18" ht="26" x14ac:dyDescent="0.35">
      <c r="A320" s="10" t="s">
        <v>127</v>
      </c>
      <c r="B320" s="10" t="s">
        <v>128</v>
      </c>
      <c r="C320" s="10" t="s">
        <v>100</v>
      </c>
      <c r="D320" s="10" t="s">
        <v>28</v>
      </c>
      <c r="E320" s="10"/>
      <c r="F320" s="25" t="s">
        <v>39</v>
      </c>
      <c r="G320" s="26">
        <f>G321</f>
        <v>132305.481</v>
      </c>
      <c r="H320" s="26">
        <f t="shared" si="406"/>
        <v>0</v>
      </c>
      <c r="I320" s="26">
        <f t="shared" si="406"/>
        <v>0</v>
      </c>
      <c r="J320" s="26">
        <f t="shared" si="406"/>
        <v>0</v>
      </c>
      <c r="K320" s="26">
        <f t="shared" si="406"/>
        <v>0</v>
      </c>
      <c r="L320" s="26">
        <f t="shared" si="406"/>
        <v>0</v>
      </c>
      <c r="M320" s="26">
        <f t="shared" si="406"/>
        <v>0</v>
      </c>
      <c r="N320" s="26">
        <f t="shared" si="406"/>
        <v>0</v>
      </c>
      <c r="O320" s="47"/>
      <c r="P320" s="26">
        <f t="shared" si="407"/>
        <v>0</v>
      </c>
      <c r="Q320" s="26">
        <f t="shared" si="407"/>
        <v>0</v>
      </c>
      <c r="R320" s="26">
        <f t="shared" si="407"/>
        <v>0</v>
      </c>
    </row>
    <row r="321" spans="1:18" x14ac:dyDescent="0.35">
      <c r="A321" s="10" t="s">
        <v>127</v>
      </c>
      <c r="B321" s="10" t="s">
        <v>128</v>
      </c>
      <c r="C321" s="10" t="s">
        <v>100</v>
      </c>
      <c r="D321" s="10" t="s">
        <v>29</v>
      </c>
      <c r="E321" s="10"/>
      <c r="F321" s="25" t="s">
        <v>40</v>
      </c>
      <c r="G321" s="26">
        <f>G322</f>
        <v>132305.481</v>
      </c>
      <c r="H321" s="26">
        <f t="shared" si="406"/>
        <v>0</v>
      </c>
      <c r="I321" s="26">
        <f t="shared" si="406"/>
        <v>0</v>
      </c>
      <c r="J321" s="26">
        <f t="shared" si="406"/>
        <v>0</v>
      </c>
      <c r="K321" s="26">
        <f t="shared" si="406"/>
        <v>0</v>
      </c>
      <c r="L321" s="26">
        <f t="shared" si="406"/>
        <v>0</v>
      </c>
      <c r="M321" s="26">
        <f t="shared" si="406"/>
        <v>0</v>
      </c>
      <c r="N321" s="26">
        <f t="shared" si="406"/>
        <v>0</v>
      </c>
      <c r="O321" s="47"/>
      <c r="P321" s="26">
        <f t="shared" si="407"/>
        <v>0</v>
      </c>
      <c r="Q321" s="26">
        <f t="shared" si="407"/>
        <v>0</v>
      </c>
      <c r="R321" s="26">
        <f t="shared" si="407"/>
        <v>0</v>
      </c>
    </row>
    <row r="322" spans="1:18" ht="26" x14ac:dyDescent="0.35">
      <c r="A322" s="10" t="s">
        <v>127</v>
      </c>
      <c r="B322" s="10" t="s">
        <v>128</v>
      </c>
      <c r="C322" s="10" t="s">
        <v>100</v>
      </c>
      <c r="D322" s="10" t="s">
        <v>135</v>
      </c>
      <c r="E322" s="10"/>
      <c r="F322" s="25" t="s">
        <v>157</v>
      </c>
      <c r="G322" s="26">
        <f t="shared" si="406"/>
        <v>132305.481</v>
      </c>
      <c r="H322" s="26">
        <f t="shared" si="406"/>
        <v>0</v>
      </c>
      <c r="I322" s="26">
        <f t="shared" si="406"/>
        <v>0</v>
      </c>
      <c r="J322" s="26">
        <f t="shared" si="406"/>
        <v>0</v>
      </c>
      <c r="K322" s="26">
        <f t="shared" si="406"/>
        <v>0</v>
      </c>
      <c r="L322" s="26">
        <f t="shared" si="406"/>
        <v>0</v>
      </c>
      <c r="M322" s="26">
        <f t="shared" si="406"/>
        <v>0</v>
      </c>
      <c r="N322" s="26">
        <f t="shared" si="406"/>
        <v>0</v>
      </c>
      <c r="O322" s="47"/>
      <c r="P322" s="26">
        <f t="shared" si="407"/>
        <v>0</v>
      </c>
      <c r="Q322" s="26">
        <f t="shared" si="407"/>
        <v>0</v>
      </c>
      <c r="R322" s="26">
        <f t="shared" si="407"/>
        <v>0</v>
      </c>
    </row>
    <row r="323" spans="1:18" ht="26" x14ac:dyDescent="0.35">
      <c r="A323" s="10" t="s">
        <v>127</v>
      </c>
      <c r="B323" s="10" t="s">
        <v>128</v>
      </c>
      <c r="C323" s="10" t="s">
        <v>100</v>
      </c>
      <c r="D323" s="10" t="s">
        <v>135</v>
      </c>
      <c r="E323" s="10" t="s">
        <v>85</v>
      </c>
      <c r="F323" s="25" t="s">
        <v>370</v>
      </c>
      <c r="G323" s="26">
        <f t="shared" si="406"/>
        <v>132305.481</v>
      </c>
      <c r="H323" s="26">
        <f t="shared" si="406"/>
        <v>0</v>
      </c>
      <c r="I323" s="26">
        <f t="shared" si="406"/>
        <v>0</v>
      </c>
      <c r="J323" s="26">
        <f t="shared" si="406"/>
        <v>0</v>
      </c>
      <c r="K323" s="26">
        <f t="shared" si="406"/>
        <v>0</v>
      </c>
      <c r="L323" s="26">
        <f t="shared" si="406"/>
        <v>0</v>
      </c>
      <c r="M323" s="26">
        <f t="shared" si="406"/>
        <v>0</v>
      </c>
      <c r="N323" s="26">
        <f t="shared" si="406"/>
        <v>0</v>
      </c>
      <c r="O323" s="47"/>
      <c r="P323" s="26">
        <f t="shared" si="407"/>
        <v>0</v>
      </c>
      <c r="Q323" s="26">
        <f t="shared" si="407"/>
        <v>0</v>
      </c>
      <c r="R323" s="26">
        <f t="shared" si="407"/>
        <v>0</v>
      </c>
    </row>
    <row r="324" spans="1:18" x14ac:dyDescent="0.35">
      <c r="A324" s="10" t="s">
        <v>127</v>
      </c>
      <c r="B324" s="10" t="s">
        <v>128</v>
      </c>
      <c r="C324" s="10" t="s">
        <v>100</v>
      </c>
      <c r="D324" s="10" t="s">
        <v>135</v>
      </c>
      <c r="E324" s="10">
        <v>610</v>
      </c>
      <c r="F324" s="25" t="s">
        <v>361</v>
      </c>
      <c r="G324" s="26">
        <v>132305.481</v>
      </c>
      <c r="H324" s="26"/>
      <c r="I324" s="26"/>
      <c r="J324" s="26"/>
      <c r="K324" s="26"/>
      <c r="L324" s="26"/>
      <c r="M324" s="26"/>
      <c r="N324" s="26"/>
      <c r="O324" s="47"/>
      <c r="P324" s="26"/>
      <c r="Q324" s="26"/>
      <c r="R324" s="26"/>
    </row>
    <row r="325" spans="1:18" s="29" customFormat="1" x14ac:dyDescent="0.35">
      <c r="A325" s="20" t="s">
        <v>127</v>
      </c>
      <c r="B325" s="20" t="s">
        <v>128</v>
      </c>
      <c r="C325" s="20" t="s">
        <v>128</v>
      </c>
      <c r="D325" s="20"/>
      <c r="E325" s="20"/>
      <c r="F325" s="21" t="s">
        <v>150</v>
      </c>
      <c r="G325" s="22">
        <f>G326+G355</f>
        <v>32998.667999999998</v>
      </c>
      <c r="H325" s="22">
        <f>H326+H355</f>
        <v>14004.026569999998</v>
      </c>
      <c r="I325" s="22">
        <f>I326+I355</f>
        <v>14004.026569999998</v>
      </c>
      <c r="J325" s="22">
        <f t="shared" ref="I325:M326" si="408">J326</f>
        <v>12614.226569999999</v>
      </c>
      <c r="K325" s="22">
        <f t="shared" si="408"/>
        <v>12614.226569999999</v>
      </c>
      <c r="L325" s="22">
        <f t="shared" si="408"/>
        <v>0</v>
      </c>
      <c r="M325" s="22">
        <f t="shared" si="408"/>
        <v>0</v>
      </c>
      <c r="N325" s="22">
        <f>N326+N355</f>
        <v>13713.349</v>
      </c>
      <c r="O325" s="48">
        <f t="shared" si="367"/>
        <v>97.924328631147418</v>
      </c>
      <c r="P325" s="22">
        <f t="shared" ref="P325:R326" si="409">P326</f>
        <v>12332.776</v>
      </c>
      <c r="Q325" s="22">
        <f t="shared" si="409"/>
        <v>0</v>
      </c>
      <c r="R325" s="22">
        <f t="shared" si="409"/>
        <v>0</v>
      </c>
    </row>
    <row r="326" spans="1:18" ht="26" x14ac:dyDescent="0.35">
      <c r="A326" s="10" t="s">
        <v>127</v>
      </c>
      <c r="B326" s="10" t="s">
        <v>128</v>
      </c>
      <c r="C326" s="10" t="s">
        <v>128</v>
      </c>
      <c r="D326" s="10" t="s">
        <v>28</v>
      </c>
      <c r="E326" s="10"/>
      <c r="F326" s="25" t="s">
        <v>39</v>
      </c>
      <c r="G326" s="26">
        <f t="shared" ref="G326:N326" si="410">G327</f>
        <v>31608.867999999999</v>
      </c>
      <c r="H326" s="26">
        <f>H327</f>
        <v>12614.226569999999</v>
      </c>
      <c r="I326" s="26">
        <f t="shared" si="408"/>
        <v>12614.226569999999</v>
      </c>
      <c r="J326" s="26">
        <f t="shared" si="408"/>
        <v>12614.226569999999</v>
      </c>
      <c r="K326" s="26">
        <f t="shared" si="408"/>
        <v>12614.226569999999</v>
      </c>
      <c r="L326" s="26">
        <f t="shared" si="408"/>
        <v>0</v>
      </c>
      <c r="M326" s="26">
        <f t="shared" si="408"/>
        <v>0</v>
      </c>
      <c r="N326" s="26">
        <f t="shared" si="410"/>
        <v>12332.776</v>
      </c>
      <c r="O326" s="47">
        <f t="shared" si="367"/>
        <v>97.768784566868618</v>
      </c>
      <c r="P326" s="26">
        <f t="shared" si="409"/>
        <v>12332.776</v>
      </c>
      <c r="Q326" s="26">
        <f t="shared" si="409"/>
        <v>0</v>
      </c>
      <c r="R326" s="26">
        <f t="shared" si="409"/>
        <v>0</v>
      </c>
    </row>
    <row r="327" spans="1:18" x14ac:dyDescent="0.35">
      <c r="A327" s="10" t="s">
        <v>127</v>
      </c>
      <c r="B327" s="10" t="s">
        <v>128</v>
      </c>
      <c r="C327" s="10" t="s">
        <v>128</v>
      </c>
      <c r="D327" s="10" t="s">
        <v>29</v>
      </c>
      <c r="E327" s="10"/>
      <c r="F327" s="25" t="s">
        <v>40</v>
      </c>
      <c r="G327" s="26">
        <f t="shared" ref="G327" si="411">G328+G338+G341+G348</f>
        <v>31608.867999999999</v>
      </c>
      <c r="H327" s="26">
        <f t="shared" ref="H327:M327" si="412">H328+H338+H341+H348</f>
        <v>12614.226569999999</v>
      </c>
      <c r="I327" s="26">
        <f t="shared" si="412"/>
        <v>12614.226569999999</v>
      </c>
      <c r="J327" s="26">
        <f t="shared" si="412"/>
        <v>12614.226569999999</v>
      </c>
      <c r="K327" s="26">
        <f t="shared" si="412"/>
        <v>12614.226569999999</v>
      </c>
      <c r="L327" s="26">
        <f t="shared" si="412"/>
        <v>0</v>
      </c>
      <c r="M327" s="26">
        <f t="shared" si="412"/>
        <v>0</v>
      </c>
      <c r="N327" s="26">
        <f t="shared" ref="N327" si="413">N328+N338+N341+N348</f>
        <v>12332.776</v>
      </c>
      <c r="O327" s="47">
        <f t="shared" si="367"/>
        <v>97.768784566868618</v>
      </c>
      <c r="P327" s="26">
        <f t="shared" ref="P327:R327" si="414">P328+P338+P341+P348</f>
        <v>12332.776</v>
      </c>
      <c r="Q327" s="26">
        <f t="shared" ref="Q327" si="415">Q328+Q338+Q341+Q348</f>
        <v>0</v>
      </c>
      <c r="R327" s="26">
        <f t="shared" si="414"/>
        <v>0</v>
      </c>
    </row>
    <row r="328" spans="1:18" ht="26" x14ac:dyDescent="0.35">
      <c r="A328" s="10" t="s">
        <v>127</v>
      </c>
      <c r="B328" s="10" t="s">
        <v>128</v>
      </c>
      <c r="C328" s="10" t="s">
        <v>128</v>
      </c>
      <c r="D328" s="10" t="s">
        <v>131</v>
      </c>
      <c r="E328" s="10"/>
      <c r="F328" s="25" t="s">
        <v>155</v>
      </c>
      <c r="G328" s="26">
        <f t="shared" ref="G328" si="416">G329+G332+G334+G336</f>
        <v>23774.940000000002</v>
      </c>
      <c r="H328" s="26">
        <f t="shared" ref="H328:M328" si="417">H329+H332+H334+H336</f>
        <v>7530.4605700000002</v>
      </c>
      <c r="I328" s="26">
        <f t="shared" si="417"/>
        <v>7530.4605700000002</v>
      </c>
      <c r="J328" s="26">
        <f t="shared" si="417"/>
        <v>7530.4605700000002</v>
      </c>
      <c r="K328" s="26">
        <f t="shared" si="417"/>
        <v>7530.4605700000002</v>
      </c>
      <c r="L328" s="26">
        <f t="shared" si="417"/>
        <v>0</v>
      </c>
      <c r="M328" s="26">
        <f t="shared" si="417"/>
        <v>0</v>
      </c>
      <c r="N328" s="26">
        <f t="shared" ref="N328" si="418">N329+N332+N334+N336</f>
        <v>7286.2460000000001</v>
      </c>
      <c r="O328" s="47">
        <f t="shared" si="367"/>
        <v>96.756976977305925</v>
      </c>
      <c r="P328" s="26">
        <f t="shared" ref="P328:R328" si="419">P329+P332+P334+P336</f>
        <v>7286.2460000000001</v>
      </c>
      <c r="Q328" s="26">
        <f t="shared" ref="Q328" si="420">Q329+Q332+Q334+Q336</f>
        <v>0</v>
      </c>
      <c r="R328" s="26">
        <f t="shared" si="419"/>
        <v>0</v>
      </c>
    </row>
    <row r="329" spans="1:18" ht="52" x14ac:dyDescent="0.35">
      <c r="A329" s="10" t="s">
        <v>127</v>
      </c>
      <c r="B329" s="10" t="s">
        <v>128</v>
      </c>
      <c r="C329" s="10" t="s">
        <v>128</v>
      </c>
      <c r="D329" s="10" t="s">
        <v>131</v>
      </c>
      <c r="E329" s="10" t="s">
        <v>19</v>
      </c>
      <c r="F329" s="25" t="s">
        <v>366</v>
      </c>
      <c r="G329" s="26">
        <f t="shared" ref="G329" si="421">G330+G331</f>
        <v>14141.806</v>
      </c>
      <c r="H329" s="26">
        <f t="shared" ref="H329:M329" si="422">H330+H331</f>
        <v>6676.3655699999999</v>
      </c>
      <c r="I329" s="26">
        <f t="shared" si="422"/>
        <v>6676.3655699999999</v>
      </c>
      <c r="J329" s="26">
        <f t="shared" si="422"/>
        <v>6676.3655699999999</v>
      </c>
      <c r="K329" s="26">
        <f t="shared" si="422"/>
        <v>6676.3655699999999</v>
      </c>
      <c r="L329" s="26">
        <f t="shared" si="422"/>
        <v>0</v>
      </c>
      <c r="M329" s="26">
        <f t="shared" si="422"/>
        <v>0</v>
      </c>
      <c r="N329" s="26">
        <f t="shared" ref="N329" si="423">N330+N331</f>
        <v>6507.7569999999996</v>
      </c>
      <c r="O329" s="47">
        <f t="shared" si="367"/>
        <v>97.474545570757286</v>
      </c>
      <c r="P329" s="26">
        <f t="shared" ref="P329:R329" si="424">P330+P331</f>
        <v>6507.7569999999996</v>
      </c>
      <c r="Q329" s="26">
        <f t="shared" ref="Q329" si="425">Q330+Q331</f>
        <v>0</v>
      </c>
      <c r="R329" s="26">
        <f t="shared" si="424"/>
        <v>0</v>
      </c>
    </row>
    <row r="330" spans="1:18" x14ac:dyDescent="0.35">
      <c r="A330" s="10" t="s">
        <v>127</v>
      </c>
      <c r="B330" s="10" t="s">
        <v>128</v>
      </c>
      <c r="C330" s="10" t="s">
        <v>128</v>
      </c>
      <c r="D330" s="10" t="s">
        <v>131</v>
      </c>
      <c r="E330" s="10">
        <v>110</v>
      </c>
      <c r="F330" s="25" t="s">
        <v>354</v>
      </c>
      <c r="G330" s="26">
        <v>7240</v>
      </c>
      <c r="H330" s="26"/>
      <c r="I330" s="26"/>
      <c r="J330" s="26"/>
      <c r="K330" s="26"/>
      <c r="L330" s="26"/>
      <c r="M330" s="26"/>
      <c r="N330" s="26"/>
      <c r="O330" s="47"/>
      <c r="P330" s="26"/>
      <c r="Q330" s="26"/>
      <c r="R330" s="26"/>
    </row>
    <row r="331" spans="1:18" ht="26" x14ac:dyDescent="0.35">
      <c r="A331" s="10" t="s">
        <v>127</v>
      </c>
      <c r="B331" s="10" t="s">
        <v>128</v>
      </c>
      <c r="C331" s="10" t="s">
        <v>128</v>
      </c>
      <c r="D331" s="10" t="s">
        <v>131</v>
      </c>
      <c r="E331" s="10">
        <v>120</v>
      </c>
      <c r="F331" s="25" t="s">
        <v>355</v>
      </c>
      <c r="G331" s="26">
        <v>6901.8059999999996</v>
      </c>
      <c r="H331" s="26">
        <v>6676.3655699999999</v>
      </c>
      <c r="I331" s="26">
        <v>6676.3655699999999</v>
      </c>
      <c r="J331" s="26">
        <f>H331</f>
        <v>6676.3655699999999</v>
      </c>
      <c r="K331" s="26">
        <f>I331</f>
        <v>6676.3655699999999</v>
      </c>
      <c r="L331" s="26"/>
      <c r="M331" s="26"/>
      <c r="N331" s="26">
        <v>6507.7569999999996</v>
      </c>
      <c r="O331" s="47">
        <f t="shared" si="367"/>
        <v>97.474545570757286</v>
      </c>
      <c r="P331" s="26">
        <v>6507.7569999999996</v>
      </c>
      <c r="Q331" s="26"/>
      <c r="R331" s="26"/>
    </row>
    <row r="332" spans="1:18" ht="26" x14ac:dyDescent="0.35">
      <c r="A332" s="10" t="s">
        <v>127</v>
      </c>
      <c r="B332" s="10" t="s">
        <v>128</v>
      </c>
      <c r="C332" s="10" t="s">
        <v>128</v>
      </c>
      <c r="D332" s="10" t="s">
        <v>131</v>
      </c>
      <c r="E332" s="10" t="s">
        <v>6</v>
      </c>
      <c r="F332" s="25" t="s">
        <v>367</v>
      </c>
      <c r="G332" s="26">
        <f t="shared" ref="G332:R332" si="426">G333</f>
        <v>6098.4340000000002</v>
      </c>
      <c r="H332" s="26">
        <f t="shared" si="426"/>
        <v>851.55499999999995</v>
      </c>
      <c r="I332" s="26">
        <f t="shared" si="426"/>
        <v>851.55499999999995</v>
      </c>
      <c r="J332" s="26">
        <f t="shared" si="426"/>
        <v>851.55499999999995</v>
      </c>
      <c r="K332" s="26">
        <f t="shared" si="426"/>
        <v>851.55499999999995</v>
      </c>
      <c r="L332" s="26">
        <f t="shared" si="426"/>
        <v>0</v>
      </c>
      <c r="M332" s="26">
        <f t="shared" si="426"/>
        <v>0</v>
      </c>
      <c r="N332" s="26">
        <f t="shared" si="426"/>
        <v>776.83600000000001</v>
      </c>
      <c r="O332" s="47">
        <f t="shared" si="367"/>
        <v>91.225581436313576</v>
      </c>
      <c r="P332" s="26">
        <f t="shared" si="426"/>
        <v>776.83600000000001</v>
      </c>
      <c r="Q332" s="26">
        <f t="shared" si="426"/>
        <v>0</v>
      </c>
      <c r="R332" s="26">
        <f t="shared" si="426"/>
        <v>0</v>
      </c>
    </row>
    <row r="333" spans="1:18" ht="26" x14ac:dyDescent="0.35">
      <c r="A333" s="10" t="s">
        <v>127</v>
      </c>
      <c r="B333" s="10" t="s">
        <v>128</v>
      </c>
      <c r="C333" s="10" t="s">
        <v>128</v>
      </c>
      <c r="D333" s="10" t="s">
        <v>131</v>
      </c>
      <c r="E333" s="10">
        <v>240</v>
      </c>
      <c r="F333" s="25" t="s">
        <v>356</v>
      </c>
      <c r="G333" s="26">
        <v>6098.4340000000002</v>
      </c>
      <c r="H333" s="26">
        <v>851.55499999999995</v>
      </c>
      <c r="I333" s="26">
        <v>851.55499999999995</v>
      </c>
      <c r="J333" s="26">
        <f>H333</f>
        <v>851.55499999999995</v>
      </c>
      <c r="K333" s="26">
        <f>I333</f>
        <v>851.55499999999995</v>
      </c>
      <c r="L333" s="26"/>
      <c r="M333" s="26"/>
      <c r="N333" s="26">
        <v>776.83600000000001</v>
      </c>
      <c r="O333" s="47">
        <f t="shared" si="367"/>
        <v>91.225581436313576</v>
      </c>
      <c r="P333" s="26">
        <v>776.83600000000001</v>
      </c>
      <c r="Q333" s="26"/>
      <c r="R333" s="26"/>
    </row>
    <row r="334" spans="1:18" ht="26" x14ac:dyDescent="0.35">
      <c r="A334" s="10" t="s">
        <v>127</v>
      </c>
      <c r="B334" s="10" t="s">
        <v>128</v>
      </c>
      <c r="C334" s="10" t="s">
        <v>128</v>
      </c>
      <c r="D334" s="10" t="s">
        <v>131</v>
      </c>
      <c r="E334" s="10" t="s">
        <v>85</v>
      </c>
      <c r="F334" s="25" t="s">
        <v>370</v>
      </c>
      <c r="G334" s="26">
        <f t="shared" ref="G334:N334" si="427">G335</f>
        <v>3485.7</v>
      </c>
      <c r="H334" s="26">
        <f t="shared" si="427"/>
        <v>0</v>
      </c>
      <c r="I334" s="26">
        <f t="shared" si="427"/>
        <v>0</v>
      </c>
      <c r="J334" s="26">
        <f t="shared" si="427"/>
        <v>0</v>
      </c>
      <c r="K334" s="26">
        <f t="shared" si="427"/>
        <v>0</v>
      </c>
      <c r="L334" s="26">
        <f t="shared" si="427"/>
        <v>0</v>
      </c>
      <c r="M334" s="26">
        <f t="shared" si="427"/>
        <v>0</v>
      </c>
      <c r="N334" s="26">
        <f t="shared" si="427"/>
        <v>0</v>
      </c>
      <c r="O334" s="47"/>
      <c r="P334" s="26">
        <f t="shared" ref="P334:R334" si="428">P335</f>
        <v>0</v>
      </c>
      <c r="Q334" s="26">
        <f t="shared" si="428"/>
        <v>0</v>
      </c>
      <c r="R334" s="26">
        <f t="shared" si="428"/>
        <v>0</v>
      </c>
    </row>
    <row r="335" spans="1:18" x14ac:dyDescent="0.35">
      <c r="A335" s="10" t="s">
        <v>127</v>
      </c>
      <c r="B335" s="10" t="s">
        <v>128</v>
      </c>
      <c r="C335" s="10" t="s">
        <v>128</v>
      </c>
      <c r="D335" s="10" t="s">
        <v>131</v>
      </c>
      <c r="E335" s="10">
        <v>610</v>
      </c>
      <c r="F335" s="25" t="s">
        <v>361</v>
      </c>
      <c r="G335" s="26">
        <v>3485.7</v>
      </c>
      <c r="H335" s="26"/>
      <c r="I335" s="26"/>
      <c r="J335" s="26"/>
      <c r="K335" s="26"/>
      <c r="L335" s="26"/>
      <c r="M335" s="26"/>
      <c r="N335" s="26"/>
      <c r="O335" s="47"/>
      <c r="P335" s="26"/>
      <c r="Q335" s="26"/>
      <c r="R335" s="26"/>
    </row>
    <row r="336" spans="1:18" x14ac:dyDescent="0.35">
      <c r="A336" s="10" t="s">
        <v>127</v>
      </c>
      <c r="B336" s="10" t="s">
        <v>128</v>
      </c>
      <c r="C336" s="10" t="s">
        <v>128</v>
      </c>
      <c r="D336" s="10" t="s">
        <v>131</v>
      </c>
      <c r="E336" s="10" t="s">
        <v>7</v>
      </c>
      <c r="F336" s="25" t="s">
        <v>371</v>
      </c>
      <c r="G336" s="26">
        <f t="shared" ref="G336:N336" si="429">G337</f>
        <v>49</v>
      </c>
      <c r="H336" s="26">
        <f t="shared" si="429"/>
        <v>2.54</v>
      </c>
      <c r="I336" s="26">
        <f t="shared" si="429"/>
        <v>2.54</v>
      </c>
      <c r="J336" s="26">
        <f t="shared" si="429"/>
        <v>2.54</v>
      </c>
      <c r="K336" s="26">
        <f t="shared" si="429"/>
        <v>2.54</v>
      </c>
      <c r="L336" s="26">
        <f t="shared" si="429"/>
        <v>0</v>
      </c>
      <c r="M336" s="26">
        <f t="shared" si="429"/>
        <v>0</v>
      </c>
      <c r="N336" s="26">
        <f t="shared" si="429"/>
        <v>1.653</v>
      </c>
      <c r="O336" s="47">
        <f t="shared" ref="O336:O397" si="430">N336/H336*100</f>
        <v>65.078740157480325</v>
      </c>
      <c r="P336" s="26">
        <f t="shared" ref="P336:R336" si="431">P337</f>
        <v>1.653</v>
      </c>
      <c r="Q336" s="26">
        <f t="shared" si="431"/>
        <v>0</v>
      </c>
      <c r="R336" s="26">
        <f t="shared" si="431"/>
        <v>0</v>
      </c>
    </row>
    <row r="337" spans="1:18" x14ac:dyDescent="0.35">
      <c r="A337" s="10" t="s">
        <v>127</v>
      </c>
      <c r="B337" s="10" t="s">
        <v>128</v>
      </c>
      <c r="C337" s="10" t="s">
        <v>128</v>
      </c>
      <c r="D337" s="10" t="s">
        <v>131</v>
      </c>
      <c r="E337" s="10">
        <v>850</v>
      </c>
      <c r="F337" s="25" t="s">
        <v>365</v>
      </c>
      <c r="G337" s="26">
        <v>49</v>
      </c>
      <c r="H337" s="26">
        <v>2.54</v>
      </c>
      <c r="I337" s="26">
        <v>2.54</v>
      </c>
      <c r="J337" s="26">
        <v>2.54</v>
      </c>
      <c r="K337" s="26">
        <f>I337</f>
        <v>2.54</v>
      </c>
      <c r="L337" s="26"/>
      <c r="M337" s="26"/>
      <c r="N337" s="26">
        <v>1.653</v>
      </c>
      <c r="O337" s="47">
        <f t="shared" si="430"/>
        <v>65.078740157480325</v>
      </c>
      <c r="P337" s="26">
        <v>1.653</v>
      </c>
      <c r="Q337" s="26"/>
      <c r="R337" s="26"/>
    </row>
    <row r="338" spans="1:18" ht="78" x14ac:dyDescent="0.35">
      <c r="A338" s="10" t="s">
        <v>127</v>
      </c>
      <c r="B338" s="10" t="s">
        <v>128</v>
      </c>
      <c r="C338" s="10" t="s">
        <v>128</v>
      </c>
      <c r="D338" s="10" t="s">
        <v>132</v>
      </c>
      <c r="E338" s="10"/>
      <c r="F338" s="25" t="s">
        <v>158</v>
      </c>
      <c r="G338" s="26">
        <f t="shared" ref="G338:N339" si="432">G339</f>
        <v>4560.3</v>
      </c>
      <c r="H338" s="26">
        <f t="shared" si="432"/>
        <v>3000</v>
      </c>
      <c r="I338" s="26">
        <f t="shared" si="432"/>
        <v>3000</v>
      </c>
      <c r="J338" s="26">
        <f t="shared" si="432"/>
        <v>3000</v>
      </c>
      <c r="K338" s="26">
        <f t="shared" si="432"/>
        <v>3000</v>
      </c>
      <c r="L338" s="26">
        <f t="shared" si="432"/>
        <v>0</v>
      </c>
      <c r="M338" s="26">
        <f t="shared" si="432"/>
        <v>0</v>
      </c>
      <c r="N338" s="26">
        <f t="shared" si="432"/>
        <v>3000</v>
      </c>
      <c r="O338" s="47">
        <f t="shared" si="430"/>
        <v>100</v>
      </c>
      <c r="P338" s="26">
        <f t="shared" ref="P338:R339" si="433">P339</f>
        <v>3000</v>
      </c>
      <c r="Q338" s="26">
        <f t="shared" si="433"/>
        <v>0</v>
      </c>
      <c r="R338" s="26">
        <f t="shared" si="433"/>
        <v>0</v>
      </c>
    </row>
    <row r="339" spans="1:18" x14ac:dyDescent="0.35">
      <c r="A339" s="10" t="s">
        <v>127</v>
      </c>
      <c r="B339" s="10" t="s">
        <v>128</v>
      </c>
      <c r="C339" s="10" t="s">
        <v>128</v>
      </c>
      <c r="D339" s="10" t="s">
        <v>132</v>
      </c>
      <c r="E339" s="10" t="s">
        <v>141</v>
      </c>
      <c r="F339" s="25" t="s">
        <v>368</v>
      </c>
      <c r="G339" s="26">
        <f t="shared" si="432"/>
        <v>4560.3</v>
      </c>
      <c r="H339" s="26">
        <f t="shared" si="432"/>
        <v>3000</v>
      </c>
      <c r="I339" s="26">
        <f t="shared" si="432"/>
        <v>3000</v>
      </c>
      <c r="J339" s="26">
        <f t="shared" si="432"/>
        <v>3000</v>
      </c>
      <c r="K339" s="26">
        <f t="shared" si="432"/>
        <v>3000</v>
      </c>
      <c r="L339" s="26">
        <f t="shared" si="432"/>
        <v>0</v>
      </c>
      <c r="M339" s="26">
        <f t="shared" si="432"/>
        <v>0</v>
      </c>
      <c r="N339" s="26">
        <f t="shared" si="432"/>
        <v>3000</v>
      </c>
      <c r="O339" s="47">
        <f t="shared" si="430"/>
        <v>100</v>
      </c>
      <c r="P339" s="26">
        <f t="shared" si="433"/>
        <v>3000</v>
      </c>
      <c r="Q339" s="26">
        <f t="shared" si="433"/>
        <v>0</v>
      </c>
      <c r="R339" s="26">
        <f t="shared" si="433"/>
        <v>0</v>
      </c>
    </row>
    <row r="340" spans="1:18" ht="26" x14ac:dyDescent="0.35">
      <c r="A340" s="10" t="s">
        <v>127</v>
      </c>
      <c r="B340" s="10" t="s">
        <v>128</v>
      </c>
      <c r="C340" s="10" t="s">
        <v>128</v>
      </c>
      <c r="D340" s="10" t="s">
        <v>132</v>
      </c>
      <c r="E340" s="10">
        <v>320</v>
      </c>
      <c r="F340" s="25" t="s">
        <v>357</v>
      </c>
      <c r="G340" s="26">
        <v>4560.3</v>
      </c>
      <c r="H340" s="26">
        <v>3000</v>
      </c>
      <c r="I340" s="26">
        <v>3000</v>
      </c>
      <c r="J340" s="26">
        <v>3000</v>
      </c>
      <c r="K340" s="26">
        <f>I340</f>
        <v>3000</v>
      </c>
      <c r="L340" s="26"/>
      <c r="M340" s="26"/>
      <c r="N340" s="26">
        <v>3000</v>
      </c>
      <c r="O340" s="47">
        <f t="shared" si="430"/>
        <v>100</v>
      </c>
      <c r="P340" s="26">
        <v>3000</v>
      </c>
      <c r="Q340" s="26"/>
      <c r="R340" s="26"/>
    </row>
    <row r="341" spans="1:18" ht="26" x14ac:dyDescent="0.35">
      <c r="A341" s="10" t="s">
        <v>127</v>
      </c>
      <c r="B341" s="10" t="s">
        <v>128</v>
      </c>
      <c r="C341" s="10" t="s">
        <v>128</v>
      </c>
      <c r="D341" s="10" t="s">
        <v>135</v>
      </c>
      <c r="E341" s="10"/>
      <c r="F341" s="25" t="s">
        <v>157</v>
      </c>
      <c r="G341" s="26">
        <f t="shared" ref="G341" si="434">G342+G344+G346</f>
        <v>2903.4189999999999</v>
      </c>
      <c r="H341" s="26">
        <f t="shared" ref="H341:M341" si="435">H342+H344+H346</f>
        <v>1857.2549999999999</v>
      </c>
      <c r="I341" s="26">
        <f t="shared" si="435"/>
        <v>1857.2549999999999</v>
      </c>
      <c r="J341" s="26">
        <f t="shared" si="435"/>
        <v>1857.2549999999999</v>
      </c>
      <c r="K341" s="26">
        <f t="shared" si="435"/>
        <v>1857.2549999999999</v>
      </c>
      <c r="L341" s="26">
        <f t="shared" si="435"/>
        <v>0</v>
      </c>
      <c r="M341" s="26">
        <f t="shared" si="435"/>
        <v>0</v>
      </c>
      <c r="N341" s="26">
        <f t="shared" ref="N341" si="436">N342+N344+N346</f>
        <v>1824.8129999999999</v>
      </c>
      <c r="O341" s="47">
        <f t="shared" si="430"/>
        <v>98.253228555044942</v>
      </c>
      <c r="P341" s="26">
        <f t="shared" ref="P341:R341" si="437">P342+P344+P346</f>
        <v>1824.8129999999999</v>
      </c>
      <c r="Q341" s="26">
        <f t="shared" ref="Q341" si="438">Q342+Q344+Q346</f>
        <v>0</v>
      </c>
      <c r="R341" s="26">
        <f t="shared" si="437"/>
        <v>0</v>
      </c>
    </row>
    <row r="342" spans="1:18" ht="52" x14ac:dyDescent="0.35">
      <c r="A342" s="10" t="s">
        <v>127</v>
      </c>
      <c r="B342" s="10" t="s">
        <v>128</v>
      </c>
      <c r="C342" s="10" t="s">
        <v>128</v>
      </c>
      <c r="D342" s="10" t="s">
        <v>135</v>
      </c>
      <c r="E342" s="10" t="s">
        <v>19</v>
      </c>
      <c r="F342" s="25" t="s">
        <v>366</v>
      </c>
      <c r="G342" s="26">
        <f t="shared" ref="G342:N342" si="439">G343</f>
        <v>1659.933</v>
      </c>
      <c r="H342" s="26">
        <f t="shared" si="439"/>
        <v>1572.13</v>
      </c>
      <c r="I342" s="26">
        <f t="shared" si="439"/>
        <v>1572.13</v>
      </c>
      <c r="J342" s="26">
        <f t="shared" si="439"/>
        <v>1572.13</v>
      </c>
      <c r="K342" s="26">
        <f t="shared" si="439"/>
        <v>1572.13</v>
      </c>
      <c r="L342" s="26">
        <f t="shared" si="439"/>
        <v>0</v>
      </c>
      <c r="M342" s="26">
        <f t="shared" si="439"/>
        <v>0</v>
      </c>
      <c r="N342" s="26">
        <f t="shared" si="439"/>
        <v>1558.713</v>
      </c>
      <c r="O342" s="47">
        <f t="shared" si="430"/>
        <v>99.146571848384042</v>
      </c>
      <c r="P342" s="26">
        <f t="shared" ref="P342:R342" si="440">P343</f>
        <v>1558.713</v>
      </c>
      <c r="Q342" s="26">
        <f t="shared" si="440"/>
        <v>0</v>
      </c>
      <c r="R342" s="26">
        <f t="shared" si="440"/>
        <v>0</v>
      </c>
    </row>
    <row r="343" spans="1:18" ht="26" x14ac:dyDescent="0.35">
      <c r="A343" s="10" t="s">
        <v>127</v>
      </c>
      <c r="B343" s="10" t="s">
        <v>128</v>
      </c>
      <c r="C343" s="10" t="s">
        <v>128</v>
      </c>
      <c r="D343" s="10" t="s">
        <v>135</v>
      </c>
      <c r="E343" s="10">
        <v>120</v>
      </c>
      <c r="F343" s="25" t="s">
        <v>355</v>
      </c>
      <c r="G343" s="26">
        <v>1659.933</v>
      </c>
      <c r="H343" s="26">
        <v>1572.13</v>
      </c>
      <c r="I343" s="26">
        <v>1572.13</v>
      </c>
      <c r="J343" s="26">
        <v>1572.13</v>
      </c>
      <c r="K343" s="26">
        <f>I343</f>
        <v>1572.13</v>
      </c>
      <c r="L343" s="26"/>
      <c r="M343" s="26"/>
      <c r="N343" s="26">
        <v>1558.713</v>
      </c>
      <c r="O343" s="47">
        <f t="shared" si="430"/>
        <v>99.146571848384042</v>
      </c>
      <c r="P343" s="26">
        <v>1558.713</v>
      </c>
      <c r="Q343" s="26"/>
      <c r="R343" s="26"/>
    </row>
    <row r="344" spans="1:18" ht="26" x14ac:dyDescent="0.35">
      <c r="A344" s="10" t="s">
        <v>127</v>
      </c>
      <c r="B344" s="10" t="s">
        <v>128</v>
      </c>
      <c r="C344" s="10" t="s">
        <v>128</v>
      </c>
      <c r="D344" s="10" t="s">
        <v>135</v>
      </c>
      <c r="E344" s="10" t="s">
        <v>6</v>
      </c>
      <c r="F344" s="25" t="s">
        <v>367</v>
      </c>
      <c r="G344" s="26">
        <f t="shared" ref="G344:N344" si="441">G345</f>
        <v>1242.2860000000001</v>
      </c>
      <c r="H344" s="26">
        <f t="shared" si="441"/>
        <v>284.58199999999999</v>
      </c>
      <c r="I344" s="26">
        <f t="shared" si="441"/>
        <v>284.58199999999999</v>
      </c>
      <c r="J344" s="26">
        <f t="shared" si="441"/>
        <v>284.58199999999999</v>
      </c>
      <c r="K344" s="26">
        <f>K345</f>
        <v>284.58199999999999</v>
      </c>
      <c r="L344" s="26">
        <f t="shared" si="441"/>
        <v>0</v>
      </c>
      <c r="M344" s="26">
        <f t="shared" si="441"/>
        <v>0</v>
      </c>
      <c r="N344" s="26">
        <f t="shared" si="441"/>
        <v>265.74200000000002</v>
      </c>
      <c r="O344" s="47">
        <f t="shared" si="430"/>
        <v>93.379764004750825</v>
      </c>
      <c r="P344" s="26">
        <f t="shared" ref="P344:R344" si="442">P345</f>
        <v>265.74200000000002</v>
      </c>
      <c r="Q344" s="26">
        <f t="shared" si="442"/>
        <v>0</v>
      </c>
      <c r="R344" s="26">
        <f t="shared" si="442"/>
        <v>0</v>
      </c>
    </row>
    <row r="345" spans="1:18" ht="26" x14ac:dyDescent="0.35">
      <c r="A345" s="10" t="s">
        <v>127</v>
      </c>
      <c r="B345" s="10" t="s">
        <v>128</v>
      </c>
      <c r="C345" s="10" t="s">
        <v>128</v>
      </c>
      <c r="D345" s="10" t="s">
        <v>135</v>
      </c>
      <c r="E345" s="10">
        <v>240</v>
      </c>
      <c r="F345" s="25" t="s">
        <v>356</v>
      </c>
      <c r="G345" s="26">
        <v>1242.2860000000001</v>
      </c>
      <c r="H345" s="26">
        <v>284.58199999999999</v>
      </c>
      <c r="I345" s="26">
        <v>284.58199999999999</v>
      </c>
      <c r="J345" s="26">
        <v>284.58199999999999</v>
      </c>
      <c r="K345" s="26">
        <f>I345</f>
        <v>284.58199999999999</v>
      </c>
      <c r="L345" s="26"/>
      <c r="M345" s="26"/>
      <c r="N345" s="26">
        <v>265.74200000000002</v>
      </c>
      <c r="O345" s="47">
        <f t="shared" si="430"/>
        <v>93.379764004750825</v>
      </c>
      <c r="P345" s="26">
        <v>265.74200000000002</v>
      </c>
      <c r="Q345" s="26"/>
      <c r="R345" s="26"/>
    </row>
    <row r="346" spans="1:18" x14ac:dyDescent="0.35">
      <c r="A346" s="10" t="s">
        <v>127</v>
      </c>
      <c r="B346" s="10" t="s">
        <v>128</v>
      </c>
      <c r="C346" s="10" t="s">
        <v>128</v>
      </c>
      <c r="D346" s="10" t="s">
        <v>135</v>
      </c>
      <c r="E346" s="10" t="s">
        <v>7</v>
      </c>
      <c r="F346" s="25" t="s">
        <v>371</v>
      </c>
      <c r="G346" s="26">
        <f t="shared" ref="G346:N346" si="443">G347</f>
        <v>1.2</v>
      </c>
      <c r="H346" s="26">
        <f t="shared" si="443"/>
        <v>0.54300000000000004</v>
      </c>
      <c r="I346" s="26">
        <f t="shared" si="443"/>
        <v>0.54300000000000004</v>
      </c>
      <c r="J346" s="26">
        <f t="shared" si="443"/>
        <v>0.54300000000000004</v>
      </c>
      <c r="K346" s="26">
        <f t="shared" si="443"/>
        <v>0.54300000000000004</v>
      </c>
      <c r="L346" s="26">
        <f t="shared" si="443"/>
        <v>0</v>
      </c>
      <c r="M346" s="26">
        <f t="shared" si="443"/>
        <v>0</v>
      </c>
      <c r="N346" s="26">
        <f t="shared" si="443"/>
        <v>0.35799999999999998</v>
      </c>
      <c r="O346" s="47">
        <f t="shared" si="430"/>
        <v>65.930018416206252</v>
      </c>
      <c r="P346" s="26">
        <f t="shared" ref="P346:R346" si="444">P347</f>
        <v>0.35799999999999998</v>
      </c>
      <c r="Q346" s="26">
        <f t="shared" si="444"/>
        <v>0</v>
      </c>
      <c r="R346" s="26">
        <f t="shared" si="444"/>
        <v>0</v>
      </c>
    </row>
    <row r="347" spans="1:18" x14ac:dyDescent="0.35">
      <c r="A347" s="10" t="s">
        <v>127</v>
      </c>
      <c r="B347" s="10" t="s">
        <v>128</v>
      </c>
      <c r="C347" s="10" t="s">
        <v>128</v>
      </c>
      <c r="D347" s="10" t="s">
        <v>135</v>
      </c>
      <c r="E347" s="10">
        <v>850</v>
      </c>
      <c r="F347" s="25" t="s">
        <v>365</v>
      </c>
      <c r="G347" s="26">
        <v>1.2</v>
      </c>
      <c r="H347" s="26">
        <v>0.54300000000000004</v>
      </c>
      <c r="I347" s="26">
        <v>0.54300000000000004</v>
      </c>
      <c r="J347" s="26">
        <v>0.54300000000000004</v>
      </c>
      <c r="K347" s="26">
        <f>I347</f>
        <v>0.54300000000000004</v>
      </c>
      <c r="L347" s="26"/>
      <c r="M347" s="26"/>
      <c r="N347" s="26">
        <v>0.35799999999999998</v>
      </c>
      <c r="O347" s="47">
        <f t="shared" si="430"/>
        <v>65.930018416206252</v>
      </c>
      <c r="P347" s="26">
        <v>0.35799999999999998</v>
      </c>
      <c r="Q347" s="26"/>
      <c r="R347" s="26"/>
    </row>
    <row r="348" spans="1:18" ht="26" x14ac:dyDescent="0.35">
      <c r="A348" s="10" t="s">
        <v>127</v>
      </c>
      <c r="B348" s="10" t="s">
        <v>128</v>
      </c>
      <c r="C348" s="10" t="s">
        <v>128</v>
      </c>
      <c r="D348" s="10" t="s">
        <v>133</v>
      </c>
      <c r="E348" s="10"/>
      <c r="F348" s="25" t="s">
        <v>156</v>
      </c>
      <c r="G348" s="26">
        <f t="shared" ref="G348" si="445">G349+G351+G353</f>
        <v>370.209</v>
      </c>
      <c r="H348" s="26">
        <f t="shared" ref="H348:M348" si="446">H349+H351+H353</f>
        <v>226.511</v>
      </c>
      <c r="I348" s="26">
        <f t="shared" si="446"/>
        <v>226.511</v>
      </c>
      <c r="J348" s="26">
        <f t="shared" si="446"/>
        <v>226.511</v>
      </c>
      <c r="K348" s="26">
        <f t="shared" si="446"/>
        <v>226.511</v>
      </c>
      <c r="L348" s="26">
        <f t="shared" si="446"/>
        <v>0</v>
      </c>
      <c r="M348" s="26">
        <f t="shared" si="446"/>
        <v>0</v>
      </c>
      <c r="N348" s="26">
        <f t="shared" ref="N348" si="447">N349+N351+N353</f>
        <v>221.71700000000001</v>
      </c>
      <c r="O348" s="47">
        <f t="shared" si="430"/>
        <v>97.883546494430746</v>
      </c>
      <c r="P348" s="26">
        <f t="shared" ref="P348:R348" si="448">P349+P351+P353</f>
        <v>221.71700000000001</v>
      </c>
      <c r="Q348" s="26">
        <f t="shared" ref="Q348" si="449">Q349+Q351+Q353</f>
        <v>0</v>
      </c>
      <c r="R348" s="26">
        <f t="shared" si="448"/>
        <v>0</v>
      </c>
    </row>
    <row r="349" spans="1:18" ht="52" x14ac:dyDescent="0.35">
      <c r="A349" s="10" t="s">
        <v>127</v>
      </c>
      <c r="B349" s="10" t="s">
        <v>128</v>
      </c>
      <c r="C349" s="10" t="s">
        <v>128</v>
      </c>
      <c r="D349" s="10" t="s">
        <v>133</v>
      </c>
      <c r="E349" s="10" t="s">
        <v>19</v>
      </c>
      <c r="F349" s="25" t="s">
        <v>366</v>
      </c>
      <c r="G349" s="26">
        <f t="shared" ref="G349:N349" si="450">G350</f>
        <v>174.751</v>
      </c>
      <c r="H349" s="26">
        <f t="shared" si="450"/>
        <v>174.28381999999999</v>
      </c>
      <c r="I349" s="26">
        <f t="shared" si="450"/>
        <v>174.28381999999999</v>
      </c>
      <c r="J349" s="26">
        <f t="shared" si="450"/>
        <v>174.28381999999999</v>
      </c>
      <c r="K349" s="26">
        <f t="shared" si="450"/>
        <v>174.28381999999999</v>
      </c>
      <c r="L349" s="26">
        <f t="shared" si="450"/>
        <v>0</v>
      </c>
      <c r="M349" s="26">
        <f t="shared" si="450"/>
        <v>0</v>
      </c>
      <c r="N349" s="26">
        <f t="shared" si="450"/>
        <v>169.98400000000001</v>
      </c>
      <c r="O349" s="47">
        <f t="shared" si="430"/>
        <v>97.53286334899019</v>
      </c>
      <c r="P349" s="26">
        <f t="shared" ref="P349:R349" si="451">P350</f>
        <v>169.98400000000001</v>
      </c>
      <c r="Q349" s="26">
        <f t="shared" si="451"/>
        <v>0</v>
      </c>
      <c r="R349" s="26">
        <f t="shared" si="451"/>
        <v>0</v>
      </c>
    </row>
    <row r="350" spans="1:18" ht="26" x14ac:dyDescent="0.35">
      <c r="A350" s="10" t="s">
        <v>127</v>
      </c>
      <c r="B350" s="10" t="s">
        <v>128</v>
      </c>
      <c r="C350" s="10" t="s">
        <v>128</v>
      </c>
      <c r="D350" s="10" t="s">
        <v>133</v>
      </c>
      <c r="E350" s="10">
        <v>120</v>
      </c>
      <c r="F350" s="25" t="s">
        <v>355</v>
      </c>
      <c r="G350" s="26">
        <v>174.751</v>
      </c>
      <c r="H350" s="26">
        <v>174.28381999999999</v>
      </c>
      <c r="I350" s="26">
        <v>174.28381999999999</v>
      </c>
      <c r="J350" s="26">
        <f>H350</f>
        <v>174.28381999999999</v>
      </c>
      <c r="K350" s="26">
        <f>I350</f>
        <v>174.28381999999999</v>
      </c>
      <c r="L350" s="26"/>
      <c r="M350" s="26"/>
      <c r="N350" s="26">
        <v>169.98400000000001</v>
      </c>
      <c r="O350" s="47">
        <f t="shared" si="430"/>
        <v>97.53286334899019</v>
      </c>
      <c r="P350" s="26">
        <v>169.98400000000001</v>
      </c>
      <c r="Q350" s="26"/>
      <c r="R350" s="26"/>
    </row>
    <row r="351" spans="1:18" ht="26" x14ac:dyDescent="0.35">
      <c r="A351" s="10" t="s">
        <v>127</v>
      </c>
      <c r="B351" s="10" t="s">
        <v>128</v>
      </c>
      <c r="C351" s="10" t="s">
        <v>128</v>
      </c>
      <c r="D351" s="10" t="s">
        <v>133</v>
      </c>
      <c r="E351" s="10" t="s">
        <v>6</v>
      </c>
      <c r="F351" s="25" t="s">
        <v>367</v>
      </c>
      <c r="G351" s="26">
        <f t="shared" ref="G351:N351" si="452">G352</f>
        <v>195.25800000000001</v>
      </c>
      <c r="H351" s="26">
        <f t="shared" si="452"/>
        <v>52.134180000000001</v>
      </c>
      <c r="I351" s="26">
        <f t="shared" si="452"/>
        <v>52.134180000000001</v>
      </c>
      <c r="J351" s="26">
        <f t="shared" si="452"/>
        <v>52.134180000000001</v>
      </c>
      <c r="K351" s="26">
        <f t="shared" si="452"/>
        <v>52.134180000000001</v>
      </c>
      <c r="L351" s="26">
        <f t="shared" si="452"/>
        <v>0</v>
      </c>
      <c r="M351" s="26">
        <f t="shared" si="452"/>
        <v>0</v>
      </c>
      <c r="N351" s="26">
        <f t="shared" si="452"/>
        <v>51.664999999999999</v>
      </c>
      <c r="O351" s="47">
        <f t="shared" si="430"/>
        <v>99.100052978679244</v>
      </c>
      <c r="P351" s="26">
        <f t="shared" ref="P351:R351" si="453">P352</f>
        <v>51.664999999999999</v>
      </c>
      <c r="Q351" s="26">
        <f t="shared" si="453"/>
        <v>0</v>
      </c>
      <c r="R351" s="26">
        <f t="shared" si="453"/>
        <v>0</v>
      </c>
    </row>
    <row r="352" spans="1:18" ht="26" x14ac:dyDescent="0.35">
      <c r="A352" s="10" t="s">
        <v>127</v>
      </c>
      <c r="B352" s="10" t="s">
        <v>128</v>
      </c>
      <c r="C352" s="10" t="s">
        <v>128</v>
      </c>
      <c r="D352" s="10" t="s">
        <v>133</v>
      </c>
      <c r="E352" s="10">
        <v>240</v>
      </c>
      <c r="F352" s="25" t="s">
        <v>356</v>
      </c>
      <c r="G352" s="26">
        <v>195.25800000000001</v>
      </c>
      <c r="H352" s="26">
        <v>52.134180000000001</v>
      </c>
      <c r="I352" s="26">
        <v>52.134180000000001</v>
      </c>
      <c r="J352" s="26">
        <f>H352</f>
        <v>52.134180000000001</v>
      </c>
      <c r="K352" s="26">
        <f>I352</f>
        <v>52.134180000000001</v>
      </c>
      <c r="L352" s="26"/>
      <c r="M352" s="26"/>
      <c r="N352" s="26">
        <v>51.664999999999999</v>
      </c>
      <c r="O352" s="47">
        <f t="shared" si="430"/>
        <v>99.100052978679244</v>
      </c>
      <c r="P352" s="26">
        <v>51.664999999999999</v>
      </c>
      <c r="Q352" s="26"/>
      <c r="R352" s="26"/>
    </row>
    <row r="353" spans="1:18" x14ac:dyDescent="0.35">
      <c r="A353" s="10" t="s">
        <v>127</v>
      </c>
      <c r="B353" s="10" t="s">
        <v>128</v>
      </c>
      <c r="C353" s="10" t="s">
        <v>128</v>
      </c>
      <c r="D353" s="10" t="s">
        <v>133</v>
      </c>
      <c r="E353" s="10" t="s">
        <v>7</v>
      </c>
      <c r="F353" s="25" t="s">
        <v>371</v>
      </c>
      <c r="G353" s="26">
        <f t="shared" ref="G353:N353" si="454">G354</f>
        <v>0.2</v>
      </c>
      <c r="H353" s="26">
        <f t="shared" si="454"/>
        <v>9.2999999999999999E-2</v>
      </c>
      <c r="I353" s="26">
        <f t="shared" si="454"/>
        <v>9.2999999999999999E-2</v>
      </c>
      <c r="J353" s="26">
        <f t="shared" si="454"/>
        <v>9.2999999999999999E-2</v>
      </c>
      <c r="K353" s="26">
        <f t="shared" si="454"/>
        <v>9.2999999999999999E-2</v>
      </c>
      <c r="L353" s="26">
        <f t="shared" si="454"/>
        <v>0</v>
      </c>
      <c r="M353" s="26">
        <f t="shared" si="454"/>
        <v>0</v>
      </c>
      <c r="N353" s="26">
        <f t="shared" si="454"/>
        <v>6.8000000000000005E-2</v>
      </c>
      <c r="O353" s="47">
        <f t="shared" si="430"/>
        <v>73.118279569892479</v>
      </c>
      <c r="P353" s="26">
        <f t="shared" ref="P353:R353" si="455">P354</f>
        <v>6.8000000000000005E-2</v>
      </c>
      <c r="Q353" s="26">
        <f t="shared" si="455"/>
        <v>0</v>
      </c>
      <c r="R353" s="26">
        <f t="shared" si="455"/>
        <v>0</v>
      </c>
    </row>
    <row r="354" spans="1:18" x14ac:dyDescent="0.35">
      <c r="A354" s="10" t="s">
        <v>127</v>
      </c>
      <c r="B354" s="10" t="s">
        <v>128</v>
      </c>
      <c r="C354" s="10" t="s">
        <v>128</v>
      </c>
      <c r="D354" s="10" t="s">
        <v>133</v>
      </c>
      <c r="E354" s="10">
        <v>850</v>
      </c>
      <c r="F354" s="25" t="s">
        <v>365</v>
      </c>
      <c r="G354" s="26">
        <v>0.2</v>
      </c>
      <c r="H354" s="26">
        <v>9.2999999999999999E-2</v>
      </c>
      <c r="I354" s="26">
        <v>9.2999999999999999E-2</v>
      </c>
      <c r="J354" s="26">
        <v>9.2999999999999999E-2</v>
      </c>
      <c r="K354" s="26">
        <f>I354</f>
        <v>9.2999999999999999E-2</v>
      </c>
      <c r="L354" s="26"/>
      <c r="M354" s="26"/>
      <c r="N354" s="26">
        <v>6.8000000000000005E-2</v>
      </c>
      <c r="O354" s="47">
        <f t="shared" si="430"/>
        <v>73.118279569892479</v>
      </c>
      <c r="P354" s="26">
        <v>6.8000000000000005E-2</v>
      </c>
      <c r="Q354" s="26"/>
      <c r="R354" s="26"/>
    </row>
    <row r="355" spans="1:18" ht="26" x14ac:dyDescent="0.35">
      <c r="A355" s="10" t="s">
        <v>127</v>
      </c>
      <c r="B355" s="10" t="s">
        <v>128</v>
      </c>
      <c r="C355" s="10" t="s">
        <v>128</v>
      </c>
      <c r="D355" s="10" t="s">
        <v>30</v>
      </c>
      <c r="E355" s="10"/>
      <c r="F355" s="25" t="s">
        <v>41</v>
      </c>
      <c r="G355" s="26">
        <f>G356</f>
        <v>1389.8</v>
      </c>
      <c r="H355" s="26">
        <f t="shared" ref="H355:R355" si="456">H356</f>
        <v>1389.8</v>
      </c>
      <c r="I355" s="26">
        <f t="shared" si="456"/>
        <v>1389.8</v>
      </c>
      <c r="J355" s="26">
        <f t="shared" si="456"/>
        <v>0</v>
      </c>
      <c r="K355" s="26">
        <f t="shared" si="456"/>
        <v>0</v>
      </c>
      <c r="L355" s="26">
        <f t="shared" si="456"/>
        <v>0</v>
      </c>
      <c r="M355" s="26">
        <f t="shared" si="456"/>
        <v>0</v>
      </c>
      <c r="N355" s="26">
        <f t="shared" si="456"/>
        <v>1380.5730000000001</v>
      </c>
      <c r="O355" s="47">
        <f t="shared" si="430"/>
        <v>99.336091523960292</v>
      </c>
      <c r="P355" s="26">
        <f t="shared" si="456"/>
        <v>0</v>
      </c>
      <c r="Q355" s="26">
        <f t="shared" si="456"/>
        <v>0</v>
      </c>
      <c r="R355" s="26">
        <f t="shared" si="456"/>
        <v>0</v>
      </c>
    </row>
    <row r="356" spans="1:18" x14ac:dyDescent="0.35">
      <c r="A356" s="10" t="s">
        <v>127</v>
      </c>
      <c r="B356" s="10" t="s">
        <v>128</v>
      </c>
      <c r="C356" s="10" t="s">
        <v>128</v>
      </c>
      <c r="D356" s="10" t="s">
        <v>31</v>
      </c>
      <c r="E356" s="10"/>
      <c r="F356" s="25" t="s">
        <v>42</v>
      </c>
      <c r="G356" s="26">
        <f>G357+G360</f>
        <v>1389.8</v>
      </c>
      <c r="H356" s="26">
        <f t="shared" ref="H356:R356" si="457">H357+H360</f>
        <v>1389.8</v>
      </c>
      <c r="I356" s="26">
        <f t="shared" ref="I356:M356" si="458">I357+I360</f>
        <v>1389.8</v>
      </c>
      <c r="J356" s="26">
        <f t="shared" si="458"/>
        <v>0</v>
      </c>
      <c r="K356" s="26">
        <f t="shared" si="458"/>
        <v>0</v>
      </c>
      <c r="L356" s="26">
        <f t="shared" si="458"/>
        <v>0</v>
      </c>
      <c r="M356" s="26">
        <f t="shared" si="458"/>
        <v>0</v>
      </c>
      <c r="N356" s="26">
        <f t="shared" si="457"/>
        <v>1380.5730000000001</v>
      </c>
      <c r="O356" s="47">
        <f t="shared" si="430"/>
        <v>99.336091523960292</v>
      </c>
      <c r="P356" s="26">
        <f t="shared" ref="P356:Q356" si="459">P357+P360</f>
        <v>0</v>
      </c>
      <c r="Q356" s="26">
        <f t="shared" si="459"/>
        <v>0</v>
      </c>
      <c r="R356" s="26">
        <f t="shared" si="457"/>
        <v>0</v>
      </c>
    </row>
    <row r="357" spans="1:18" ht="26" x14ac:dyDescent="0.35">
      <c r="A357" s="10" t="s">
        <v>127</v>
      </c>
      <c r="B357" s="10" t="s">
        <v>128</v>
      </c>
      <c r="C357" s="10" t="s">
        <v>128</v>
      </c>
      <c r="D357" s="10" t="s">
        <v>32</v>
      </c>
      <c r="E357" s="10"/>
      <c r="F357" s="25" t="s">
        <v>43</v>
      </c>
      <c r="G357" s="26">
        <f>G358</f>
        <v>1296.7</v>
      </c>
      <c r="H357" s="26">
        <f t="shared" ref="H357:R358" si="460">H358</f>
        <v>1296.7</v>
      </c>
      <c r="I357" s="26">
        <f t="shared" si="460"/>
        <v>1296.7</v>
      </c>
      <c r="J357" s="26">
        <f t="shared" si="460"/>
        <v>0</v>
      </c>
      <c r="K357" s="26">
        <f t="shared" si="460"/>
        <v>0</v>
      </c>
      <c r="L357" s="26">
        <f t="shared" si="460"/>
        <v>0</v>
      </c>
      <c r="M357" s="26">
        <f t="shared" si="460"/>
        <v>0</v>
      </c>
      <c r="N357" s="26">
        <f t="shared" si="460"/>
        <v>1287.904</v>
      </c>
      <c r="O357" s="47">
        <f t="shared" si="430"/>
        <v>99.321662682193264</v>
      </c>
      <c r="P357" s="26">
        <f t="shared" si="460"/>
        <v>0</v>
      </c>
      <c r="Q357" s="26">
        <f t="shared" si="460"/>
        <v>0</v>
      </c>
      <c r="R357" s="26">
        <f t="shared" si="460"/>
        <v>0</v>
      </c>
    </row>
    <row r="358" spans="1:18" ht="52" x14ac:dyDescent="0.35">
      <c r="A358" s="10" t="s">
        <v>127</v>
      </c>
      <c r="B358" s="10" t="s">
        <v>128</v>
      </c>
      <c r="C358" s="10" t="s">
        <v>128</v>
      </c>
      <c r="D358" s="10" t="s">
        <v>32</v>
      </c>
      <c r="E358" s="10" t="s">
        <v>19</v>
      </c>
      <c r="F358" s="25" t="s">
        <v>366</v>
      </c>
      <c r="G358" s="26">
        <f>G359</f>
        <v>1296.7</v>
      </c>
      <c r="H358" s="26">
        <f t="shared" si="460"/>
        <v>1296.7</v>
      </c>
      <c r="I358" s="26">
        <f t="shared" si="460"/>
        <v>1296.7</v>
      </c>
      <c r="J358" s="26">
        <f t="shared" si="460"/>
        <v>0</v>
      </c>
      <c r="K358" s="26">
        <f t="shared" si="460"/>
        <v>0</v>
      </c>
      <c r="L358" s="26">
        <f t="shared" si="460"/>
        <v>0</v>
      </c>
      <c r="M358" s="26">
        <f t="shared" si="460"/>
        <v>0</v>
      </c>
      <c r="N358" s="26">
        <f t="shared" si="460"/>
        <v>1287.904</v>
      </c>
      <c r="O358" s="47">
        <f t="shared" si="430"/>
        <v>99.321662682193264</v>
      </c>
      <c r="P358" s="26">
        <f t="shared" si="460"/>
        <v>0</v>
      </c>
      <c r="Q358" s="26">
        <f t="shared" si="460"/>
        <v>0</v>
      </c>
      <c r="R358" s="26">
        <f t="shared" si="460"/>
        <v>0</v>
      </c>
    </row>
    <row r="359" spans="1:18" ht="26" x14ac:dyDescent="0.35">
      <c r="A359" s="10" t="s">
        <v>127</v>
      </c>
      <c r="B359" s="10" t="s">
        <v>128</v>
      </c>
      <c r="C359" s="10" t="s">
        <v>128</v>
      </c>
      <c r="D359" s="10" t="s">
        <v>32</v>
      </c>
      <c r="E359" s="10">
        <v>120</v>
      </c>
      <c r="F359" s="25" t="s">
        <v>355</v>
      </c>
      <c r="G359" s="26">
        <v>1296.7</v>
      </c>
      <c r="H359" s="26">
        <v>1296.7</v>
      </c>
      <c r="I359" s="26">
        <v>1296.7</v>
      </c>
      <c r="J359" s="26"/>
      <c r="K359" s="26"/>
      <c r="L359" s="26"/>
      <c r="M359" s="26"/>
      <c r="N359" s="26">
        <v>1287.904</v>
      </c>
      <c r="O359" s="47">
        <f t="shared" si="430"/>
        <v>99.321662682193264</v>
      </c>
      <c r="P359" s="26"/>
      <c r="Q359" s="26"/>
      <c r="R359" s="26"/>
    </row>
    <row r="360" spans="1:18" ht="26" x14ac:dyDescent="0.35">
      <c r="A360" s="10" t="s">
        <v>127</v>
      </c>
      <c r="B360" s="10" t="s">
        <v>128</v>
      </c>
      <c r="C360" s="10" t="s">
        <v>128</v>
      </c>
      <c r="D360" s="10" t="s">
        <v>33</v>
      </c>
      <c r="E360" s="10"/>
      <c r="F360" s="25" t="s">
        <v>44</v>
      </c>
      <c r="G360" s="26">
        <f>G363</f>
        <v>93.1</v>
      </c>
      <c r="H360" s="26">
        <f>H363+H361+H365</f>
        <v>93.1</v>
      </c>
      <c r="I360" s="26">
        <f t="shared" ref="I360:R360" si="461">I363+I361+I365</f>
        <v>93.1</v>
      </c>
      <c r="J360" s="26">
        <f t="shared" si="461"/>
        <v>0</v>
      </c>
      <c r="K360" s="26">
        <f t="shared" si="461"/>
        <v>0</v>
      </c>
      <c r="L360" s="26">
        <f t="shared" si="461"/>
        <v>0</v>
      </c>
      <c r="M360" s="26">
        <f t="shared" si="461"/>
        <v>0</v>
      </c>
      <c r="N360" s="26">
        <f t="shared" si="461"/>
        <v>92.668999999999997</v>
      </c>
      <c r="O360" s="47">
        <f t="shared" si="430"/>
        <v>99.537056928034374</v>
      </c>
      <c r="P360" s="26">
        <f t="shared" si="461"/>
        <v>0</v>
      </c>
      <c r="Q360" s="26">
        <f t="shared" si="461"/>
        <v>0</v>
      </c>
      <c r="R360" s="26">
        <f t="shared" si="461"/>
        <v>0</v>
      </c>
    </row>
    <row r="361" spans="1:18" ht="52" x14ac:dyDescent="0.35">
      <c r="A361" s="10" t="s">
        <v>127</v>
      </c>
      <c r="B361" s="10" t="s">
        <v>128</v>
      </c>
      <c r="C361" s="10" t="s">
        <v>128</v>
      </c>
      <c r="D361" s="10" t="s">
        <v>33</v>
      </c>
      <c r="E361" s="10" t="s">
        <v>19</v>
      </c>
      <c r="F361" s="25" t="s">
        <v>366</v>
      </c>
      <c r="G361" s="26"/>
      <c r="H361" s="26">
        <f>H362</f>
        <v>3.4700000000000002E-2</v>
      </c>
      <c r="I361" s="26">
        <f t="shared" ref="I361:R361" si="462">I362</f>
        <v>3.4700000000000002E-2</v>
      </c>
      <c r="J361" s="26">
        <f t="shared" si="462"/>
        <v>0</v>
      </c>
      <c r="K361" s="26">
        <f t="shared" si="462"/>
        <v>0</v>
      </c>
      <c r="L361" s="26">
        <f t="shared" si="462"/>
        <v>0</v>
      </c>
      <c r="M361" s="26">
        <f t="shared" si="462"/>
        <v>0</v>
      </c>
      <c r="N361" s="26">
        <f t="shared" si="462"/>
        <v>3.5000000000000003E-2</v>
      </c>
      <c r="O361" s="47">
        <f t="shared" si="430"/>
        <v>100.86455331412105</v>
      </c>
      <c r="P361" s="26">
        <f t="shared" si="462"/>
        <v>0</v>
      </c>
      <c r="Q361" s="26">
        <f t="shared" si="462"/>
        <v>0</v>
      </c>
      <c r="R361" s="26">
        <f t="shared" si="462"/>
        <v>0</v>
      </c>
    </row>
    <row r="362" spans="1:18" ht="26" x14ac:dyDescent="0.35">
      <c r="A362" s="10" t="s">
        <v>127</v>
      </c>
      <c r="B362" s="10" t="s">
        <v>128</v>
      </c>
      <c r="C362" s="10" t="s">
        <v>128</v>
      </c>
      <c r="D362" s="10" t="s">
        <v>33</v>
      </c>
      <c r="E362" s="10">
        <v>120</v>
      </c>
      <c r="F362" s="25" t="s">
        <v>355</v>
      </c>
      <c r="G362" s="26"/>
      <c r="H362" s="26">
        <v>3.4700000000000002E-2</v>
      </c>
      <c r="I362" s="26">
        <v>3.4700000000000002E-2</v>
      </c>
      <c r="J362" s="26"/>
      <c r="K362" s="26"/>
      <c r="L362" s="26"/>
      <c r="M362" s="26"/>
      <c r="N362" s="26">
        <v>3.5000000000000003E-2</v>
      </c>
      <c r="O362" s="47">
        <f t="shared" si="430"/>
        <v>100.86455331412105</v>
      </c>
      <c r="P362" s="26"/>
      <c r="Q362" s="26"/>
      <c r="R362" s="26"/>
    </row>
    <row r="363" spans="1:18" ht="26" x14ac:dyDescent="0.35">
      <c r="A363" s="10" t="s">
        <v>127</v>
      </c>
      <c r="B363" s="10" t="s">
        <v>128</v>
      </c>
      <c r="C363" s="10" t="s">
        <v>128</v>
      </c>
      <c r="D363" s="10" t="s">
        <v>33</v>
      </c>
      <c r="E363" s="10" t="s">
        <v>6</v>
      </c>
      <c r="F363" s="25" t="s">
        <v>367</v>
      </c>
      <c r="G363" s="26">
        <f>G364</f>
        <v>93.1</v>
      </c>
      <c r="H363" s="26">
        <f t="shared" ref="H363:R363" si="463">H364</f>
        <v>62.453299999999999</v>
      </c>
      <c r="I363" s="26">
        <f t="shared" si="463"/>
        <v>62.453299999999999</v>
      </c>
      <c r="J363" s="26">
        <f t="shared" si="463"/>
        <v>0</v>
      </c>
      <c r="K363" s="26">
        <f t="shared" si="463"/>
        <v>0</v>
      </c>
      <c r="L363" s="26">
        <f t="shared" si="463"/>
        <v>0</v>
      </c>
      <c r="M363" s="26">
        <f t="shared" si="463"/>
        <v>0</v>
      </c>
      <c r="N363" s="26">
        <f t="shared" si="463"/>
        <v>62.021999999999998</v>
      </c>
      <c r="O363" s="47">
        <f t="shared" si="430"/>
        <v>99.309403986658822</v>
      </c>
      <c r="P363" s="26">
        <f t="shared" si="463"/>
        <v>0</v>
      </c>
      <c r="Q363" s="26">
        <f t="shared" si="463"/>
        <v>0</v>
      </c>
      <c r="R363" s="26">
        <f t="shared" si="463"/>
        <v>0</v>
      </c>
    </row>
    <row r="364" spans="1:18" ht="26" x14ac:dyDescent="0.35">
      <c r="A364" s="10" t="s">
        <v>127</v>
      </c>
      <c r="B364" s="10" t="s">
        <v>128</v>
      </c>
      <c r="C364" s="10" t="s">
        <v>128</v>
      </c>
      <c r="D364" s="10" t="s">
        <v>33</v>
      </c>
      <c r="E364" s="10">
        <v>240</v>
      </c>
      <c r="F364" s="25" t="s">
        <v>356</v>
      </c>
      <c r="G364" s="26">
        <v>93.1</v>
      </c>
      <c r="H364" s="26">
        <v>62.453299999999999</v>
      </c>
      <c r="I364" s="26">
        <v>62.453299999999999</v>
      </c>
      <c r="J364" s="26"/>
      <c r="K364" s="26"/>
      <c r="L364" s="26"/>
      <c r="M364" s="26"/>
      <c r="N364" s="26">
        <v>62.021999999999998</v>
      </c>
      <c r="O364" s="47">
        <f t="shared" si="430"/>
        <v>99.309403986658822</v>
      </c>
      <c r="P364" s="26"/>
      <c r="Q364" s="26"/>
      <c r="R364" s="26"/>
    </row>
    <row r="365" spans="1:18" x14ac:dyDescent="0.35">
      <c r="A365" s="10" t="s">
        <v>127</v>
      </c>
      <c r="B365" s="10" t="s">
        <v>128</v>
      </c>
      <c r="C365" s="10" t="s">
        <v>128</v>
      </c>
      <c r="D365" s="10" t="s">
        <v>33</v>
      </c>
      <c r="E365" s="10" t="s">
        <v>7</v>
      </c>
      <c r="F365" s="25" t="s">
        <v>371</v>
      </c>
      <c r="G365" s="26"/>
      <c r="H365" s="26">
        <f>H366</f>
        <v>30.611999999999998</v>
      </c>
      <c r="I365" s="26">
        <f t="shared" ref="I365:R365" si="464">I366</f>
        <v>30.611999999999998</v>
      </c>
      <c r="J365" s="26">
        <f t="shared" si="464"/>
        <v>0</v>
      </c>
      <c r="K365" s="26">
        <f t="shared" si="464"/>
        <v>0</v>
      </c>
      <c r="L365" s="26">
        <f t="shared" si="464"/>
        <v>0</v>
      </c>
      <c r="M365" s="26">
        <f t="shared" si="464"/>
        <v>0</v>
      </c>
      <c r="N365" s="26">
        <f t="shared" si="464"/>
        <v>30.611999999999998</v>
      </c>
      <c r="O365" s="47">
        <f t="shared" si="430"/>
        <v>100</v>
      </c>
      <c r="P365" s="26">
        <f t="shared" si="464"/>
        <v>0</v>
      </c>
      <c r="Q365" s="26">
        <f t="shared" si="464"/>
        <v>0</v>
      </c>
      <c r="R365" s="26">
        <f t="shared" si="464"/>
        <v>0</v>
      </c>
    </row>
    <row r="366" spans="1:18" x14ac:dyDescent="0.35">
      <c r="A366" s="10" t="s">
        <v>127</v>
      </c>
      <c r="B366" s="10" t="s">
        <v>128</v>
      </c>
      <c r="C366" s="10" t="s">
        <v>128</v>
      </c>
      <c r="D366" s="10" t="s">
        <v>33</v>
      </c>
      <c r="E366" s="10">
        <v>850</v>
      </c>
      <c r="F366" s="25" t="s">
        <v>365</v>
      </c>
      <c r="G366" s="26"/>
      <c r="H366" s="26">
        <v>30.611999999999998</v>
      </c>
      <c r="I366" s="26">
        <v>30.611999999999998</v>
      </c>
      <c r="J366" s="26"/>
      <c r="K366" s="26"/>
      <c r="L366" s="26"/>
      <c r="M366" s="26"/>
      <c r="N366" s="26">
        <v>30.611999999999998</v>
      </c>
      <c r="O366" s="47">
        <f t="shared" si="430"/>
        <v>100</v>
      </c>
      <c r="P366" s="26"/>
      <c r="Q366" s="26"/>
      <c r="R366" s="26"/>
    </row>
    <row r="367" spans="1:18" s="7" customFormat="1" x14ac:dyDescent="0.35">
      <c r="A367" s="16" t="s">
        <v>127</v>
      </c>
      <c r="B367" s="16" t="s">
        <v>129</v>
      </c>
      <c r="C367" s="16"/>
      <c r="D367" s="16"/>
      <c r="E367" s="16"/>
      <c r="F367" s="17" t="s">
        <v>151</v>
      </c>
      <c r="G367" s="18">
        <f t="shared" ref="G367:N367" si="465">G368</f>
        <v>4113.51</v>
      </c>
      <c r="H367" s="18">
        <f t="shared" si="465"/>
        <v>37.362000000000002</v>
      </c>
      <c r="I367" s="18">
        <f t="shared" si="465"/>
        <v>37.362000000000002</v>
      </c>
      <c r="J367" s="18">
        <f t="shared" si="465"/>
        <v>0</v>
      </c>
      <c r="K367" s="18">
        <f t="shared" si="465"/>
        <v>0</v>
      </c>
      <c r="L367" s="18">
        <f t="shared" si="465"/>
        <v>0</v>
      </c>
      <c r="M367" s="18">
        <f t="shared" si="465"/>
        <v>0</v>
      </c>
      <c r="N367" s="18">
        <f t="shared" si="465"/>
        <v>0</v>
      </c>
      <c r="O367" s="46">
        <f t="shared" si="430"/>
        <v>0</v>
      </c>
      <c r="P367" s="18">
        <f t="shared" ref="P367:R367" si="466">P368</f>
        <v>0</v>
      </c>
      <c r="Q367" s="18">
        <f t="shared" si="466"/>
        <v>0</v>
      </c>
      <c r="R367" s="18">
        <f t="shared" si="466"/>
        <v>0</v>
      </c>
    </row>
    <row r="368" spans="1:18" s="29" customFormat="1" x14ac:dyDescent="0.35">
      <c r="A368" s="20" t="s">
        <v>127</v>
      </c>
      <c r="B368" s="20" t="s">
        <v>129</v>
      </c>
      <c r="C368" s="20" t="s">
        <v>99</v>
      </c>
      <c r="D368" s="20"/>
      <c r="E368" s="20"/>
      <c r="F368" s="21" t="s">
        <v>152</v>
      </c>
      <c r="G368" s="22">
        <f t="shared" ref="G368:R368" si="467">G369+G379</f>
        <v>4113.51</v>
      </c>
      <c r="H368" s="22">
        <f t="shared" si="467"/>
        <v>37.362000000000002</v>
      </c>
      <c r="I368" s="22">
        <f t="shared" si="467"/>
        <v>37.362000000000002</v>
      </c>
      <c r="J368" s="22">
        <f t="shared" si="467"/>
        <v>0</v>
      </c>
      <c r="K368" s="22">
        <f t="shared" si="467"/>
        <v>0</v>
      </c>
      <c r="L368" s="22">
        <f t="shared" si="467"/>
        <v>0</v>
      </c>
      <c r="M368" s="22">
        <f t="shared" si="467"/>
        <v>0</v>
      </c>
      <c r="N368" s="22">
        <f t="shared" si="467"/>
        <v>0</v>
      </c>
      <c r="O368" s="48">
        <f t="shared" si="430"/>
        <v>0</v>
      </c>
      <c r="P368" s="22">
        <f t="shared" si="467"/>
        <v>0</v>
      </c>
      <c r="Q368" s="22">
        <f t="shared" si="467"/>
        <v>0</v>
      </c>
      <c r="R368" s="22">
        <f t="shared" si="467"/>
        <v>0</v>
      </c>
    </row>
    <row r="369" spans="1:18" ht="26" x14ac:dyDescent="0.35">
      <c r="A369" s="10" t="s">
        <v>127</v>
      </c>
      <c r="B369" s="10" t="s">
        <v>129</v>
      </c>
      <c r="C369" s="10" t="s">
        <v>99</v>
      </c>
      <c r="D369" s="10" t="s">
        <v>142</v>
      </c>
      <c r="E369" s="10"/>
      <c r="F369" s="25" t="s">
        <v>159</v>
      </c>
      <c r="G369" s="26">
        <f t="shared" ref="G369:N369" si="468">G370</f>
        <v>3862.01</v>
      </c>
      <c r="H369" s="26">
        <f t="shared" si="468"/>
        <v>37.362000000000002</v>
      </c>
      <c r="I369" s="26">
        <f t="shared" si="468"/>
        <v>37.362000000000002</v>
      </c>
      <c r="J369" s="26">
        <f t="shared" si="468"/>
        <v>0</v>
      </c>
      <c r="K369" s="26">
        <f t="shared" si="468"/>
        <v>0</v>
      </c>
      <c r="L369" s="26">
        <f t="shared" si="468"/>
        <v>0</v>
      </c>
      <c r="M369" s="26">
        <f t="shared" si="468"/>
        <v>0</v>
      </c>
      <c r="N369" s="26">
        <f t="shared" si="468"/>
        <v>0</v>
      </c>
      <c r="O369" s="47">
        <f t="shared" si="430"/>
        <v>0</v>
      </c>
      <c r="P369" s="26">
        <f t="shared" ref="P369:R369" si="469">P370</f>
        <v>0</v>
      </c>
      <c r="Q369" s="26">
        <f t="shared" si="469"/>
        <v>0</v>
      </c>
      <c r="R369" s="26">
        <f t="shared" si="469"/>
        <v>0</v>
      </c>
    </row>
    <row r="370" spans="1:18" ht="26" x14ac:dyDescent="0.35">
      <c r="A370" s="10" t="s">
        <v>127</v>
      </c>
      <c r="B370" s="10" t="s">
        <v>129</v>
      </c>
      <c r="C370" s="10" t="s">
        <v>99</v>
      </c>
      <c r="D370" s="10" t="s">
        <v>143</v>
      </c>
      <c r="E370" s="10"/>
      <c r="F370" s="25" t="s">
        <v>160</v>
      </c>
      <c r="G370" s="26">
        <f t="shared" ref="G370:R370" si="470">G371+G375</f>
        <v>3862.01</v>
      </c>
      <c r="H370" s="26">
        <f t="shared" si="470"/>
        <v>37.362000000000002</v>
      </c>
      <c r="I370" s="26">
        <f t="shared" si="470"/>
        <v>37.362000000000002</v>
      </c>
      <c r="J370" s="26">
        <f t="shared" si="470"/>
        <v>0</v>
      </c>
      <c r="K370" s="26">
        <f t="shared" si="470"/>
        <v>0</v>
      </c>
      <c r="L370" s="26">
        <f t="shared" si="470"/>
        <v>0</v>
      </c>
      <c r="M370" s="26">
        <f t="shared" si="470"/>
        <v>0</v>
      </c>
      <c r="N370" s="26">
        <f t="shared" si="470"/>
        <v>0</v>
      </c>
      <c r="O370" s="47">
        <f t="shared" si="430"/>
        <v>0</v>
      </c>
      <c r="P370" s="26">
        <f t="shared" si="470"/>
        <v>0</v>
      </c>
      <c r="Q370" s="26">
        <f t="shared" si="470"/>
        <v>0</v>
      </c>
      <c r="R370" s="26">
        <f t="shared" si="470"/>
        <v>0</v>
      </c>
    </row>
    <row r="371" spans="1:18" ht="26" x14ac:dyDescent="0.35">
      <c r="A371" s="10" t="s">
        <v>127</v>
      </c>
      <c r="B371" s="10" t="s">
        <v>129</v>
      </c>
      <c r="C371" s="10" t="s">
        <v>99</v>
      </c>
      <c r="D371" s="10" t="s">
        <v>136</v>
      </c>
      <c r="E371" s="10"/>
      <c r="F371" s="25" t="s">
        <v>161</v>
      </c>
      <c r="G371" s="26">
        <f>G372</f>
        <v>1287.3300000000002</v>
      </c>
      <c r="H371" s="26">
        <f t="shared" ref="H371:R371" si="471">H372</f>
        <v>37.362000000000002</v>
      </c>
      <c r="I371" s="26">
        <f t="shared" si="471"/>
        <v>37.362000000000002</v>
      </c>
      <c r="J371" s="26">
        <f t="shared" si="471"/>
        <v>0</v>
      </c>
      <c r="K371" s="26">
        <f t="shared" si="471"/>
        <v>0</v>
      </c>
      <c r="L371" s="26">
        <f t="shared" si="471"/>
        <v>0</v>
      </c>
      <c r="M371" s="26">
        <f t="shared" si="471"/>
        <v>0</v>
      </c>
      <c r="N371" s="26">
        <f t="shared" si="471"/>
        <v>0</v>
      </c>
      <c r="O371" s="47">
        <f t="shared" si="430"/>
        <v>0</v>
      </c>
      <c r="P371" s="26">
        <f t="shared" si="471"/>
        <v>0</v>
      </c>
      <c r="Q371" s="26">
        <f t="shared" si="471"/>
        <v>0</v>
      </c>
      <c r="R371" s="26">
        <f t="shared" si="471"/>
        <v>0</v>
      </c>
    </row>
    <row r="372" spans="1:18" ht="26" x14ac:dyDescent="0.35">
      <c r="A372" s="10" t="s">
        <v>127</v>
      </c>
      <c r="B372" s="10" t="s">
        <v>129</v>
      </c>
      <c r="C372" s="10" t="s">
        <v>99</v>
      </c>
      <c r="D372" s="10" t="s">
        <v>136</v>
      </c>
      <c r="E372" s="10" t="s">
        <v>85</v>
      </c>
      <c r="F372" s="25" t="s">
        <v>370</v>
      </c>
      <c r="G372" s="26">
        <f t="shared" ref="G372" si="472">G373+G374</f>
        <v>1287.3300000000002</v>
      </c>
      <c r="H372" s="26">
        <f t="shared" ref="H372:M372" si="473">H373+H374</f>
        <v>37.362000000000002</v>
      </c>
      <c r="I372" s="26">
        <f t="shared" si="473"/>
        <v>37.362000000000002</v>
      </c>
      <c r="J372" s="26">
        <f t="shared" si="473"/>
        <v>0</v>
      </c>
      <c r="K372" s="26">
        <f t="shared" si="473"/>
        <v>0</v>
      </c>
      <c r="L372" s="26">
        <f t="shared" si="473"/>
        <v>0</v>
      </c>
      <c r="M372" s="26">
        <f t="shared" si="473"/>
        <v>0</v>
      </c>
      <c r="N372" s="26">
        <f t="shared" ref="N372" si="474">N373+N374</f>
        <v>0</v>
      </c>
      <c r="O372" s="47">
        <f t="shared" si="430"/>
        <v>0</v>
      </c>
      <c r="P372" s="26">
        <f t="shared" ref="P372:R372" si="475">P373+P374</f>
        <v>0</v>
      </c>
      <c r="Q372" s="26">
        <f t="shared" ref="Q372" si="476">Q373+Q374</f>
        <v>0</v>
      </c>
      <c r="R372" s="26">
        <f t="shared" si="475"/>
        <v>0</v>
      </c>
    </row>
    <row r="373" spans="1:18" x14ac:dyDescent="0.35">
      <c r="A373" s="10" t="s">
        <v>127</v>
      </c>
      <c r="B373" s="10" t="s">
        <v>129</v>
      </c>
      <c r="C373" s="10" t="s">
        <v>99</v>
      </c>
      <c r="D373" s="10" t="s">
        <v>136</v>
      </c>
      <c r="E373" s="10">
        <v>610</v>
      </c>
      <c r="F373" s="25" t="s">
        <v>361</v>
      </c>
      <c r="G373" s="26">
        <v>1242.2</v>
      </c>
      <c r="H373" s="26">
        <v>37.362000000000002</v>
      </c>
      <c r="I373" s="26">
        <v>37.362000000000002</v>
      </c>
      <c r="J373" s="26"/>
      <c r="K373" s="26"/>
      <c r="L373" s="26"/>
      <c r="M373" s="26"/>
      <c r="N373" s="26"/>
      <c r="O373" s="47">
        <f t="shared" si="430"/>
        <v>0</v>
      </c>
      <c r="P373" s="26"/>
      <c r="Q373" s="26"/>
      <c r="R373" s="26"/>
    </row>
    <row r="374" spans="1:18" x14ac:dyDescent="0.35">
      <c r="A374" s="10" t="s">
        <v>127</v>
      </c>
      <c r="B374" s="10" t="s">
        <v>129</v>
      </c>
      <c r="C374" s="10" t="s">
        <v>99</v>
      </c>
      <c r="D374" s="10" t="s">
        <v>136</v>
      </c>
      <c r="E374" s="10">
        <v>620</v>
      </c>
      <c r="F374" s="25" t="s">
        <v>362</v>
      </c>
      <c r="G374" s="26">
        <v>45.13</v>
      </c>
      <c r="H374" s="26">
        <v>0</v>
      </c>
      <c r="I374" s="26">
        <v>0</v>
      </c>
      <c r="J374" s="26"/>
      <c r="K374" s="26"/>
      <c r="L374" s="26"/>
      <c r="M374" s="26"/>
      <c r="N374" s="26"/>
      <c r="O374" s="47"/>
      <c r="P374" s="26"/>
      <c r="Q374" s="26"/>
      <c r="R374" s="26"/>
    </row>
    <row r="375" spans="1:18" ht="39" x14ac:dyDescent="0.35">
      <c r="A375" s="10" t="s">
        <v>127</v>
      </c>
      <c r="B375" s="10" t="s">
        <v>129</v>
      </c>
      <c r="C375" s="10" t="s">
        <v>99</v>
      </c>
      <c r="D375" s="10" t="s">
        <v>137</v>
      </c>
      <c r="E375" s="10"/>
      <c r="F375" s="25" t="s">
        <v>162</v>
      </c>
      <c r="G375" s="26">
        <f>G376</f>
        <v>2574.6800000000003</v>
      </c>
      <c r="H375" s="26">
        <f>H376</f>
        <v>0</v>
      </c>
      <c r="I375" s="26">
        <f t="shared" ref="I375:R375" si="477">I376</f>
        <v>0</v>
      </c>
      <c r="J375" s="26">
        <f t="shared" si="477"/>
        <v>0</v>
      </c>
      <c r="K375" s="26">
        <f t="shared" si="477"/>
        <v>0</v>
      </c>
      <c r="L375" s="26">
        <f t="shared" si="477"/>
        <v>0</v>
      </c>
      <c r="M375" s="26">
        <f t="shared" si="477"/>
        <v>0</v>
      </c>
      <c r="N375" s="26">
        <f t="shared" si="477"/>
        <v>0</v>
      </c>
      <c r="O375" s="47"/>
      <c r="P375" s="26">
        <f t="shared" si="477"/>
        <v>0</v>
      </c>
      <c r="Q375" s="26">
        <f t="shared" si="477"/>
        <v>0</v>
      </c>
      <c r="R375" s="26">
        <f t="shared" si="477"/>
        <v>0</v>
      </c>
    </row>
    <row r="376" spans="1:18" ht="26" x14ac:dyDescent="0.35">
      <c r="A376" s="10" t="s">
        <v>127</v>
      </c>
      <c r="B376" s="10" t="s">
        <v>129</v>
      </c>
      <c r="C376" s="10" t="s">
        <v>99</v>
      </c>
      <c r="D376" s="10" t="s">
        <v>137</v>
      </c>
      <c r="E376" s="10" t="s">
        <v>85</v>
      </c>
      <c r="F376" s="25" t="s">
        <v>370</v>
      </c>
      <c r="G376" s="26">
        <f t="shared" ref="G376" si="478">G377+G378</f>
        <v>2574.6800000000003</v>
      </c>
      <c r="H376" s="26">
        <f t="shared" ref="H376:M376" si="479">H377+H378</f>
        <v>0</v>
      </c>
      <c r="I376" s="26">
        <f t="shared" si="479"/>
        <v>0</v>
      </c>
      <c r="J376" s="26">
        <f t="shared" si="479"/>
        <v>0</v>
      </c>
      <c r="K376" s="26">
        <f t="shared" si="479"/>
        <v>0</v>
      </c>
      <c r="L376" s="26">
        <f t="shared" si="479"/>
        <v>0</v>
      </c>
      <c r="M376" s="26">
        <f t="shared" si="479"/>
        <v>0</v>
      </c>
      <c r="N376" s="26"/>
      <c r="O376" s="47"/>
      <c r="P376" s="26">
        <f t="shared" ref="P376:R376" si="480">P377+P378</f>
        <v>0</v>
      </c>
      <c r="Q376" s="26">
        <f t="shared" ref="Q376" si="481">Q377+Q378</f>
        <v>0</v>
      </c>
      <c r="R376" s="26">
        <f t="shared" si="480"/>
        <v>0</v>
      </c>
    </row>
    <row r="377" spans="1:18" x14ac:dyDescent="0.35">
      <c r="A377" s="10" t="s">
        <v>127</v>
      </c>
      <c r="B377" s="10" t="s">
        <v>129</v>
      </c>
      <c r="C377" s="10" t="s">
        <v>99</v>
      </c>
      <c r="D377" s="10" t="s">
        <v>137</v>
      </c>
      <c r="E377" s="10">
        <v>610</v>
      </c>
      <c r="F377" s="25" t="s">
        <v>361</v>
      </c>
      <c r="G377" s="26">
        <v>2484.4</v>
      </c>
      <c r="H377" s="26">
        <v>0</v>
      </c>
      <c r="I377" s="26"/>
      <c r="J377" s="26"/>
      <c r="K377" s="26"/>
      <c r="L377" s="26"/>
      <c r="M377" s="26"/>
      <c r="N377" s="26"/>
      <c r="O377" s="47"/>
      <c r="P377" s="26"/>
      <c r="Q377" s="26"/>
      <c r="R377" s="26"/>
    </row>
    <row r="378" spans="1:18" x14ac:dyDescent="0.35">
      <c r="A378" s="10" t="s">
        <v>127</v>
      </c>
      <c r="B378" s="10" t="s">
        <v>129</v>
      </c>
      <c r="C378" s="10" t="s">
        <v>99</v>
      </c>
      <c r="D378" s="10" t="s">
        <v>137</v>
      </c>
      <c r="E378" s="10">
        <v>620</v>
      </c>
      <c r="F378" s="25" t="s">
        <v>362</v>
      </c>
      <c r="G378" s="26">
        <v>90.28</v>
      </c>
      <c r="H378" s="26">
        <v>0</v>
      </c>
      <c r="I378" s="26"/>
      <c r="J378" s="26"/>
      <c r="K378" s="26"/>
      <c r="L378" s="26"/>
      <c r="M378" s="26"/>
      <c r="N378" s="26"/>
      <c r="O378" s="47"/>
      <c r="P378" s="26"/>
      <c r="Q378" s="26"/>
      <c r="R378" s="26"/>
    </row>
    <row r="379" spans="1:18" ht="26" x14ac:dyDescent="0.35">
      <c r="A379" s="10" t="s">
        <v>127</v>
      </c>
      <c r="B379" s="10" t="s">
        <v>129</v>
      </c>
      <c r="C379" s="10" t="s">
        <v>99</v>
      </c>
      <c r="D379" s="10" t="s">
        <v>28</v>
      </c>
      <c r="E379" s="10"/>
      <c r="F379" s="25" t="s">
        <v>39</v>
      </c>
      <c r="G379" s="26">
        <f t="shared" ref="G379:N382" si="482">G380</f>
        <v>251.5</v>
      </c>
      <c r="H379" s="26">
        <f t="shared" si="482"/>
        <v>0</v>
      </c>
      <c r="I379" s="26">
        <f t="shared" si="482"/>
        <v>0</v>
      </c>
      <c r="J379" s="26">
        <f t="shared" si="482"/>
        <v>0</v>
      </c>
      <c r="K379" s="26">
        <f t="shared" si="482"/>
        <v>0</v>
      </c>
      <c r="L379" s="26">
        <f t="shared" si="482"/>
        <v>0</v>
      </c>
      <c r="M379" s="26">
        <f t="shared" si="482"/>
        <v>0</v>
      </c>
      <c r="N379" s="26">
        <f t="shared" si="482"/>
        <v>0</v>
      </c>
      <c r="O379" s="47"/>
      <c r="P379" s="26">
        <f t="shared" ref="P379:R382" si="483">P380</f>
        <v>0</v>
      </c>
      <c r="Q379" s="26">
        <f t="shared" si="483"/>
        <v>0</v>
      </c>
      <c r="R379" s="26">
        <f t="shared" si="483"/>
        <v>0</v>
      </c>
    </row>
    <row r="380" spans="1:18" x14ac:dyDescent="0.35">
      <c r="A380" s="10" t="s">
        <v>127</v>
      </c>
      <c r="B380" s="10" t="s">
        <v>129</v>
      </c>
      <c r="C380" s="10" t="s">
        <v>99</v>
      </c>
      <c r="D380" s="10" t="s">
        <v>29</v>
      </c>
      <c r="E380" s="10"/>
      <c r="F380" s="25" t="s">
        <v>40</v>
      </c>
      <c r="G380" s="26">
        <f t="shared" si="482"/>
        <v>251.5</v>
      </c>
      <c r="H380" s="26">
        <f t="shared" si="482"/>
        <v>0</v>
      </c>
      <c r="I380" s="26">
        <f t="shared" si="482"/>
        <v>0</v>
      </c>
      <c r="J380" s="26">
        <f t="shared" si="482"/>
        <v>0</v>
      </c>
      <c r="K380" s="26">
        <f t="shared" si="482"/>
        <v>0</v>
      </c>
      <c r="L380" s="26">
        <f t="shared" si="482"/>
        <v>0</v>
      </c>
      <c r="M380" s="26">
        <f t="shared" si="482"/>
        <v>0</v>
      </c>
      <c r="N380" s="26">
        <f t="shared" si="482"/>
        <v>0</v>
      </c>
      <c r="O380" s="47"/>
      <c r="P380" s="26">
        <f t="shared" si="483"/>
        <v>0</v>
      </c>
      <c r="Q380" s="26">
        <f t="shared" si="483"/>
        <v>0</v>
      </c>
      <c r="R380" s="26">
        <f t="shared" si="483"/>
        <v>0</v>
      </c>
    </row>
    <row r="381" spans="1:18" ht="65" x14ac:dyDescent="0.35">
      <c r="A381" s="10" t="s">
        <v>127</v>
      </c>
      <c r="B381" s="10" t="s">
        <v>129</v>
      </c>
      <c r="C381" s="10" t="s">
        <v>99</v>
      </c>
      <c r="D381" s="10" t="s">
        <v>138</v>
      </c>
      <c r="E381" s="10"/>
      <c r="F381" s="25" t="s">
        <v>749</v>
      </c>
      <c r="G381" s="26">
        <f t="shared" si="482"/>
        <v>251.5</v>
      </c>
      <c r="H381" s="26">
        <f t="shared" si="482"/>
        <v>0</v>
      </c>
      <c r="I381" s="26">
        <f t="shared" si="482"/>
        <v>0</v>
      </c>
      <c r="J381" s="26">
        <f t="shared" si="482"/>
        <v>0</v>
      </c>
      <c r="K381" s="26">
        <f t="shared" si="482"/>
        <v>0</v>
      </c>
      <c r="L381" s="26">
        <f t="shared" si="482"/>
        <v>0</v>
      </c>
      <c r="M381" s="26">
        <f t="shared" si="482"/>
        <v>0</v>
      </c>
      <c r="N381" s="26">
        <f t="shared" si="482"/>
        <v>0</v>
      </c>
      <c r="O381" s="47"/>
      <c r="P381" s="26">
        <f t="shared" si="483"/>
        <v>0</v>
      </c>
      <c r="Q381" s="26">
        <f t="shared" si="483"/>
        <v>0</v>
      </c>
      <c r="R381" s="26">
        <f t="shared" si="483"/>
        <v>0</v>
      </c>
    </row>
    <row r="382" spans="1:18" ht="26" x14ac:dyDescent="0.35">
      <c r="A382" s="10" t="s">
        <v>127</v>
      </c>
      <c r="B382" s="10" t="s">
        <v>129</v>
      </c>
      <c r="C382" s="10" t="s">
        <v>99</v>
      </c>
      <c r="D382" s="10" t="s">
        <v>138</v>
      </c>
      <c r="E382" s="10" t="s">
        <v>85</v>
      </c>
      <c r="F382" s="25" t="s">
        <v>370</v>
      </c>
      <c r="G382" s="26">
        <f t="shared" si="482"/>
        <v>251.5</v>
      </c>
      <c r="H382" s="26">
        <f t="shared" si="482"/>
        <v>0</v>
      </c>
      <c r="I382" s="26">
        <f t="shared" si="482"/>
        <v>0</v>
      </c>
      <c r="J382" s="26">
        <f t="shared" si="482"/>
        <v>0</v>
      </c>
      <c r="K382" s="26">
        <f t="shared" si="482"/>
        <v>0</v>
      </c>
      <c r="L382" s="26">
        <f t="shared" si="482"/>
        <v>0</v>
      </c>
      <c r="M382" s="26">
        <f t="shared" si="482"/>
        <v>0</v>
      </c>
      <c r="N382" s="26">
        <f t="shared" si="482"/>
        <v>0</v>
      </c>
      <c r="O382" s="47"/>
      <c r="P382" s="26">
        <f t="shared" si="483"/>
        <v>0</v>
      </c>
      <c r="Q382" s="26">
        <f t="shared" si="483"/>
        <v>0</v>
      </c>
      <c r="R382" s="26">
        <f t="shared" si="483"/>
        <v>0</v>
      </c>
    </row>
    <row r="383" spans="1:18" x14ac:dyDescent="0.35">
      <c r="A383" s="10" t="s">
        <v>127</v>
      </c>
      <c r="B383" s="10" t="s">
        <v>129</v>
      </c>
      <c r="C383" s="10" t="s">
        <v>99</v>
      </c>
      <c r="D383" s="10" t="s">
        <v>138</v>
      </c>
      <c r="E383" s="10">
        <v>610</v>
      </c>
      <c r="F383" s="25" t="s">
        <v>361</v>
      </c>
      <c r="G383" s="26">
        <v>251.5</v>
      </c>
      <c r="H383" s="26"/>
      <c r="I383" s="26"/>
      <c r="J383" s="26"/>
      <c r="K383" s="26"/>
      <c r="L383" s="26"/>
      <c r="M383" s="26"/>
      <c r="N383" s="26"/>
      <c r="O383" s="47"/>
      <c r="P383" s="26"/>
      <c r="Q383" s="26"/>
      <c r="R383" s="26"/>
    </row>
    <row r="384" spans="1:18" s="7" customFormat="1" ht="39" x14ac:dyDescent="0.35">
      <c r="A384" s="16" t="s">
        <v>127</v>
      </c>
      <c r="B384" s="16" t="s">
        <v>309</v>
      </c>
      <c r="C384" s="16"/>
      <c r="D384" s="16"/>
      <c r="E384" s="16"/>
      <c r="F384" s="17" t="s">
        <v>967</v>
      </c>
      <c r="G384" s="18"/>
      <c r="H384" s="18">
        <f>H385</f>
        <v>444095.63913999998</v>
      </c>
      <c r="I384" s="18">
        <f t="shared" ref="I384:R384" si="484">I385</f>
        <v>444095.63944</v>
      </c>
      <c r="J384" s="18">
        <f t="shared" si="484"/>
        <v>393131.38848000002</v>
      </c>
      <c r="K384" s="18">
        <f t="shared" si="484"/>
        <v>393131.38848000002</v>
      </c>
      <c r="L384" s="18">
        <f t="shared" si="484"/>
        <v>48222.434999999998</v>
      </c>
      <c r="M384" s="18">
        <f t="shared" si="484"/>
        <v>48222.434860000001</v>
      </c>
      <c r="N384" s="18">
        <f t="shared" si="484"/>
        <v>444095.63899999997</v>
      </c>
      <c r="O384" s="46">
        <f t="shared" si="430"/>
        <v>99.999999968475251</v>
      </c>
      <c r="P384" s="18">
        <f t="shared" si="484"/>
        <v>393131.38899999997</v>
      </c>
      <c r="Q384" s="18">
        <f t="shared" si="484"/>
        <v>48222.434000000001</v>
      </c>
      <c r="R384" s="18">
        <f t="shared" si="484"/>
        <v>0</v>
      </c>
    </row>
    <row r="385" spans="1:18" s="29" customFormat="1" x14ac:dyDescent="0.35">
      <c r="A385" s="20" t="s">
        <v>127</v>
      </c>
      <c r="B385" s="20" t="s">
        <v>309</v>
      </c>
      <c r="C385" s="20" t="s">
        <v>99</v>
      </c>
      <c r="D385" s="20"/>
      <c r="E385" s="20"/>
      <c r="F385" s="21" t="s">
        <v>968</v>
      </c>
      <c r="G385" s="22"/>
      <c r="H385" s="22">
        <f>H386+H395+H400+H404</f>
        <v>444095.63913999998</v>
      </c>
      <c r="I385" s="22">
        <f>I386+I395+I400+I404</f>
        <v>444095.63944</v>
      </c>
      <c r="J385" s="22">
        <f t="shared" ref="J385:R385" si="485">J386+J395+J400+J404</f>
        <v>393131.38848000002</v>
      </c>
      <c r="K385" s="22">
        <f t="shared" si="485"/>
        <v>393131.38848000002</v>
      </c>
      <c r="L385" s="22">
        <f t="shared" si="485"/>
        <v>48222.434999999998</v>
      </c>
      <c r="M385" s="22">
        <f t="shared" si="485"/>
        <v>48222.434860000001</v>
      </c>
      <c r="N385" s="22">
        <f t="shared" si="485"/>
        <v>444095.63899999997</v>
      </c>
      <c r="O385" s="48">
        <f t="shared" si="430"/>
        <v>99.999999968475251</v>
      </c>
      <c r="P385" s="22">
        <f t="shared" si="485"/>
        <v>393131.38899999997</v>
      </c>
      <c r="Q385" s="22">
        <f t="shared" si="485"/>
        <v>48222.434000000001</v>
      </c>
      <c r="R385" s="22">
        <f t="shared" si="485"/>
        <v>0</v>
      </c>
    </row>
    <row r="386" spans="1:18" ht="26" x14ac:dyDescent="0.35">
      <c r="A386" s="10" t="s">
        <v>127</v>
      </c>
      <c r="B386" s="10" t="s">
        <v>309</v>
      </c>
      <c r="C386" s="10" t="s">
        <v>99</v>
      </c>
      <c r="D386" s="10" t="s">
        <v>142</v>
      </c>
      <c r="E386" s="10"/>
      <c r="F386" s="25" t="s">
        <v>159</v>
      </c>
      <c r="G386" s="26"/>
      <c r="H386" s="26">
        <f>H387</f>
        <v>3824.6480000000001</v>
      </c>
      <c r="I386" s="26">
        <f t="shared" ref="I386:R386" si="486">I387</f>
        <v>3824.6480000000001</v>
      </c>
      <c r="J386" s="26">
        <f t="shared" si="486"/>
        <v>2574.6799999999998</v>
      </c>
      <c r="K386" s="26">
        <f t="shared" si="486"/>
        <v>2574.6799999999998</v>
      </c>
      <c r="L386" s="26">
        <f t="shared" si="486"/>
        <v>0</v>
      </c>
      <c r="M386" s="26">
        <f t="shared" si="486"/>
        <v>0</v>
      </c>
      <c r="N386" s="26">
        <f t="shared" si="486"/>
        <v>3824.6480000000001</v>
      </c>
      <c r="O386" s="47">
        <f t="shared" si="430"/>
        <v>100</v>
      </c>
      <c r="P386" s="26">
        <f t="shared" si="486"/>
        <v>2574.6799999999998</v>
      </c>
      <c r="Q386" s="26">
        <f t="shared" si="486"/>
        <v>0</v>
      </c>
      <c r="R386" s="26">
        <f t="shared" si="486"/>
        <v>0</v>
      </c>
    </row>
    <row r="387" spans="1:18" ht="26" x14ac:dyDescent="0.35">
      <c r="A387" s="10" t="s">
        <v>127</v>
      </c>
      <c r="B387" s="10" t="s">
        <v>309</v>
      </c>
      <c r="C387" s="10" t="s">
        <v>99</v>
      </c>
      <c r="D387" s="10" t="s">
        <v>143</v>
      </c>
      <c r="E387" s="10"/>
      <c r="F387" s="25" t="s">
        <v>160</v>
      </c>
      <c r="G387" s="26"/>
      <c r="H387" s="26">
        <f>H388+H391</f>
        <v>3824.6480000000001</v>
      </c>
      <c r="I387" s="26">
        <f t="shared" ref="I387:R387" si="487">I388+I391</f>
        <v>3824.6480000000001</v>
      </c>
      <c r="J387" s="26">
        <f t="shared" si="487"/>
        <v>2574.6799999999998</v>
      </c>
      <c r="K387" s="26">
        <f t="shared" si="487"/>
        <v>2574.6799999999998</v>
      </c>
      <c r="L387" s="26">
        <f t="shared" si="487"/>
        <v>0</v>
      </c>
      <c r="M387" s="26">
        <f t="shared" si="487"/>
        <v>0</v>
      </c>
      <c r="N387" s="26">
        <f t="shared" si="487"/>
        <v>3824.6480000000001</v>
      </c>
      <c r="O387" s="47">
        <f t="shared" si="430"/>
        <v>100</v>
      </c>
      <c r="P387" s="26">
        <f t="shared" si="487"/>
        <v>2574.6799999999998</v>
      </c>
      <c r="Q387" s="26">
        <f t="shared" si="487"/>
        <v>0</v>
      </c>
      <c r="R387" s="26">
        <f t="shared" si="487"/>
        <v>0</v>
      </c>
    </row>
    <row r="388" spans="1:18" ht="26" x14ac:dyDescent="0.35">
      <c r="A388" s="10" t="s">
        <v>127</v>
      </c>
      <c r="B388" s="10" t="s">
        <v>309</v>
      </c>
      <c r="C388" s="10" t="s">
        <v>99</v>
      </c>
      <c r="D388" s="10" t="s">
        <v>136</v>
      </c>
      <c r="E388" s="10"/>
      <c r="F388" s="25" t="s">
        <v>161</v>
      </c>
      <c r="G388" s="26"/>
      <c r="H388" s="26">
        <f>H389</f>
        <v>1249.9680000000001</v>
      </c>
      <c r="I388" s="26">
        <f t="shared" ref="I388:R388" si="488">I389</f>
        <v>1249.9680000000001</v>
      </c>
      <c r="J388" s="26">
        <f t="shared" si="488"/>
        <v>0</v>
      </c>
      <c r="K388" s="26">
        <f t="shared" si="488"/>
        <v>0</v>
      </c>
      <c r="L388" s="26">
        <f t="shared" si="488"/>
        <v>0</v>
      </c>
      <c r="M388" s="26">
        <f t="shared" si="488"/>
        <v>0</v>
      </c>
      <c r="N388" s="26">
        <f t="shared" si="488"/>
        <v>1249.9680000000001</v>
      </c>
      <c r="O388" s="47">
        <f t="shared" si="430"/>
        <v>100</v>
      </c>
      <c r="P388" s="26">
        <f t="shared" si="488"/>
        <v>0</v>
      </c>
      <c r="Q388" s="26">
        <f t="shared" si="488"/>
        <v>0</v>
      </c>
      <c r="R388" s="26">
        <f t="shared" si="488"/>
        <v>0</v>
      </c>
    </row>
    <row r="389" spans="1:18" x14ac:dyDescent="0.35">
      <c r="A389" s="10" t="s">
        <v>127</v>
      </c>
      <c r="B389" s="10" t="s">
        <v>309</v>
      </c>
      <c r="C389" s="10" t="s">
        <v>99</v>
      </c>
      <c r="D389" s="10" t="s">
        <v>136</v>
      </c>
      <c r="E389" s="10" t="s">
        <v>926</v>
      </c>
      <c r="F389" s="25" t="s">
        <v>927</v>
      </c>
      <c r="G389" s="26"/>
      <c r="H389" s="26">
        <f>H390</f>
        <v>1249.9680000000001</v>
      </c>
      <c r="I389" s="26">
        <f t="shared" ref="I389:R389" si="489">I390</f>
        <v>1249.9680000000001</v>
      </c>
      <c r="J389" s="26">
        <f t="shared" si="489"/>
        <v>0</v>
      </c>
      <c r="K389" s="26">
        <f t="shared" si="489"/>
        <v>0</v>
      </c>
      <c r="L389" s="26">
        <f t="shared" si="489"/>
        <v>0</v>
      </c>
      <c r="M389" s="26">
        <f t="shared" si="489"/>
        <v>0</v>
      </c>
      <c r="N389" s="26">
        <f t="shared" si="489"/>
        <v>1249.9680000000001</v>
      </c>
      <c r="O389" s="47">
        <f t="shared" si="430"/>
        <v>100</v>
      </c>
      <c r="P389" s="26">
        <f t="shared" si="489"/>
        <v>0</v>
      </c>
      <c r="Q389" s="26">
        <f t="shared" si="489"/>
        <v>0</v>
      </c>
      <c r="R389" s="26">
        <f t="shared" si="489"/>
        <v>0</v>
      </c>
    </row>
    <row r="390" spans="1:18" x14ac:dyDescent="0.35">
      <c r="A390" s="10" t="s">
        <v>127</v>
      </c>
      <c r="B390" s="10" t="s">
        <v>309</v>
      </c>
      <c r="C390" s="10" t="s">
        <v>99</v>
      </c>
      <c r="D390" s="10" t="s">
        <v>136</v>
      </c>
      <c r="E390" s="10" t="s">
        <v>925</v>
      </c>
      <c r="F390" s="30" t="s">
        <v>928</v>
      </c>
      <c r="G390" s="26"/>
      <c r="H390" s="26">
        <v>1249.9680000000001</v>
      </c>
      <c r="I390" s="26">
        <v>1249.9680000000001</v>
      </c>
      <c r="J390" s="26"/>
      <c r="K390" s="26"/>
      <c r="L390" s="26"/>
      <c r="M390" s="26"/>
      <c r="N390" s="26">
        <v>1249.9680000000001</v>
      </c>
      <c r="O390" s="47">
        <f t="shared" si="430"/>
        <v>100</v>
      </c>
      <c r="P390" s="26"/>
      <c r="Q390" s="26"/>
      <c r="R390" s="26"/>
    </row>
    <row r="391" spans="1:18" ht="26" x14ac:dyDescent="0.35">
      <c r="A391" s="10" t="s">
        <v>127</v>
      </c>
      <c r="B391" s="10" t="s">
        <v>309</v>
      </c>
      <c r="C391" s="10" t="s">
        <v>99</v>
      </c>
      <c r="D391" s="10" t="s">
        <v>137</v>
      </c>
      <c r="E391" s="10"/>
      <c r="F391" s="25" t="s">
        <v>370</v>
      </c>
      <c r="G391" s="26"/>
      <c r="H391" s="26">
        <f>H392</f>
        <v>2574.6799999999998</v>
      </c>
      <c r="I391" s="26">
        <f t="shared" ref="I391:J391" si="490">I392</f>
        <v>2574.6799999999998</v>
      </c>
      <c r="J391" s="26">
        <f t="shared" si="490"/>
        <v>2574.6799999999998</v>
      </c>
      <c r="K391" s="26">
        <f t="shared" ref="K391" si="491">K392</f>
        <v>2574.6799999999998</v>
      </c>
      <c r="L391" s="26">
        <f t="shared" ref="L391" si="492">L392</f>
        <v>0</v>
      </c>
      <c r="M391" s="26">
        <f t="shared" ref="M391" si="493">M392</f>
        <v>0</v>
      </c>
      <c r="N391" s="26">
        <f t="shared" ref="N391" si="494">N392</f>
        <v>2574.6799999999998</v>
      </c>
      <c r="O391" s="47">
        <f t="shared" si="430"/>
        <v>100</v>
      </c>
      <c r="P391" s="26">
        <f t="shared" ref="P391" si="495">P392</f>
        <v>2574.6799999999998</v>
      </c>
      <c r="Q391" s="26">
        <f t="shared" ref="Q391" si="496">Q392</f>
        <v>0</v>
      </c>
      <c r="R391" s="26">
        <f t="shared" ref="R391" si="497">R392</f>
        <v>0</v>
      </c>
    </row>
    <row r="392" spans="1:18" x14ac:dyDescent="0.35">
      <c r="A392" s="10" t="s">
        <v>127</v>
      </c>
      <c r="B392" s="10" t="s">
        <v>309</v>
      </c>
      <c r="C392" s="10" t="s">
        <v>99</v>
      </c>
      <c r="D392" s="10" t="s">
        <v>137</v>
      </c>
      <c r="E392" s="10" t="s">
        <v>926</v>
      </c>
      <c r="F392" s="25" t="s">
        <v>927</v>
      </c>
      <c r="G392" s="26"/>
      <c r="H392" s="26">
        <f>H393</f>
        <v>2574.6799999999998</v>
      </c>
      <c r="I392" s="26">
        <f t="shared" ref="I392:M392" si="498">I393</f>
        <v>2574.6799999999998</v>
      </c>
      <c r="J392" s="26">
        <f>J393</f>
        <v>2574.6799999999998</v>
      </c>
      <c r="K392" s="26">
        <f t="shared" si="498"/>
        <v>2574.6799999999998</v>
      </c>
      <c r="L392" s="26">
        <f t="shared" si="498"/>
        <v>0</v>
      </c>
      <c r="M392" s="26">
        <f t="shared" si="498"/>
        <v>0</v>
      </c>
      <c r="N392" s="26">
        <f t="shared" ref="N392" si="499">N393</f>
        <v>2574.6799999999998</v>
      </c>
      <c r="O392" s="47">
        <f t="shared" si="430"/>
        <v>100</v>
      </c>
      <c r="P392" s="26">
        <f t="shared" ref="P392:R392" si="500">P393</f>
        <v>2574.6799999999998</v>
      </c>
      <c r="Q392" s="26">
        <f t="shared" si="500"/>
        <v>0</v>
      </c>
      <c r="R392" s="26">
        <f t="shared" si="500"/>
        <v>0</v>
      </c>
    </row>
    <row r="393" spans="1:18" x14ac:dyDescent="0.35">
      <c r="A393" s="10" t="s">
        <v>127</v>
      </c>
      <c r="B393" s="10" t="s">
        <v>309</v>
      </c>
      <c r="C393" s="10" t="s">
        <v>99</v>
      </c>
      <c r="D393" s="10" t="s">
        <v>137</v>
      </c>
      <c r="E393" s="10" t="s">
        <v>929</v>
      </c>
      <c r="F393" s="30" t="s">
        <v>934</v>
      </c>
      <c r="G393" s="26"/>
      <c r="H393" s="26">
        <v>2574.6799999999998</v>
      </c>
      <c r="I393" s="26">
        <v>2574.6799999999998</v>
      </c>
      <c r="J393" s="26">
        <v>2574.6799999999998</v>
      </c>
      <c r="K393" s="26">
        <f>I393</f>
        <v>2574.6799999999998</v>
      </c>
      <c r="L393" s="26"/>
      <c r="M393" s="26"/>
      <c r="N393" s="26">
        <v>2574.6799999999998</v>
      </c>
      <c r="O393" s="47">
        <f t="shared" si="430"/>
        <v>100</v>
      </c>
      <c r="P393" s="26">
        <v>2574.6799999999998</v>
      </c>
      <c r="Q393" s="26"/>
      <c r="R393" s="26"/>
    </row>
    <row r="394" spans="1:18" ht="39" x14ac:dyDescent="0.35">
      <c r="A394" s="10" t="s">
        <v>127</v>
      </c>
      <c r="B394" s="10" t="s">
        <v>309</v>
      </c>
      <c r="C394" s="10" t="s">
        <v>99</v>
      </c>
      <c r="D394" s="10" t="s">
        <v>139</v>
      </c>
      <c r="E394" s="10"/>
      <c r="F394" s="31" t="s">
        <v>153</v>
      </c>
      <c r="G394" s="26"/>
      <c r="H394" s="26">
        <f>H395</f>
        <v>117.4</v>
      </c>
      <c r="I394" s="26">
        <f t="shared" ref="I394:Q394" si="501">I395</f>
        <v>117.4</v>
      </c>
      <c r="J394" s="26">
        <f t="shared" si="501"/>
        <v>0</v>
      </c>
      <c r="K394" s="26">
        <f t="shared" si="501"/>
        <v>0</v>
      </c>
      <c r="L394" s="26">
        <f t="shared" si="501"/>
        <v>0</v>
      </c>
      <c r="M394" s="26">
        <f t="shared" si="501"/>
        <v>0</v>
      </c>
      <c r="N394" s="26">
        <f t="shared" si="501"/>
        <v>117.4</v>
      </c>
      <c r="O394" s="47">
        <f t="shared" si="430"/>
        <v>100</v>
      </c>
      <c r="P394" s="26">
        <f t="shared" si="501"/>
        <v>0</v>
      </c>
      <c r="Q394" s="26">
        <f t="shared" si="501"/>
        <v>0</v>
      </c>
      <c r="R394" s="26"/>
    </row>
    <row r="395" spans="1:18" ht="39" x14ac:dyDescent="0.35">
      <c r="A395" s="10" t="s">
        <v>127</v>
      </c>
      <c r="B395" s="10" t="s">
        <v>309</v>
      </c>
      <c r="C395" s="10" t="s">
        <v>99</v>
      </c>
      <c r="D395" s="10" t="s">
        <v>140</v>
      </c>
      <c r="E395" s="10"/>
      <c r="F395" s="31" t="s">
        <v>154</v>
      </c>
      <c r="G395" s="26"/>
      <c r="H395" s="26">
        <f>H396</f>
        <v>117.4</v>
      </c>
      <c r="I395" s="26">
        <f t="shared" ref="I395:M397" si="502">I396</f>
        <v>117.4</v>
      </c>
      <c r="J395" s="26">
        <f t="shared" si="502"/>
        <v>0</v>
      </c>
      <c r="K395" s="26">
        <f t="shared" si="502"/>
        <v>0</v>
      </c>
      <c r="L395" s="26">
        <f t="shared" si="502"/>
        <v>0</v>
      </c>
      <c r="M395" s="26">
        <f t="shared" si="502"/>
        <v>0</v>
      </c>
      <c r="N395" s="26">
        <f t="shared" ref="N395:N397" si="503">N396</f>
        <v>117.4</v>
      </c>
      <c r="O395" s="47">
        <f t="shared" si="430"/>
        <v>100</v>
      </c>
      <c r="P395" s="26">
        <f t="shared" ref="P395:R397" si="504">P396</f>
        <v>0</v>
      </c>
      <c r="Q395" s="26">
        <f t="shared" si="504"/>
        <v>0</v>
      </c>
      <c r="R395" s="26">
        <f t="shared" si="504"/>
        <v>0</v>
      </c>
    </row>
    <row r="396" spans="1:18" ht="65" x14ac:dyDescent="0.35">
      <c r="A396" s="10" t="s">
        <v>127</v>
      </c>
      <c r="B396" s="10" t="s">
        <v>309</v>
      </c>
      <c r="C396" s="10" t="s">
        <v>99</v>
      </c>
      <c r="D396" s="10" t="s">
        <v>134</v>
      </c>
      <c r="E396" s="10"/>
      <c r="F396" s="25" t="s">
        <v>796</v>
      </c>
      <c r="G396" s="26"/>
      <c r="H396" s="26">
        <f>H397</f>
        <v>117.4</v>
      </c>
      <c r="I396" s="26">
        <f t="shared" si="502"/>
        <v>117.4</v>
      </c>
      <c r="J396" s="26">
        <f t="shared" si="502"/>
        <v>0</v>
      </c>
      <c r="K396" s="26">
        <f t="shared" si="502"/>
        <v>0</v>
      </c>
      <c r="L396" s="26">
        <f t="shared" si="502"/>
        <v>0</v>
      </c>
      <c r="M396" s="26">
        <f t="shared" si="502"/>
        <v>0</v>
      </c>
      <c r="N396" s="26">
        <f t="shared" si="503"/>
        <v>117.4</v>
      </c>
      <c r="O396" s="47">
        <f t="shared" si="430"/>
        <v>100</v>
      </c>
      <c r="P396" s="26">
        <f t="shared" si="504"/>
        <v>0</v>
      </c>
      <c r="Q396" s="26">
        <f t="shared" si="504"/>
        <v>0</v>
      </c>
      <c r="R396" s="26">
        <f t="shared" si="504"/>
        <v>0</v>
      </c>
    </row>
    <row r="397" spans="1:18" x14ac:dyDescent="0.35">
      <c r="A397" s="10" t="s">
        <v>127</v>
      </c>
      <c r="B397" s="10" t="s">
        <v>309</v>
      </c>
      <c r="C397" s="10" t="s">
        <v>99</v>
      </c>
      <c r="D397" s="10" t="s">
        <v>134</v>
      </c>
      <c r="E397" s="10" t="s">
        <v>926</v>
      </c>
      <c r="F397" s="25" t="s">
        <v>927</v>
      </c>
      <c r="G397" s="26"/>
      <c r="H397" s="26">
        <f>H398</f>
        <v>117.4</v>
      </c>
      <c r="I397" s="26">
        <f t="shared" si="502"/>
        <v>117.4</v>
      </c>
      <c r="J397" s="26">
        <f t="shared" si="502"/>
        <v>0</v>
      </c>
      <c r="K397" s="26">
        <f t="shared" si="502"/>
        <v>0</v>
      </c>
      <c r="L397" s="26">
        <f t="shared" si="502"/>
        <v>0</v>
      </c>
      <c r="M397" s="26">
        <f t="shared" si="502"/>
        <v>0</v>
      </c>
      <c r="N397" s="26">
        <f t="shared" si="503"/>
        <v>117.4</v>
      </c>
      <c r="O397" s="47">
        <f t="shared" si="430"/>
        <v>100</v>
      </c>
      <c r="P397" s="26">
        <f t="shared" si="504"/>
        <v>0</v>
      </c>
      <c r="Q397" s="26">
        <f t="shared" si="504"/>
        <v>0</v>
      </c>
      <c r="R397" s="26">
        <f t="shared" si="504"/>
        <v>0</v>
      </c>
    </row>
    <row r="398" spans="1:18" x14ac:dyDescent="0.35">
      <c r="A398" s="10" t="s">
        <v>127</v>
      </c>
      <c r="B398" s="10" t="s">
        <v>309</v>
      </c>
      <c r="C398" s="10" t="s">
        <v>99</v>
      </c>
      <c r="D398" s="10" t="s">
        <v>134</v>
      </c>
      <c r="E398" s="10" t="s">
        <v>925</v>
      </c>
      <c r="F398" s="30" t="s">
        <v>928</v>
      </c>
      <c r="G398" s="26"/>
      <c r="H398" s="26">
        <v>117.4</v>
      </c>
      <c r="I398" s="26">
        <v>117.4</v>
      </c>
      <c r="J398" s="26"/>
      <c r="K398" s="26"/>
      <c r="L398" s="26"/>
      <c r="M398" s="26"/>
      <c r="N398" s="26">
        <v>117.4</v>
      </c>
      <c r="O398" s="47">
        <f t="shared" ref="O398:O461" si="505">N398/H398*100</f>
        <v>100</v>
      </c>
      <c r="P398" s="26"/>
      <c r="Q398" s="26"/>
      <c r="R398" s="26"/>
    </row>
    <row r="399" spans="1:18" ht="26" x14ac:dyDescent="0.35">
      <c r="A399" s="10" t="s">
        <v>127</v>
      </c>
      <c r="B399" s="10" t="s">
        <v>309</v>
      </c>
      <c r="C399" s="10" t="s">
        <v>99</v>
      </c>
      <c r="D399" s="10" t="s">
        <v>28</v>
      </c>
      <c r="E399" s="10"/>
      <c r="F399" s="31" t="s">
        <v>39</v>
      </c>
      <c r="G399" s="26"/>
      <c r="H399" s="26">
        <f>H400+H404</f>
        <v>440153.59114000003</v>
      </c>
      <c r="I399" s="26">
        <f t="shared" ref="I399:Q399" si="506">I400+I404</f>
        <v>440153.59144000005</v>
      </c>
      <c r="J399" s="26">
        <f t="shared" si="506"/>
        <v>390556.70848000003</v>
      </c>
      <c r="K399" s="26">
        <f t="shared" si="506"/>
        <v>390556.70848000003</v>
      </c>
      <c r="L399" s="26">
        <f t="shared" si="506"/>
        <v>48222.434999999998</v>
      </c>
      <c r="M399" s="26">
        <f t="shared" si="506"/>
        <v>48222.434860000001</v>
      </c>
      <c r="N399" s="26">
        <f t="shared" si="506"/>
        <v>440153.59100000001</v>
      </c>
      <c r="O399" s="47">
        <f t="shared" si="505"/>
        <v>99.999999968192924</v>
      </c>
      <c r="P399" s="26">
        <f t="shared" si="506"/>
        <v>390556.70899999997</v>
      </c>
      <c r="Q399" s="26">
        <f t="shared" si="506"/>
        <v>48222.434000000001</v>
      </c>
      <c r="R399" s="26"/>
    </row>
    <row r="400" spans="1:18" ht="26" x14ac:dyDescent="0.35">
      <c r="A400" s="10" t="s">
        <v>127</v>
      </c>
      <c r="B400" s="10" t="s">
        <v>309</v>
      </c>
      <c r="C400" s="10" t="s">
        <v>99</v>
      </c>
      <c r="D400" s="10" t="s">
        <v>59</v>
      </c>
      <c r="E400" s="10"/>
      <c r="F400" s="31" t="s">
        <v>72</v>
      </c>
      <c r="G400" s="26"/>
      <c r="H400" s="26">
        <f t="shared" ref="H400:N402" si="507">H401</f>
        <v>929.9</v>
      </c>
      <c r="I400" s="26">
        <f t="shared" si="507"/>
        <v>929.9</v>
      </c>
      <c r="J400" s="26"/>
      <c r="K400" s="26"/>
      <c r="L400" s="26"/>
      <c r="M400" s="26"/>
      <c r="N400" s="26">
        <f t="shared" si="507"/>
        <v>929.9</v>
      </c>
      <c r="O400" s="47">
        <f t="shared" si="505"/>
        <v>100</v>
      </c>
      <c r="P400" s="26"/>
      <c r="Q400" s="26"/>
      <c r="R400" s="26"/>
    </row>
    <row r="401" spans="1:18" ht="52" x14ac:dyDescent="0.35">
      <c r="A401" s="10" t="s">
        <v>127</v>
      </c>
      <c r="B401" s="10" t="s">
        <v>309</v>
      </c>
      <c r="C401" s="10" t="s">
        <v>99</v>
      </c>
      <c r="D401" s="10" t="s">
        <v>847</v>
      </c>
      <c r="E401" s="10"/>
      <c r="F401" s="25" t="s">
        <v>848</v>
      </c>
      <c r="G401" s="26"/>
      <c r="H401" s="26">
        <f t="shared" si="507"/>
        <v>929.9</v>
      </c>
      <c r="I401" s="26">
        <f t="shared" si="507"/>
        <v>929.9</v>
      </c>
      <c r="J401" s="26"/>
      <c r="K401" s="26"/>
      <c r="L401" s="26"/>
      <c r="M401" s="26"/>
      <c r="N401" s="26">
        <f t="shared" si="507"/>
        <v>929.9</v>
      </c>
      <c r="O401" s="47">
        <f t="shared" si="505"/>
        <v>100</v>
      </c>
      <c r="P401" s="26"/>
      <c r="Q401" s="26"/>
      <c r="R401" s="26"/>
    </row>
    <row r="402" spans="1:18" x14ac:dyDescent="0.35">
      <c r="A402" s="10" t="s">
        <v>127</v>
      </c>
      <c r="B402" s="10" t="s">
        <v>309</v>
      </c>
      <c r="C402" s="10" t="s">
        <v>99</v>
      </c>
      <c r="D402" s="10" t="s">
        <v>847</v>
      </c>
      <c r="E402" s="10" t="s">
        <v>926</v>
      </c>
      <c r="F402" s="25" t="s">
        <v>927</v>
      </c>
      <c r="G402" s="26"/>
      <c r="H402" s="26">
        <f t="shared" si="507"/>
        <v>929.9</v>
      </c>
      <c r="I402" s="26">
        <f t="shared" si="507"/>
        <v>929.9</v>
      </c>
      <c r="J402" s="26"/>
      <c r="K402" s="26"/>
      <c r="L402" s="26"/>
      <c r="M402" s="26"/>
      <c r="N402" s="26">
        <f t="shared" si="507"/>
        <v>929.9</v>
      </c>
      <c r="O402" s="47">
        <f t="shared" si="505"/>
        <v>100</v>
      </c>
      <c r="P402" s="26"/>
      <c r="Q402" s="26"/>
      <c r="R402" s="26"/>
    </row>
    <row r="403" spans="1:18" x14ac:dyDescent="0.35">
      <c r="A403" s="10" t="s">
        <v>127</v>
      </c>
      <c r="B403" s="10" t="s">
        <v>309</v>
      </c>
      <c r="C403" s="10" t="s">
        <v>99</v>
      </c>
      <c r="D403" s="10" t="s">
        <v>847</v>
      </c>
      <c r="E403" s="10" t="s">
        <v>925</v>
      </c>
      <c r="F403" s="30" t="s">
        <v>928</v>
      </c>
      <c r="G403" s="26"/>
      <c r="H403" s="26">
        <v>929.9</v>
      </c>
      <c r="I403" s="26">
        <v>929.9</v>
      </c>
      <c r="J403" s="26"/>
      <c r="K403" s="26"/>
      <c r="L403" s="26"/>
      <c r="M403" s="26"/>
      <c r="N403" s="26">
        <v>929.9</v>
      </c>
      <c r="O403" s="47">
        <f t="shared" si="505"/>
        <v>100</v>
      </c>
      <c r="P403" s="26"/>
      <c r="Q403" s="26"/>
      <c r="R403" s="26"/>
    </row>
    <row r="404" spans="1:18" x14ac:dyDescent="0.35">
      <c r="A404" s="10" t="s">
        <v>127</v>
      </c>
      <c r="B404" s="10" t="s">
        <v>309</v>
      </c>
      <c r="C404" s="10" t="s">
        <v>99</v>
      </c>
      <c r="D404" s="10" t="s">
        <v>29</v>
      </c>
      <c r="E404" s="10"/>
      <c r="F404" s="30" t="s">
        <v>40</v>
      </c>
      <c r="G404" s="26"/>
      <c r="H404" s="26">
        <f>H405+H408+H411+H414+H417+H420+H423+H426+H429</f>
        <v>439223.69114000001</v>
      </c>
      <c r="I404" s="26">
        <f>I405+I408+I411+I414+I417+I420+I423+I426+I429</f>
        <v>439223.69144000002</v>
      </c>
      <c r="J404" s="26">
        <f t="shared" ref="J404:R404" si="508">J405+J408+J411+J414+J417+J420+J423+J426+J429</f>
        <v>390556.70848000003</v>
      </c>
      <c r="K404" s="26">
        <f t="shared" si="508"/>
        <v>390556.70848000003</v>
      </c>
      <c r="L404" s="26">
        <f t="shared" si="508"/>
        <v>48222.434999999998</v>
      </c>
      <c r="M404" s="26">
        <f t="shared" si="508"/>
        <v>48222.434860000001</v>
      </c>
      <c r="N404" s="26">
        <f t="shared" si="508"/>
        <v>439223.69099999999</v>
      </c>
      <c r="O404" s="47">
        <f t="shared" si="505"/>
        <v>99.999999968125579</v>
      </c>
      <c r="P404" s="26">
        <f t="shared" si="508"/>
        <v>390556.70899999997</v>
      </c>
      <c r="Q404" s="26">
        <f t="shared" si="508"/>
        <v>48222.434000000001</v>
      </c>
      <c r="R404" s="26">
        <f t="shared" si="508"/>
        <v>0</v>
      </c>
    </row>
    <row r="405" spans="1:18" ht="26" x14ac:dyDescent="0.35">
      <c r="A405" s="10" t="s">
        <v>127</v>
      </c>
      <c r="B405" s="10" t="s">
        <v>309</v>
      </c>
      <c r="C405" s="10" t="s">
        <v>99</v>
      </c>
      <c r="D405" s="10" t="s">
        <v>899</v>
      </c>
      <c r="E405" s="10"/>
      <c r="F405" s="31" t="s">
        <v>891</v>
      </c>
      <c r="G405" s="26"/>
      <c r="H405" s="26">
        <f>H406</f>
        <v>48.343000000000004</v>
      </c>
      <c r="I405" s="26">
        <f t="shared" ref="I405:J405" si="509">I406</f>
        <v>48.343299999999999</v>
      </c>
      <c r="J405" s="26">
        <f t="shared" si="509"/>
        <v>48.343299999999999</v>
      </c>
      <c r="K405" s="26">
        <f t="shared" ref="K405:K406" si="510">K406</f>
        <v>48.343299999999999</v>
      </c>
      <c r="L405" s="26">
        <f t="shared" ref="L405:L406" si="511">L406</f>
        <v>0</v>
      </c>
      <c r="M405" s="26">
        <f t="shared" ref="M405:M406" si="512">M406</f>
        <v>0</v>
      </c>
      <c r="N405" s="26">
        <f t="shared" ref="N405:N406" si="513">N406</f>
        <v>48.343000000000004</v>
      </c>
      <c r="O405" s="47">
        <f t="shared" si="505"/>
        <v>100</v>
      </c>
      <c r="P405" s="26">
        <f t="shared" ref="P405:P406" si="514">P406</f>
        <v>48.343000000000004</v>
      </c>
      <c r="Q405" s="26">
        <f t="shared" ref="Q405:Q406" si="515">Q406</f>
        <v>0</v>
      </c>
      <c r="R405" s="26">
        <f t="shared" ref="R405:R406" si="516">R406</f>
        <v>0</v>
      </c>
    </row>
    <row r="406" spans="1:18" x14ac:dyDescent="0.35">
      <c r="A406" s="10" t="s">
        <v>127</v>
      </c>
      <c r="B406" s="10" t="s">
        <v>309</v>
      </c>
      <c r="C406" s="10" t="s">
        <v>99</v>
      </c>
      <c r="D406" s="10" t="s">
        <v>899</v>
      </c>
      <c r="E406" s="10" t="s">
        <v>926</v>
      </c>
      <c r="F406" s="25" t="s">
        <v>927</v>
      </c>
      <c r="G406" s="26"/>
      <c r="H406" s="26">
        <f>H407</f>
        <v>48.343000000000004</v>
      </c>
      <c r="I406" s="26">
        <f t="shared" ref="I406:J406" si="517">I407</f>
        <v>48.343299999999999</v>
      </c>
      <c r="J406" s="26">
        <f t="shared" si="517"/>
        <v>48.343299999999999</v>
      </c>
      <c r="K406" s="26">
        <f t="shared" si="510"/>
        <v>48.343299999999999</v>
      </c>
      <c r="L406" s="26">
        <f t="shared" si="511"/>
        <v>0</v>
      </c>
      <c r="M406" s="26">
        <f t="shared" si="512"/>
        <v>0</v>
      </c>
      <c r="N406" s="26">
        <f t="shared" si="513"/>
        <v>48.343000000000004</v>
      </c>
      <c r="O406" s="47">
        <f t="shared" si="505"/>
        <v>100</v>
      </c>
      <c r="P406" s="26">
        <f t="shared" si="514"/>
        <v>48.343000000000004</v>
      </c>
      <c r="Q406" s="26">
        <f t="shared" si="515"/>
        <v>0</v>
      </c>
      <c r="R406" s="26">
        <f t="shared" si="516"/>
        <v>0</v>
      </c>
    </row>
    <row r="407" spans="1:18" x14ac:dyDescent="0.35">
      <c r="A407" s="10" t="s">
        <v>127</v>
      </c>
      <c r="B407" s="10" t="s">
        <v>309</v>
      </c>
      <c r="C407" s="10" t="s">
        <v>99</v>
      </c>
      <c r="D407" s="10" t="s">
        <v>899</v>
      </c>
      <c r="E407" s="10" t="s">
        <v>925</v>
      </c>
      <c r="F407" s="30" t="s">
        <v>928</v>
      </c>
      <c r="G407" s="26"/>
      <c r="H407" s="26">
        <v>48.343000000000004</v>
      </c>
      <c r="I407" s="26">
        <v>48.343299999999999</v>
      </c>
      <c r="J407" s="26">
        <v>48.343299999999999</v>
      </c>
      <c r="K407" s="26">
        <f>I407</f>
        <v>48.343299999999999</v>
      </c>
      <c r="L407" s="26"/>
      <c r="M407" s="26"/>
      <c r="N407" s="26">
        <v>48.343000000000004</v>
      </c>
      <c r="O407" s="47">
        <f t="shared" si="505"/>
        <v>100</v>
      </c>
      <c r="P407" s="26">
        <v>48.343000000000004</v>
      </c>
      <c r="Q407" s="26"/>
      <c r="R407" s="26"/>
    </row>
    <row r="408" spans="1:18" ht="52" x14ac:dyDescent="0.35">
      <c r="A408" s="10" t="s">
        <v>127</v>
      </c>
      <c r="B408" s="10" t="s">
        <v>309</v>
      </c>
      <c r="C408" s="10" t="s">
        <v>99</v>
      </c>
      <c r="D408" s="10" t="s">
        <v>887</v>
      </c>
      <c r="E408" s="10"/>
      <c r="F408" s="31" t="s">
        <v>930</v>
      </c>
      <c r="G408" s="26"/>
      <c r="H408" s="26">
        <f>H409</f>
        <v>231.72210000000001</v>
      </c>
      <c r="I408" s="26">
        <f t="shared" ref="I408:R409" si="518">I409</f>
        <v>231.72210000000001</v>
      </c>
      <c r="J408" s="26">
        <f t="shared" si="518"/>
        <v>0</v>
      </c>
      <c r="K408" s="26">
        <f t="shared" si="518"/>
        <v>0</v>
      </c>
      <c r="L408" s="26">
        <f t="shared" si="518"/>
        <v>0</v>
      </c>
      <c r="M408" s="26">
        <f t="shared" si="518"/>
        <v>0</v>
      </c>
      <c r="N408" s="26">
        <f t="shared" si="518"/>
        <v>231.72200000000001</v>
      </c>
      <c r="O408" s="47">
        <f t="shared" si="505"/>
        <v>99.999956844858559</v>
      </c>
      <c r="P408" s="26">
        <f t="shared" si="518"/>
        <v>0</v>
      </c>
      <c r="Q408" s="26">
        <f t="shared" si="518"/>
        <v>0</v>
      </c>
      <c r="R408" s="26">
        <f t="shared" si="518"/>
        <v>0</v>
      </c>
    </row>
    <row r="409" spans="1:18" x14ac:dyDescent="0.35">
      <c r="A409" s="10" t="s">
        <v>127</v>
      </c>
      <c r="B409" s="10" t="s">
        <v>309</v>
      </c>
      <c r="C409" s="10" t="s">
        <v>99</v>
      </c>
      <c r="D409" s="10" t="s">
        <v>887</v>
      </c>
      <c r="E409" s="10" t="s">
        <v>926</v>
      </c>
      <c r="F409" s="25" t="s">
        <v>927</v>
      </c>
      <c r="G409" s="26"/>
      <c r="H409" s="26">
        <f>H410</f>
        <v>231.72210000000001</v>
      </c>
      <c r="I409" s="26">
        <f t="shared" si="518"/>
        <v>231.72210000000001</v>
      </c>
      <c r="J409" s="26">
        <f t="shared" si="518"/>
        <v>0</v>
      </c>
      <c r="K409" s="26">
        <f t="shared" si="518"/>
        <v>0</v>
      </c>
      <c r="L409" s="26">
        <f t="shared" si="518"/>
        <v>0</v>
      </c>
      <c r="M409" s="26">
        <f t="shared" si="518"/>
        <v>0</v>
      </c>
      <c r="N409" s="26">
        <f t="shared" si="518"/>
        <v>231.72200000000001</v>
      </c>
      <c r="O409" s="47">
        <f t="shared" si="505"/>
        <v>99.999956844858559</v>
      </c>
      <c r="P409" s="26">
        <f t="shared" si="518"/>
        <v>0</v>
      </c>
      <c r="Q409" s="26">
        <f t="shared" si="518"/>
        <v>0</v>
      </c>
      <c r="R409" s="26">
        <f t="shared" si="518"/>
        <v>0</v>
      </c>
    </row>
    <row r="410" spans="1:18" x14ac:dyDescent="0.35">
      <c r="A410" s="10" t="s">
        <v>127</v>
      </c>
      <c r="B410" s="10" t="s">
        <v>309</v>
      </c>
      <c r="C410" s="10" t="s">
        <v>99</v>
      </c>
      <c r="D410" s="10" t="s">
        <v>887</v>
      </c>
      <c r="E410" s="10" t="s">
        <v>925</v>
      </c>
      <c r="F410" s="30" t="s">
        <v>928</v>
      </c>
      <c r="G410" s="26"/>
      <c r="H410" s="26">
        <v>231.72210000000001</v>
      </c>
      <c r="I410" s="26">
        <v>231.72210000000001</v>
      </c>
      <c r="J410" s="26"/>
      <c r="K410" s="26"/>
      <c r="L410" s="26"/>
      <c r="M410" s="26"/>
      <c r="N410" s="26">
        <v>231.72200000000001</v>
      </c>
      <c r="O410" s="47">
        <f t="shared" si="505"/>
        <v>99.999956844858559</v>
      </c>
      <c r="P410" s="26"/>
      <c r="Q410" s="26"/>
      <c r="R410" s="26"/>
    </row>
    <row r="411" spans="1:18" ht="26" x14ac:dyDescent="0.35">
      <c r="A411" s="10" t="s">
        <v>127</v>
      </c>
      <c r="B411" s="10" t="s">
        <v>309</v>
      </c>
      <c r="C411" s="10" t="s">
        <v>99</v>
      </c>
      <c r="D411" s="10" t="s">
        <v>825</v>
      </c>
      <c r="E411" s="10"/>
      <c r="F411" s="31" t="s">
        <v>931</v>
      </c>
      <c r="G411" s="26"/>
      <c r="H411" s="26">
        <f>H412</f>
        <v>48435.260860000002</v>
      </c>
      <c r="I411" s="26">
        <f>I412</f>
        <v>48435.260860000002</v>
      </c>
      <c r="J411" s="26"/>
      <c r="K411" s="26"/>
      <c r="L411" s="26">
        <f t="shared" ref="L411:N412" si="519">L412</f>
        <v>48222.434999999998</v>
      </c>
      <c r="M411" s="26">
        <f t="shared" si="519"/>
        <v>48222.434860000001</v>
      </c>
      <c r="N411" s="26">
        <f t="shared" si="519"/>
        <v>48435.260999999999</v>
      </c>
      <c r="O411" s="47">
        <f t="shared" si="505"/>
        <v>100.00000028904562</v>
      </c>
      <c r="P411" s="26"/>
      <c r="Q411" s="26">
        <f>Q412</f>
        <v>48222.434000000001</v>
      </c>
      <c r="R411" s="26"/>
    </row>
    <row r="412" spans="1:18" x14ac:dyDescent="0.35">
      <c r="A412" s="10" t="s">
        <v>127</v>
      </c>
      <c r="B412" s="10" t="s">
        <v>309</v>
      </c>
      <c r="C412" s="10" t="s">
        <v>99</v>
      </c>
      <c r="D412" s="10" t="s">
        <v>825</v>
      </c>
      <c r="E412" s="10" t="s">
        <v>926</v>
      </c>
      <c r="F412" s="25" t="s">
        <v>927</v>
      </c>
      <c r="G412" s="26"/>
      <c r="H412" s="26">
        <f>H413</f>
        <v>48435.260860000002</v>
      </c>
      <c r="I412" s="26">
        <f>I413</f>
        <v>48435.260860000002</v>
      </c>
      <c r="J412" s="26"/>
      <c r="K412" s="26"/>
      <c r="L412" s="26">
        <f t="shared" si="519"/>
        <v>48222.434999999998</v>
      </c>
      <c r="M412" s="26">
        <f t="shared" si="519"/>
        <v>48222.434860000001</v>
      </c>
      <c r="N412" s="26">
        <f t="shared" si="519"/>
        <v>48435.260999999999</v>
      </c>
      <c r="O412" s="47">
        <f t="shared" si="505"/>
        <v>100.00000028904562</v>
      </c>
      <c r="P412" s="26"/>
      <c r="Q412" s="26">
        <f>Q413</f>
        <v>48222.434000000001</v>
      </c>
      <c r="R412" s="26"/>
    </row>
    <row r="413" spans="1:18" x14ac:dyDescent="0.35">
      <c r="A413" s="10" t="s">
        <v>127</v>
      </c>
      <c r="B413" s="10" t="s">
        <v>309</v>
      </c>
      <c r="C413" s="10" t="s">
        <v>99</v>
      </c>
      <c r="D413" s="10" t="s">
        <v>825</v>
      </c>
      <c r="E413" s="10" t="s">
        <v>925</v>
      </c>
      <c r="F413" s="30" t="s">
        <v>928</v>
      </c>
      <c r="G413" s="26"/>
      <c r="H413" s="26">
        <v>48435.260860000002</v>
      </c>
      <c r="I413" s="26">
        <v>48435.260860000002</v>
      </c>
      <c r="J413" s="26"/>
      <c r="K413" s="26"/>
      <c r="L413" s="26">
        <v>48222.434999999998</v>
      </c>
      <c r="M413" s="26">
        <v>48222.434860000001</v>
      </c>
      <c r="N413" s="26">
        <v>48435.260999999999</v>
      </c>
      <c r="O413" s="47">
        <f t="shared" si="505"/>
        <v>100.00000028904562</v>
      </c>
      <c r="P413" s="26"/>
      <c r="Q413" s="26">
        <v>48222.434000000001</v>
      </c>
      <c r="R413" s="26"/>
    </row>
    <row r="414" spans="1:18" ht="26" x14ac:dyDescent="0.35">
      <c r="A414" s="10" t="s">
        <v>127</v>
      </c>
      <c r="B414" s="10" t="s">
        <v>309</v>
      </c>
      <c r="C414" s="10" t="s">
        <v>99</v>
      </c>
      <c r="D414" s="10" t="s">
        <v>131</v>
      </c>
      <c r="E414" s="10"/>
      <c r="F414" s="31" t="s">
        <v>155</v>
      </c>
      <c r="G414" s="26"/>
      <c r="H414" s="26">
        <f>H415</f>
        <v>275950.03941000003</v>
      </c>
      <c r="I414" s="26">
        <f t="shared" ref="I414:R414" si="520">I415</f>
        <v>275950.03941000003</v>
      </c>
      <c r="J414" s="26">
        <f t="shared" si="520"/>
        <v>275950.03941000003</v>
      </c>
      <c r="K414" s="26">
        <f t="shared" si="520"/>
        <v>275950.03941000003</v>
      </c>
      <c r="L414" s="26">
        <f t="shared" si="520"/>
        <v>0</v>
      </c>
      <c r="M414" s="26">
        <f t="shared" si="520"/>
        <v>0</v>
      </c>
      <c r="N414" s="26">
        <f t="shared" si="520"/>
        <v>275950.03899999999</v>
      </c>
      <c r="O414" s="47">
        <f t="shared" si="505"/>
        <v>99.999999851422373</v>
      </c>
      <c r="P414" s="26">
        <f t="shared" si="520"/>
        <v>275950.03999999998</v>
      </c>
      <c r="Q414" s="26">
        <f t="shared" si="520"/>
        <v>0</v>
      </c>
      <c r="R414" s="26">
        <f t="shared" si="520"/>
        <v>0</v>
      </c>
    </row>
    <row r="415" spans="1:18" x14ac:dyDescent="0.35">
      <c r="A415" s="10" t="s">
        <v>127</v>
      </c>
      <c r="B415" s="10" t="s">
        <v>309</v>
      </c>
      <c r="C415" s="10" t="s">
        <v>99</v>
      </c>
      <c r="D415" s="10" t="s">
        <v>131</v>
      </c>
      <c r="E415" s="10" t="s">
        <v>926</v>
      </c>
      <c r="F415" s="25" t="s">
        <v>927</v>
      </c>
      <c r="G415" s="26"/>
      <c r="H415" s="26">
        <f>H416</f>
        <v>275950.03941000003</v>
      </c>
      <c r="I415" s="26">
        <f t="shared" ref="I415:J415" si="521">I416</f>
        <v>275950.03941000003</v>
      </c>
      <c r="J415" s="26">
        <f t="shared" si="521"/>
        <v>275950.03941000003</v>
      </c>
      <c r="K415" s="26">
        <f t="shared" ref="K415" si="522">K416</f>
        <v>275950.03941000003</v>
      </c>
      <c r="L415" s="26">
        <f t="shared" ref="L415" si="523">L416</f>
        <v>0</v>
      </c>
      <c r="M415" s="26">
        <f t="shared" ref="M415" si="524">M416</f>
        <v>0</v>
      </c>
      <c r="N415" s="26">
        <f t="shared" ref="N415" si="525">N416</f>
        <v>275950.03899999999</v>
      </c>
      <c r="O415" s="47">
        <f t="shared" si="505"/>
        <v>99.999999851422373</v>
      </c>
      <c r="P415" s="26">
        <f t="shared" ref="P415" si="526">P416</f>
        <v>275950.03999999998</v>
      </c>
      <c r="Q415" s="26">
        <f t="shared" ref="Q415" si="527">Q416</f>
        <v>0</v>
      </c>
      <c r="R415" s="26">
        <f t="shared" ref="R415" si="528">R416</f>
        <v>0</v>
      </c>
    </row>
    <row r="416" spans="1:18" x14ac:dyDescent="0.35">
      <c r="A416" s="10" t="s">
        <v>127</v>
      </c>
      <c r="B416" s="10" t="s">
        <v>309</v>
      </c>
      <c r="C416" s="10" t="s">
        <v>99</v>
      </c>
      <c r="D416" s="10" t="s">
        <v>131</v>
      </c>
      <c r="E416" s="10" t="s">
        <v>932</v>
      </c>
      <c r="F416" s="30" t="s">
        <v>933</v>
      </c>
      <c r="G416" s="26"/>
      <c r="H416" s="26">
        <v>275950.03941000003</v>
      </c>
      <c r="I416" s="26">
        <v>275950.03941000003</v>
      </c>
      <c r="J416" s="26">
        <f>H416</f>
        <v>275950.03941000003</v>
      </c>
      <c r="K416" s="26">
        <f>I416</f>
        <v>275950.03941000003</v>
      </c>
      <c r="L416" s="26"/>
      <c r="M416" s="26"/>
      <c r="N416" s="26">
        <v>275950.03899999999</v>
      </c>
      <c r="O416" s="47">
        <f t="shared" si="505"/>
        <v>99.999999851422373</v>
      </c>
      <c r="P416" s="26">
        <v>275950.03999999998</v>
      </c>
      <c r="Q416" s="26"/>
      <c r="R416" s="26"/>
    </row>
    <row r="417" spans="1:18" ht="26" x14ac:dyDescent="0.35">
      <c r="A417" s="10" t="s">
        <v>127</v>
      </c>
      <c r="B417" s="10" t="s">
        <v>309</v>
      </c>
      <c r="C417" s="10" t="s">
        <v>99</v>
      </c>
      <c r="D417" s="10" t="s">
        <v>135</v>
      </c>
      <c r="E417" s="10"/>
      <c r="F417" s="31" t="s">
        <v>157</v>
      </c>
      <c r="G417" s="26"/>
      <c r="H417" s="26">
        <f>H418</f>
        <v>64918.858999999997</v>
      </c>
      <c r="I417" s="26">
        <f t="shared" ref="I417:J417" si="529">I418</f>
        <v>64918.858999999997</v>
      </c>
      <c r="J417" s="26">
        <f t="shared" si="529"/>
        <v>64918.858999999997</v>
      </c>
      <c r="K417" s="26">
        <f t="shared" ref="K417" si="530">K418</f>
        <v>64918.858999999997</v>
      </c>
      <c r="L417" s="26">
        <f t="shared" ref="L417" si="531">L418</f>
        <v>0</v>
      </c>
      <c r="M417" s="26">
        <f t="shared" ref="M417" si="532">M418</f>
        <v>0</v>
      </c>
      <c r="N417" s="26">
        <f t="shared" ref="N417" si="533">N418</f>
        <v>64918.858999999997</v>
      </c>
      <c r="O417" s="47">
        <f t="shared" si="505"/>
        <v>100</v>
      </c>
      <c r="P417" s="26">
        <f t="shared" ref="P417" si="534">P418</f>
        <v>64918.858999999997</v>
      </c>
      <c r="Q417" s="26">
        <f t="shared" ref="Q417" si="535">Q418</f>
        <v>0</v>
      </c>
      <c r="R417" s="26">
        <f t="shared" ref="R417" si="536">R418</f>
        <v>0</v>
      </c>
    </row>
    <row r="418" spans="1:18" x14ac:dyDescent="0.35">
      <c r="A418" s="10" t="s">
        <v>127</v>
      </c>
      <c r="B418" s="10" t="s">
        <v>309</v>
      </c>
      <c r="C418" s="10" t="s">
        <v>99</v>
      </c>
      <c r="D418" s="10" t="s">
        <v>135</v>
      </c>
      <c r="E418" s="10" t="s">
        <v>926</v>
      </c>
      <c r="F418" s="25" t="s">
        <v>927</v>
      </c>
      <c r="G418" s="26"/>
      <c r="H418" s="26">
        <f>H419</f>
        <v>64918.858999999997</v>
      </c>
      <c r="I418" s="26">
        <f t="shared" ref="I418:J418" si="537">I419</f>
        <v>64918.858999999997</v>
      </c>
      <c r="J418" s="26">
        <f t="shared" si="537"/>
        <v>64918.858999999997</v>
      </c>
      <c r="K418" s="26">
        <f t="shared" ref="K418" si="538">K419</f>
        <v>64918.858999999997</v>
      </c>
      <c r="L418" s="26">
        <f t="shared" ref="L418" si="539">L419</f>
        <v>0</v>
      </c>
      <c r="M418" s="26">
        <f t="shared" ref="M418" si="540">M419</f>
        <v>0</v>
      </c>
      <c r="N418" s="26">
        <f t="shared" ref="N418" si="541">N419</f>
        <v>64918.858999999997</v>
      </c>
      <c r="O418" s="47">
        <f t="shared" si="505"/>
        <v>100</v>
      </c>
      <c r="P418" s="26">
        <f t="shared" ref="P418" si="542">P419</f>
        <v>64918.858999999997</v>
      </c>
      <c r="Q418" s="26">
        <f t="shared" ref="Q418" si="543">Q419</f>
        <v>0</v>
      </c>
      <c r="R418" s="26">
        <f t="shared" ref="R418" si="544">R419</f>
        <v>0</v>
      </c>
    </row>
    <row r="419" spans="1:18" x14ac:dyDescent="0.35">
      <c r="A419" s="10" t="s">
        <v>127</v>
      </c>
      <c r="B419" s="10" t="s">
        <v>309</v>
      </c>
      <c r="C419" s="10" t="s">
        <v>99</v>
      </c>
      <c r="D419" s="10" t="s">
        <v>135</v>
      </c>
      <c r="E419" s="10" t="s">
        <v>932</v>
      </c>
      <c r="F419" s="30" t="s">
        <v>933</v>
      </c>
      <c r="G419" s="26"/>
      <c r="H419" s="26">
        <v>64918.858999999997</v>
      </c>
      <c r="I419" s="26">
        <v>64918.858999999997</v>
      </c>
      <c r="J419" s="26">
        <v>64918.858999999997</v>
      </c>
      <c r="K419" s="26">
        <f>I419</f>
        <v>64918.858999999997</v>
      </c>
      <c r="L419" s="26"/>
      <c r="M419" s="26"/>
      <c r="N419" s="26">
        <v>64918.858999999997</v>
      </c>
      <c r="O419" s="47">
        <f t="shared" si="505"/>
        <v>100</v>
      </c>
      <c r="P419" s="26">
        <v>64918.858999999997</v>
      </c>
      <c r="Q419" s="26"/>
      <c r="R419" s="26"/>
    </row>
    <row r="420" spans="1:18" ht="26" x14ac:dyDescent="0.35">
      <c r="A420" s="10" t="s">
        <v>127</v>
      </c>
      <c r="B420" s="10" t="s">
        <v>309</v>
      </c>
      <c r="C420" s="10" t="s">
        <v>99</v>
      </c>
      <c r="D420" s="10" t="s">
        <v>133</v>
      </c>
      <c r="E420" s="10"/>
      <c r="F420" s="31" t="s">
        <v>156</v>
      </c>
      <c r="G420" s="26"/>
      <c r="H420" s="26">
        <f>H421</f>
        <v>8415.8639999999996</v>
      </c>
      <c r="I420" s="26">
        <f t="shared" ref="I420:R421" si="545">I421</f>
        <v>8415.8639999999996</v>
      </c>
      <c r="J420" s="26">
        <f t="shared" si="545"/>
        <v>8415.8639999999996</v>
      </c>
      <c r="K420" s="26">
        <f t="shared" si="545"/>
        <v>8415.8639999999996</v>
      </c>
      <c r="L420" s="26">
        <f t="shared" si="545"/>
        <v>0</v>
      </c>
      <c r="M420" s="26">
        <f t="shared" si="545"/>
        <v>0</v>
      </c>
      <c r="N420" s="26">
        <f t="shared" ref="N420" si="546">N421</f>
        <v>8415.8639999999996</v>
      </c>
      <c r="O420" s="47">
        <f t="shared" si="505"/>
        <v>100</v>
      </c>
      <c r="P420" s="26">
        <f t="shared" ref="P420:R420" si="547">P421</f>
        <v>8415.8639999999996</v>
      </c>
      <c r="Q420" s="26">
        <f t="shared" si="547"/>
        <v>0</v>
      </c>
      <c r="R420" s="26">
        <f t="shared" si="547"/>
        <v>0</v>
      </c>
    </row>
    <row r="421" spans="1:18" x14ac:dyDescent="0.35">
      <c r="A421" s="10" t="s">
        <v>127</v>
      </c>
      <c r="B421" s="10" t="s">
        <v>309</v>
      </c>
      <c r="C421" s="10" t="s">
        <v>99</v>
      </c>
      <c r="D421" s="10" t="s">
        <v>133</v>
      </c>
      <c r="E421" s="10" t="s">
        <v>926</v>
      </c>
      <c r="F421" s="25" t="s">
        <v>927</v>
      </c>
      <c r="G421" s="26"/>
      <c r="H421" s="26">
        <f>H422</f>
        <v>8415.8639999999996</v>
      </c>
      <c r="I421" s="26">
        <f t="shared" si="545"/>
        <v>8415.8639999999996</v>
      </c>
      <c r="J421" s="26">
        <f t="shared" si="545"/>
        <v>8415.8639999999996</v>
      </c>
      <c r="K421" s="26">
        <f t="shared" si="545"/>
        <v>8415.8639999999996</v>
      </c>
      <c r="L421" s="26">
        <f t="shared" si="545"/>
        <v>0</v>
      </c>
      <c r="M421" s="26">
        <f t="shared" si="545"/>
        <v>0</v>
      </c>
      <c r="N421" s="26">
        <f t="shared" si="545"/>
        <v>8415.8639999999996</v>
      </c>
      <c r="O421" s="47">
        <f t="shared" si="505"/>
        <v>100</v>
      </c>
      <c r="P421" s="26">
        <f t="shared" si="545"/>
        <v>8415.8639999999996</v>
      </c>
      <c r="Q421" s="26">
        <f t="shared" si="545"/>
        <v>0</v>
      </c>
      <c r="R421" s="26">
        <f t="shared" si="545"/>
        <v>0</v>
      </c>
    </row>
    <row r="422" spans="1:18" x14ac:dyDescent="0.35">
      <c r="A422" s="10" t="s">
        <v>127</v>
      </c>
      <c r="B422" s="10" t="s">
        <v>309</v>
      </c>
      <c r="C422" s="10" t="s">
        <v>99</v>
      </c>
      <c r="D422" s="10" t="s">
        <v>133</v>
      </c>
      <c r="E422" s="10" t="s">
        <v>932</v>
      </c>
      <c r="F422" s="30" t="s">
        <v>933</v>
      </c>
      <c r="G422" s="26"/>
      <c r="H422" s="26">
        <v>8415.8639999999996</v>
      </c>
      <c r="I422" s="26">
        <v>8415.8639999999996</v>
      </c>
      <c r="J422" s="26">
        <v>8415.8639999999996</v>
      </c>
      <c r="K422" s="26">
        <f>I422</f>
        <v>8415.8639999999996</v>
      </c>
      <c r="L422" s="26"/>
      <c r="M422" s="26"/>
      <c r="N422" s="26">
        <v>8415.8639999999996</v>
      </c>
      <c r="O422" s="47">
        <f t="shared" si="505"/>
        <v>100</v>
      </c>
      <c r="P422" s="26">
        <v>8415.8639999999996</v>
      </c>
      <c r="Q422" s="26"/>
      <c r="R422" s="26"/>
    </row>
    <row r="423" spans="1:18" ht="26" x14ac:dyDescent="0.35">
      <c r="A423" s="10" t="s">
        <v>127</v>
      </c>
      <c r="B423" s="10" t="s">
        <v>309</v>
      </c>
      <c r="C423" s="10" t="s">
        <v>99</v>
      </c>
      <c r="D423" s="10" t="s">
        <v>138</v>
      </c>
      <c r="E423" s="10"/>
      <c r="F423" s="31" t="s">
        <v>156</v>
      </c>
      <c r="G423" s="26"/>
      <c r="H423" s="26">
        <f>H424</f>
        <v>125.75</v>
      </c>
      <c r="I423" s="26">
        <f t="shared" ref="I423:R423" si="548">I424</f>
        <v>125.75</v>
      </c>
      <c r="J423" s="26">
        <f t="shared" si="548"/>
        <v>125.75</v>
      </c>
      <c r="K423" s="26">
        <f t="shared" si="548"/>
        <v>125.75</v>
      </c>
      <c r="L423" s="26">
        <f t="shared" si="548"/>
        <v>0</v>
      </c>
      <c r="M423" s="26">
        <f t="shared" si="548"/>
        <v>0</v>
      </c>
      <c r="N423" s="26">
        <f t="shared" si="548"/>
        <v>125.75</v>
      </c>
      <c r="O423" s="47">
        <f t="shared" si="505"/>
        <v>100</v>
      </c>
      <c r="P423" s="26">
        <f t="shared" si="548"/>
        <v>125.75</v>
      </c>
      <c r="Q423" s="26">
        <f t="shared" si="548"/>
        <v>0</v>
      </c>
      <c r="R423" s="26">
        <f t="shared" si="548"/>
        <v>0</v>
      </c>
    </row>
    <row r="424" spans="1:18" x14ac:dyDescent="0.35">
      <c r="A424" s="10" t="s">
        <v>127</v>
      </c>
      <c r="B424" s="10" t="s">
        <v>309</v>
      </c>
      <c r="C424" s="10" t="s">
        <v>99</v>
      </c>
      <c r="D424" s="10" t="s">
        <v>138</v>
      </c>
      <c r="E424" s="10" t="s">
        <v>926</v>
      </c>
      <c r="F424" s="25" t="s">
        <v>927</v>
      </c>
      <c r="G424" s="26"/>
      <c r="H424" s="26">
        <f>H425</f>
        <v>125.75</v>
      </c>
      <c r="I424" s="26">
        <f t="shared" ref="I424:J424" si="549">I425</f>
        <v>125.75</v>
      </c>
      <c r="J424" s="26">
        <f t="shared" si="549"/>
        <v>125.75</v>
      </c>
      <c r="K424" s="26">
        <f t="shared" ref="K424" si="550">K425</f>
        <v>125.75</v>
      </c>
      <c r="L424" s="26">
        <f t="shared" ref="L424" si="551">L425</f>
        <v>0</v>
      </c>
      <c r="M424" s="26">
        <f t="shared" ref="M424" si="552">M425</f>
        <v>0</v>
      </c>
      <c r="N424" s="26">
        <f t="shared" ref="N424" si="553">N425</f>
        <v>125.75</v>
      </c>
      <c r="O424" s="47">
        <f t="shared" si="505"/>
        <v>100</v>
      </c>
      <c r="P424" s="26">
        <f t="shared" ref="P424" si="554">P425</f>
        <v>125.75</v>
      </c>
      <c r="Q424" s="26">
        <f t="shared" ref="Q424" si="555">Q425</f>
        <v>0</v>
      </c>
      <c r="R424" s="26">
        <f t="shared" ref="R424" si="556">R425</f>
        <v>0</v>
      </c>
    </row>
    <row r="425" spans="1:18" x14ac:dyDescent="0.35">
      <c r="A425" s="10" t="s">
        <v>127</v>
      </c>
      <c r="B425" s="10" t="s">
        <v>309</v>
      </c>
      <c r="C425" s="10" t="s">
        <v>99</v>
      </c>
      <c r="D425" s="10" t="s">
        <v>138</v>
      </c>
      <c r="E425" s="10" t="s">
        <v>932</v>
      </c>
      <c r="F425" s="30" t="s">
        <v>933</v>
      </c>
      <c r="G425" s="26"/>
      <c r="H425" s="26">
        <v>125.75</v>
      </c>
      <c r="I425" s="26">
        <v>125.75</v>
      </c>
      <c r="J425" s="26">
        <v>125.75</v>
      </c>
      <c r="K425" s="26">
        <f>I425</f>
        <v>125.75</v>
      </c>
      <c r="L425" s="26"/>
      <c r="M425" s="26"/>
      <c r="N425" s="26">
        <v>125.75</v>
      </c>
      <c r="O425" s="47">
        <f t="shared" si="505"/>
        <v>100</v>
      </c>
      <c r="P425" s="26">
        <v>125.75</v>
      </c>
      <c r="Q425" s="26"/>
      <c r="R425" s="26"/>
    </row>
    <row r="426" spans="1:18" ht="39" x14ac:dyDescent="0.35">
      <c r="A426" s="10" t="s">
        <v>127</v>
      </c>
      <c r="B426" s="10" t="s">
        <v>309</v>
      </c>
      <c r="C426" s="10" t="s">
        <v>99</v>
      </c>
      <c r="D426" s="10" t="s">
        <v>905</v>
      </c>
      <c r="E426" s="10"/>
      <c r="F426" s="31" t="s">
        <v>935</v>
      </c>
      <c r="G426" s="26"/>
      <c r="H426" s="26">
        <f>H427</f>
        <v>37683.167869999997</v>
      </c>
      <c r="I426" s="26">
        <f t="shared" ref="I426:J426" si="557">I427</f>
        <v>37683.167869999997</v>
      </c>
      <c r="J426" s="26">
        <f t="shared" si="557"/>
        <v>37683.167869999997</v>
      </c>
      <c r="K426" s="26">
        <f t="shared" ref="K426" si="558">K427</f>
        <v>37683.167869999997</v>
      </c>
      <c r="L426" s="26">
        <f t="shared" ref="L426" si="559">L427</f>
        <v>0</v>
      </c>
      <c r="M426" s="26">
        <f t="shared" ref="M426" si="560">M427</f>
        <v>0</v>
      </c>
      <c r="N426" s="26">
        <f t="shared" ref="N426" si="561">N427</f>
        <v>37683.167999999998</v>
      </c>
      <c r="O426" s="47">
        <f t="shared" si="505"/>
        <v>100.00000034498161</v>
      </c>
      <c r="P426" s="26">
        <f t="shared" ref="P426" si="562">P427</f>
        <v>37683.167999999998</v>
      </c>
      <c r="Q426" s="26">
        <f t="shared" ref="Q426" si="563">Q427</f>
        <v>0</v>
      </c>
      <c r="R426" s="26">
        <f t="shared" ref="R426" si="564">R427</f>
        <v>0</v>
      </c>
    </row>
    <row r="427" spans="1:18" x14ac:dyDescent="0.35">
      <c r="A427" s="10" t="s">
        <v>127</v>
      </c>
      <c r="B427" s="10" t="s">
        <v>309</v>
      </c>
      <c r="C427" s="10" t="s">
        <v>99</v>
      </c>
      <c r="D427" s="10" t="s">
        <v>905</v>
      </c>
      <c r="E427" s="10" t="s">
        <v>926</v>
      </c>
      <c r="F427" s="25" t="s">
        <v>927</v>
      </c>
      <c r="G427" s="26"/>
      <c r="H427" s="26">
        <f>H428</f>
        <v>37683.167869999997</v>
      </c>
      <c r="I427" s="26">
        <f t="shared" ref="I427:J427" si="565">I428</f>
        <v>37683.167869999997</v>
      </c>
      <c r="J427" s="26">
        <f t="shared" si="565"/>
        <v>37683.167869999997</v>
      </c>
      <c r="K427" s="26">
        <f t="shared" ref="K427" si="566">K428</f>
        <v>37683.167869999997</v>
      </c>
      <c r="L427" s="26">
        <f t="shared" ref="L427" si="567">L428</f>
        <v>0</v>
      </c>
      <c r="M427" s="26">
        <f t="shared" ref="M427" si="568">M428</f>
        <v>0</v>
      </c>
      <c r="N427" s="26">
        <f t="shared" ref="N427" si="569">N428</f>
        <v>37683.167999999998</v>
      </c>
      <c r="O427" s="47">
        <f t="shared" si="505"/>
        <v>100.00000034498161</v>
      </c>
      <c r="P427" s="26">
        <f t="shared" ref="P427" si="570">P428</f>
        <v>37683.167999999998</v>
      </c>
      <c r="Q427" s="26">
        <f t="shared" ref="Q427" si="571">Q428</f>
        <v>0</v>
      </c>
      <c r="R427" s="26">
        <f t="shared" ref="R427" si="572">R428</f>
        <v>0</v>
      </c>
    </row>
    <row r="428" spans="1:18" x14ac:dyDescent="0.35">
      <c r="A428" s="10" t="s">
        <v>127</v>
      </c>
      <c r="B428" s="10" t="s">
        <v>309</v>
      </c>
      <c r="C428" s="10" t="s">
        <v>99</v>
      </c>
      <c r="D428" s="10" t="s">
        <v>905</v>
      </c>
      <c r="E428" s="10" t="s">
        <v>925</v>
      </c>
      <c r="F428" s="30" t="s">
        <v>928</v>
      </c>
      <c r="G428" s="26"/>
      <c r="H428" s="26">
        <v>37683.167869999997</v>
      </c>
      <c r="I428" s="26">
        <v>37683.167869999997</v>
      </c>
      <c r="J428" s="26">
        <f>H428</f>
        <v>37683.167869999997</v>
      </c>
      <c r="K428" s="26">
        <f>I428</f>
        <v>37683.167869999997</v>
      </c>
      <c r="L428" s="26"/>
      <c r="M428" s="26"/>
      <c r="N428" s="26">
        <v>37683.167999999998</v>
      </c>
      <c r="O428" s="47">
        <f t="shared" si="505"/>
        <v>100.00000034498161</v>
      </c>
      <c r="P428" s="26">
        <v>37683.167999999998</v>
      </c>
      <c r="Q428" s="26"/>
      <c r="R428" s="26"/>
    </row>
    <row r="429" spans="1:18" ht="65" x14ac:dyDescent="0.35">
      <c r="A429" s="10" t="s">
        <v>127</v>
      </c>
      <c r="B429" s="10" t="s">
        <v>309</v>
      </c>
      <c r="C429" s="10" t="s">
        <v>99</v>
      </c>
      <c r="D429" s="10" t="s">
        <v>898</v>
      </c>
      <c r="E429" s="10"/>
      <c r="F429" s="31" t="s">
        <v>1025</v>
      </c>
      <c r="G429" s="26"/>
      <c r="H429" s="26">
        <f>H430</f>
        <v>3414.6849000000002</v>
      </c>
      <c r="I429" s="26">
        <f t="shared" ref="I429:R429" si="573">I430</f>
        <v>3414.6849000000002</v>
      </c>
      <c r="J429" s="26">
        <f t="shared" si="573"/>
        <v>3414.6849000000002</v>
      </c>
      <c r="K429" s="26">
        <f t="shared" si="573"/>
        <v>3414.6849000000002</v>
      </c>
      <c r="L429" s="26">
        <f t="shared" si="573"/>
        <v>0</v>
      </c>
      <c r="M429" s="26">
        <f t="shared" si="573"/>
        <v>0</v>
      </c>
      <c r="N429" s="26">
        <f t="shared" si="573"/>
        <v>3414.6849999999999</v>
      </c>
      <c r="O429" s="47">
        <f t="shared" si="505"/>
        <v>100.00000292852789</v>
      </c>
      <c r="P429" s="26">
        <f t="shared" si="573"/>
        <v>3414.6849999999999</v>
      </c>
      <c r="Q429" s="26">
        <f t="shared" si="573"/>
        <v>0</v>
      </c>
      <c r="R429" s="26">
        <f t="shared" si="573"/>
        <v>0</v>
      </c>
    </row>
    <row r="430" spans="1:18" x14ac:dyDescent="0.35">
      <c r="A430" s="10" t="s">
        <v>127</v>
      </c>
      <c r="B430" s="10" t="s">
        <v>309</v>
      </c>
      <c r="C430" s="10" t="s">
        <v>99</v>
      </c>
      <c r="D430" s="10" t="s">
        <v>898</v>
      </c>
      <c r="E430" s="10" t="s">
        <v>926</v>
      </c>
      <c r="F430" s="25" t="s">
        <v>927</v>
      </c>
      <c r="G430" s="26"/>
      <c r="H430" s="26">
        <f>H431</f>
        <v>3414.6849000000002</v>
      </c>
      <c r="I430" s="26">
        <f t="shared" ref="I430:R430" si="574">I431</f>
        <v>3414.6849000000002</v>
      </c>
      <c r="J430" s="26">
        <f t="shared" si="574"/>
        <v>3414.6849000000002</v>
      </c>
      <c r="K430" s="26">
        <f t="shared" si="574"/>
        <v>3414.6849000000002</v>
      </c>
      <c r="L430" s="26">
        <f t="shared" si="574"/>
        <v>0</v>
      </c>
      <c r="M430" s="26">
        <f t="shared" si="574"/>
        <v>0</v>
      </c>
      <c r="N430" s="26">
        <f t="shared" si="574"/>
        <v>3414.6849999999999</v>
      </c>
      <c r="O430" s="47">
        <f t="shared" si="505"/>
        <v>100.00000292852789</v>
      </c>
      <c r="P430" s="26">
        <f t="shared" si="574"/>
        <v>3414.6849999999999</v>
      </c>
      <c r="Q430" s="26">
        <f t="shared" si="574"/>
        <v>0</v>
      </c>
      <c r="R430" s="26">
        <f t="shared" si="574"/>
        <v>0</v>
      </c>
    </row>
    <row r="431" spans="1:18" x14ac:dyDescent="0.35">
      <c r="A431" s="10" t="s">
        <v>127</v>
      </c>
      <c r="B431" s="10" t="s">
        <v>309</v>
      </c>
      <c r="C431" s="10" t="s">
        <v>99</v>
      </c>
      <c r="D431" s="10" t="s">
        <v>898</v>
      </c>
      <c r="E431" s="10" t="s">
        <v>925</v>
      </c>
      <c r="F431" s="30" t="s">
        <v>928</v>
      </c>
      <c r="G431" s="26"/>
      <c r="H431" s="26">
        <v>3414.6849000000002</v>
      </c>
      <c r="I431" s="26">
        <v>3414.6849000000002</v>
      </c>
      <c r="J431" s="26">
        <f>H431</f>
        <v>3414.6849000000002</v>
      </c>
      <c r="K431" s="26">
        <f>I431</f>
        <v>3414.6849000000002</v>
      </c>
      <c r="L431" s="26"/>
      <c r="M431" s="26"/>
      <c r="N431" s="26">
        <v>3414.6849999999999</v>
      </c>
      <c r="O431" s="47">
        <f t="shared" si="505"/>
        <v>100.00000292852789</v>
      </c>
      <c r="P431" s="26">
        <v>3414.6849999999999</v>
      </c>
      <c r="Q431" s="26"/>
      <c r="R431" s="26"/>
    </row>
    <row r="432" spans="1:18" s="7" customFormat="1" ht="26" x14ac:dyDescent="0.35">
      <c r="A432" s="16">
        <v>924</v>
      </c>
      <c r="B432" s="16"/>
      <c r="C432" s="16"/>
      <c r="D432" s="16"/>
      <c r="E432" s="16"/>
      <c r="F432" s="17" t="s">
        <v>750</v>
      </c>
      <c r="G432" s="18">
        <f t="shared" ref="G432:R432" si="575">G433+G509+G593</f>
        <v>1078313.8660000002</v>
      </c>
      <c r="H432" s="18">
        <f t="shared" si="575"/>
        <v>1095299.8021699998</v>
      </c>
      <c r="I432" s="18">
        <f t="shared" si="575"/>
        <v>1095299.8021699998</v>
      </c>
      <c r="J432" s="18">
        <f t="shared" si="575"/>
        <v>12240.828</v>
      </c>
      <c r="K432" s="18">
        <f t="shared" si="575"/>
        <v>12240.828</v>
      </c>
      <c r="L432" s="32">
        <f t="shared" si="575"/>
        <v>0</v>
      </c>
      <c r="M432" s="32">
        <f t="shared" si="575"/>
        <v>0</v>
      </c>
      <c r="N432" s="18">
        <f t="shared" si="575"/>
        <v>1094331.0120000001</v>
      </c>
      <c r="O432" s="46">
        <f t="shared" si="505"/>
        <v>99.911550228706304</v>
      </c>
      <c r="P432" s="18">
        <f t="shared" si="575"/>
        <v>12227.073999999999</v>
      </c>
      <c r="Q432" s="18">
        <f t="shared" si="575"/>
        <v>0</v>
      </c>
      <c r="R432" s="18">
        <f t="shared" si="575"/>
        <v>0</v>
      </c>
    </row>
    <row r="433" spans="1:18" s="7" customFormat="1" x14ac:dyDescent="0.35">
      <c r="A433" s="16">
        <v>924</v>
      </c>
      <c r="B433" s="16" t="s">
        <v>11</v>
      </c>
      <c r="C433" s="16"/>
      <c r="D433" s="16"/>
      <c r="E433" s="16"/>
      <c r="F433" s="17" t="s">
        <v>45</v>
      </c>
      <c r="G433" s="18">
        <f t="shared" ref="G433:R433" si="576">G434+G453+G484</f>
        <v>276694.58900000004</v>
      </c>
      <c r="H433" s="18">
        <f t="shared" si="576"/>
        <v>278563.47399999999</v>
      </c>
      <c r="I433" s="18">
        <f t="shared" si="576"/>
        <v>278563.47399999999</v>
      </c>
      <c r="J433" s="18">
        <f t="shared" si="576"/>
        <v>2873.8850000000002</v>
      </c>
      <c r="K433" s="18">
        <f t="shared" si="576"/>
        <v>2873.8850000000002</v>
      </c>
      <c r="L433" s="18">
        <f t="shared" si="576"/>
        <v>0</v>
      </c>
      <c r="M433" s="18">
        <f t="shared" si="576"/>
        <v>0</v>
      </c>
      <c r="N433" s="18">
        <f t="shared" si="576"/>
        <v>278028.87199999997</v>
      </c>
      <c r="O433" s="46">
        <f t="shared" si="505"/>
        <v>99.808086109667045</v>
      </c>
      <c r="P433" s="18">
        <f t="shared" si="576"/>
        <v>2866.8850000000002</v>
      </c>
      <c r="Q433" s="18">
        <f t="shared" si="576"/>
        <v>0</v>
      </c>
      <c r="R433" s="18">
        <f t="shared" si="576"/>
        <v>0</v>
      </c>
    </row>
    <row r="434" spans="1:18" s="29" customFormat="1" x14ac:dyDescent="0.35">
      <c r="A434" s="20">
        <v>924</v>
      </c>
      <c r="B434" s="20" t="s">
        <v>11</v>
      </c>
      <c r="C434" s="20" t="s">
        <v>130</v>
      </c>
      <c r="D434" s="20"/>
      <c r="E434" s="20"/>
      <c r="F434" s="21" t="s">
        <v>198</v>
      </c>
      <c r="G434" s="22">
        <f t="shared" ref="G434:N434" si="577">G435</f>
        <v>259767.66100000002</v>
      </c>
      <c r="H434" s="22">
        <f t="shared" si="577"/>
        <v>261541.34600000002</v>
      </c>
      <c r="I434" s="22">
        <f t="shared" si="577"/>
        <v>261541.34600000002</v>
      </c>
      <c r="J434" s="22">
        <f t="shared" si="577"/>
        <v>1633.885</v>
      </c>
      <c r="K434" s="22">
        <f t="shared" si="577"/>
        <v>1633.885</v>
      </c>
      <c r="L434" s="22">
        <f t="shared" si="577"/>
        <v>0</v>
      </c>
      <c r="M434" s="22">
        <f t="shared" si="577"/>
        <v>0</v>
      </c>
      <c r="N434" s="22">
        <f t="shared" si="577"/>
        <v>261541.337</v>
      </c>
      <c r="O434" s="48">
        <f t="shared" si="505"/>
        <v>99.999996558861469</v>
      </c>
      <c r="P434" s="22">
        <f t="shared" ref="P434:R434" si="578">P435</f>
        <v>1633.885</v>
      </c>
      <c r="Q434" s="22">
        <f t="shared" si="578"/>
        <v>0</v>
      </c>
      <c r="R434" s="22">
        <f t="shared" si="578"/>
        <v>0</v>
      </c>
    </row>
    <row r="435" spans="1:18" x14ac:dyDescent="0.35">
      <c r="A435" s="10">
        <v>924</v>
      </c>
      <c r="B435" s="10" t="s">
        <v>11</v>
      </c>
      <c r="C435" s="10" t="s">
        <v>130</v>
      </c>
      <c r="D435" s="10" t="s">
        <v>182</v>
      </c>
      <c r="E435" s="10"/>
      <c r="F435" s="25" t="s">
        <v>205</v>
      </c>
      <c r="G435" s="26">
        <f t="shared" ref="G435" si="579">G436+G440</f>
        <v>259767.66100000002</v>
      </c>
      <c r="H435" s="26">
        <f t="shared" ref="H435:M435" si="580">H436+H440</f>
        <v>261541.34600000002</v>
      </c>
      <c r="I435" s="26">
        <f t="shared" si="580"/>
        <v>261541.34600000002</v>
      </c>
      <c r="J435" s="26">
        <f t="shared" si="580"/>
        <v>1633.885</v>
      </c>
      <c r="K435" s="26">
        <f t="shared" si="580"/>
        <v>1633.885</v>
      </c>
      <c r="L435" s="26">
        <f t="shared" si="580"/>
        <v>0</v>
      </c>
      <c r="M435" s="26">
        <f t="shared" si="580"/>
        <v>0</v>
      </c>
      <c r="N435" s="26">
        <f t="shared" ref="N435" si="581">N436+N440</f>
        <v>261541.337</v>
      </c>
      <c r="O435" s="47">
        <f t="shared" si="505"/>
        <v>99.999996558861469</v>
      </c>
      <c r="P435" s="26">
        <f t="shared" ref="P435:R435" si="582">P436+P440</f>
        <v>1633.885</v>
      </c>
      <c r="Q435" s="26">
        <f t="shared" ref="Q435" si="583">Q436+Q440</f>
        <v>0</v>
      </c>
      <c r="R435" s="26">
        <f t="shared" si="582"/>
        <v>0</v>
      </c>
    </row>
    <row r="436" spans="1:18" ht="39" x14ac:dyDescent="0.35">
      <c r="A436" s="10">
        <v>924</v>
      </c>
      <c r="B436" s="10" t="s">
        <v>11</v>
      </c>
      <c r="C436" s="10" t="s">
        <v>130</v>
      </c>
      <c r="D436" s="10" t="s">
        <v>183</v>
      </c>
      <c r="E436" s="10"/>
      <c r="F436" s="25" t="s">
        <v>206</v>
      </c>
      <c r="G436" s="26">
        <f t="shared" ref="G436:N438" si="584">G437</f>
        <v>10320.629000000001</v>
      </c>
      <c r="H436" s="26">
        <f t="shared" si="584"/>
        <v>10320.629000000001</v>
      </c>
      <c r="I436" s="26">
        <f t="shared" si="584"/>
        <v>10320.629000000001</v>
      </c>
      <c r="J436" s="26">
        <f t="shared" si="584"/>
        <v>0</v>
      </c>
      <c r="K436" s="26">
        <f t="shared" si="584"/>
        <v>0</v>
      </c>
      <c r="L436" s="26">
        <f t="shared" si="584"/>
        <v>0</v>
      </c>
      <c r="M436" s="26">
        <f t="shared" si="584"/>
        <v>0</v>
      </c>
      <c r="N436" s="26">
        <f t="shared" si="584"/>
        <v>10320.629000000001</v>
      </c>
      <c r="O436" s="47">
        <f t="shared" si="505"/>
        <v>100</v>
      </c>
      <c r="P436" s="26">
        <f t="shared" ref="P436:R438" si="585">P437</f>
        <v>0</v>
      </c>
      <c r="Q436" s="26">
        <f t="shared" si="585"/>
        <v>0</v>
      </c>
      <c r="R436" s="26">
        <f t="shared" si="585"/>
        <v>0</v>
      </c>
    </row>
    <row r="437" spans="1:18" ht="39" x14ac:dyDescent="0.35">
      <c r="A437" s="10">
        <v>924</v>
      </c>
      <c r="B437" s="10" t="s">
        <v>11</v>
      </c>
      <c r="C437" s="10" t="s">
        <v>130</v>
      </c>
      <c r="D437" s="10" t="s">
        <v>163</v>
      </c>
      <c r="E437" s="10"/>
      <c r="F437" s="25" t="s">
        <v>207</v>
      </c>
      <c r="G437" s="26">
        <f t="shared" si="584"/>
        <v>10320.629000000001</v>
      </c>
      <c r="H437" s="26">
        <f t="shared" si="584"/>
        <v>10320.629000000001</v>
      </c>
      <c r="I437" s="26">
        <f t="shared" si="584"/>
        <v>10320.629000000001</v>
      </c>
      <c r="J437" s="26">
        <f t="shared" si="584"/>
        <v>0</v>
      </c>
      <c r="K437" s="26">
        <f t="shared" si="584"/>
        <v>0</v>
      </c>
      <c r="L437" s="26">
        <f t="shared" si="584"/>
        <v>0</v>
      </c>
      <c r="M437" s="26">
        <f t="shared" si="584"/>
        <v>0</v>
      </c>
      <c r="N437" s="26">
        <f t="shared" si="584"/>
        <v>10320.629000000001</v>
      </c>
      <c r="O437" s="47">
        <f t="shared" si="505"/>
        <v>100</v>
      </c>
      <c r="P437" s="26">
        <f t="shared" si="585"/>
        <v>0</v>
      </c>
      <c r="Q437" s="26">
        <f t="shared" si="585"/>
        <v>0</v>
      </c>
      <c r="R437" s="26">
        <f t="shared" si="585"/>
        <v>0</v>
      </c>
    </row>
    <row r="438" spans="1:18" ht="26" x14ac:dyDescent="0.35">
      <c r="A438" s="10">
        <v>924</v>
      </c>
      <c r="B438" s="10" t="s">
        <v>11</v>
      </c>
      <c r="C438" s="10" t="s">
        <v>130</v>
      </c>
      <c r="D438" s="10" t="s">
        <v>163</v>
      </c>
      <c r="E438" s="10" t="s">
        <v>85</v>
      </c>
      <c r="F438" s="25" t="s">
        <v>370</v>
      </c>
      <c r="G438" s="26">
        <f t="shared" si="584"/>
        <v>10320.629000000001</v>
      </c>
      <c r="H438" s="26">
        <f t="shared" si="584"/>
        <v>10320.629000000001</v>
      </c>
      <c r="I438" s="26">
        <f t="shared" si="584"/>
        <v>10320.629000000001</v>
      </c>
      <c r="J438" s="26">
        <f t="shared" si="584"/>
        <v>0</v>
      </c>
      <c r="K438" s="26">
        <f t="shared" si="584"/>
        <v>0</v>
      </c>
      <c r="L438" s="26">
        <f t="shared" si="584"/>
        <v>0</v>
      </c>
      <c r="M438" s="26">
        <f t="shared" si="584"/>
        <v>0</v>
      </c>
      <c r="N438" s="26">
        <f t="shared" si="584"/>
        <v>10320.629000000001</v>
      </c>
      <c r="O438" s="47">
        <f t="shared" si="505"/>
        <v>100</v>
      </c>
      <c r="P438" s="26">
        <f t="shared" si="585"/>
        <v>0</v>
      </c>
      <c r="Q438" s="26">
        <f t="shared" si="585"/>
        <v>0</v>
      </c>
      <c r="R438" s="26">
        <f t="shared" si="585"/>
        <v>0</v>
      </c>
    </row>
    <row r="439" spans="1:18" x14ac:dyDescent="0.35">
      <c r="A439" s="10">
        <v>924</v>
      </c>
      <c r="B439" s="10" t="s">
        <v>11</v>
      </c>
      <c r="C439" s="10" t="s">
        <v>130</v>
      </c>
      <c r="D439" s="10" t="s">
        <v>163</v>
      </c>
      <c r="E439" s="10">
        <v>620</v>
      </c>
      <c r="F439" s="25" t="s">
        <v>362</v>
      </c>
      <c r="G439" s="26">
        <v>10320.629000000001</v>
      </c>
      <c r="H439" s="26">
        <f>9996+324.629</f>
        <v>10320.629000000001</v>
      </c>
      <c r="I439" s="26">
        <v>10320.629000000001</v>
      </c>
      <c r="J439" s="26"/>
      <c r="K439" s="26"/>
      <c r="L439" s="26"/>
      <c r="M439" s="26"/>
      <c r="N439" s="26">
        <v>10320.629000000001</v>
      </c>
      <c r="O439" s="47">
        <f t="shared" si="505"/>
        <v>100</v>
      </c>
      <c r="P439" s="26"/>
      <c r="Q439" s="26"/>
      <c r="R439" s="26"/>
    </row>
    <row r="440" spans="1:18" x14ac:dyDescent="0.35">
      <c r="A440" s="10">
        <v>924</v>
      </c>
      <c r="B440" s="10" t="s">
        <v>11</v>
      </c>
      <c r="C440" s="10" t="s">
        <v>130</v>
      </c>
      <c r="D440" s="10" t="s">
        <v>184</v>
      </c>
      <c r="E440" s="10"/>
      <c r="F440" s="25" t="s">
        <v>208</v>
      </c>
      <c r="G440" s="26">
        <f>G441+G444+G450</f>
        <v>249447.03200000001</v>
      </c>
      <c r="H440" s="26">
        <f>H441+H444+H450+H447</f>
        <v>251220.717</v>
      </c>
      <c r="I440" s="26">
        <f t="shared" ref="I440:R440" si="586">I441+I444+I450+I447</f>
        <v>251220.717</v>
      </c>
      <c r="J440" s="26">
        <f t="shared" si="586"/>
        <v>1633.885</v>
      </c>
      <c r="K440" s="26">
        <f t="shared" si="586"/>
        <v>1633.885</v>
      </c>
      <c r="L440" s="26">
        <f t="shared" si="586"/>
        <v>0</v>
      </c>
      <c r="M440" s="26">
        <f t="shared" si="586"/>
        <v>0</v>
      </c>
      <c r="N440" s="26">
        <f t="shared" si="586"/>
        <v>251220.70799999998</v>
      </c>
      <c r="O440" s="47">
        <f t="shared" si="505"/>
        <v>99.999996417492895</v>
      </c>
      <c r="P440" s="26">
        <f t="shared" si="586"/>
        <v>1633.885</v>
      </c>
      <c r="Q440" s="26">
        <f t="shared" si="586"/>
        <v>0</v>
      </c>
      <c r="R440" s="26">
        <f t="shared" si="586"/>
        <v>0</v>
      </c>
    </row>
    <row r="441" spans="1:18" ht="39" x14ac:dyDescent="0.35">
      <c r="A441" s="10">
        <v>924</v>
      </c>
      <c r="B441" s="10" t="s">
        <v>11</v>
      </c>
      <c r="C441" s="10" t="s">
        <v>130</v>
      </c>
      <c r="D441" s="10" t="s">
        <v>164</v>
      </c>
      <c r="E441" s="10"/>
      <c r="F441" s="25" t="s">
        <v>37</v>
      </c>
      <c r="G441" s="26">
        <f>G442</f>
        <v>249447.03200000001</v>
      </c>
      <c r="H441" s="26">
        <f t="shared" ref="H441:R441" si="587">H442</f>
        <v>249447.03200000001</v>
      </c>
      <c r="I441" s="26">
        <f t="shared" si="587"/>
        <v>249447.03200000001</v>
      </c>
      <c r="J441" s="26">
        <f t="shared" si="587"/>
        <v>0</v>
      </c>
      <c r="K441" s="26">
        <f t="shared" si="587"/>
        <v>0</v>
      </c>
      <c r="L441" s="26">
        <f t="shared" si="587"/>
        <v>0</v>
      </c>
      <c r="M441" s="26">
        <f t="shared" si="587"/>
        <v>0</v>
      </c>
      <c r="N441" s="26">
        <f t="shared" si="587"/>
        <v>249447.02299999999</v>
      </c>
      <c r="O441" s="47">
        <f t="shared" si="505"/>
        <v>99.999996392019597</v>
      </c>
      <c r="P441" s="26">
        <f t="shared" si="587"/>
        <v>0</v>
      </c>
      <c r="Q441" s="26">
        <f t="shared" si="587"/>
        <v>0</v>
      </c>
      <c r="R441" s="26">
        <f t="shared" si="587"/>
        <v>0</v>
      </c>
    </row>
    <row r="442" spans="1:18" ht="26" x14ac:dyDescent="0.35">
      <c r="A442" s="10">
        <v>924</v>
      </c>
      <c r="B442" s="10" t="s">
        <v>11</v>
      </c>
      <c r="C442" s="10" t="s">
        <v>130</v>
      </c>
      <c r="D442" s="10" t="s">
        <v>164</v>
      </c>
      <c r="E442" s="10" t="s">
        <v>85</v>
      </c>
      <c r="F442" s="25" t="s">
        <v>370</v>
      </c>
      <c r="G442" s="26">
        <f t="shared" ref="G442:N442" si="588">G443</f>
        <v>249447.03200000001</v>
      </c>
      <c r="H442" s="26">
        <f t="shared" si="588"/>
        <v>249447.03200000001</v>
      </c>
      <c r="I442" s="26">
        <f t="shared" si="588"/>
        <v>249447.03200000001</v>
      </c>
      <c r="J442" s="26">
        <f t="shared" si="588"/>
        <v>0</v>
      </c>
      <c r="K442" s="26">
        <f t="shared" si="588"/>
        <v>0</v>
      </c>
      <c r="L442" s="26">
        <f t="shared" si="588"/>
        <v>0</v>
      </c>
      <c r="M442" s="26">
        <f t="shared" si="588"/>
        <v>0</v>
      </c>
      <c r="N442" s="26">
        <f t="shared" si="588"/>
        <v>249447.02299999999</v>
      </c>
      <c r="O442" s="47">
        <f t="shared" si="505"/>
        <v>99.999996392019597</v>
      </c>
      <c r="P442" s="26">
        <f t="shared" ref="P442:R442" si="589">P443</f>
        <v>0</v>
      </c>
      <c r="Q442" s="26">
        <f t="shared" si="589"/>
        <v>0</v>
      </c>
      <c r="R442" s="26">
        <f t="shared" si="589"/>
        <v>0</v>
      </c>
    </row>
    <row r="443" spans="1:18" x14ac:dyDescent="0.35">
      <c r="A443" s="10">
        <v>924</v>
      </c>
      <c r="B443" s="10" t="s">
        <v>11</v>
      </c>
      <c r="C443" s="10" t="s">
        <v>130</v>
      </c>
      <c r="D443" s="10" t="s">
        <v>164</v>
      </c>
      <c r="E443" s="10">
        <v>620</v>
      </c>
      <c r="F443" s="25" t="s">
        <v>362</v>
      </c>
      <c r="G443" s="26">
        <f>248824.6+622.432</f>
        <v>249447.03200000001</v>
      </c>
      <c r="H443" s="26">
        <v>249447.03200000001</v>
      </c>
      <c r="I443" s="26">
        <v>249447.03200000001</v>
      </c>
      <c r="J443" s="26"/>
      <c r="K443" s="26"/>
      <c r="L443" s="26"/>
      <c r="M443" s="26"/>
      <c r="N443" s="26">
        <v>249447.02299999999</v>
      </c>
      <c r="O443" s="47">
        <f t="shared" si="505"/>
        <v>99.999996392019597</v>
      </c>
      <c r="P443" s="26"/>
      <c r="Q443" s="26"/>
      <c r="R443" s="26"/>
    </row>
    <row r="444" spans="1:18" ht="52" x14ac:dyDescent="0.35">
      <c r="A444" s="10">
        <v>924</v>
      </c>
      <c r="B444" s="10" t="s">
        <v>11</v>
      </c>
      <c r="C444" s="10" t="s">
        <v>130</v>
      </c>
      <c r="D444" s="10" t="s">
        <v>170</v>
      </c>
      <c r="E444" s="10"/>
      <c r="F444" s="25" t="s">
        <v>215</v>
      </c>
      <c r="G444" s="26">
        <f>G445</f>
        <v>0</v>
      </c>
      <c r="H444" s="26">
        <f t="shared" ref="H444:N445" si="590">H445</f>
        <v>139.80000000000001</v>
      </c>
      <c r="I444" s="26">
        <f t="shared" si="590"/>
        <v>139.80000000000001</v>
      </c>
      <c r="J444" s="26">
        <f t="shared" si="590"/>
        <v>0</v>
      </c>
      <c r="K444" s="26">
        <f t="shared" si="590"/>
        <v>0</v>
      </c>
      <c r="L444" s="26">
        <f t="shared" si="590"/>
        <v>0</v>
      </c>
      <c r="M444" s="26">
        <f t="shared" si="590"/>
        <v>0</v>
      </c>
      <c r="N444" s="26">
        <f t="shared" si="590"/>
        <v>139.80000000000001</v>
      </c>
      <c r="O444" s="47">
        <f t="shared" si="505"/>
        <v>100</v>
      </c>
      <c r="P444" s="26">
        <f t="shared" ref="P444:R445" si="591">P445</f>
        <v>0</v>
      </c>
      <c r="Q444" s="26">
        <f t="shared" si="591"/>
        <v>0</v>
      </c>
      <c r="R444" s="26">
        <f t="shared" si="591"/>
        <v>0</v>
      </c>
    </row>
    <row r="445" spans="1:18" ht="26" x14ac:dyDescent="0.35">
      <c r="A445" s="10">
        <v>924</v>
      </c>
      <c r="B445" s="10" t="s">
        <v>11</v>
      </c>
      <c r="C445" s="10" t="s">
        <v>130</v>
      </c>
      <c r="D445" s="10" t="s">
        <v>170</v>
      </c>
      <c r="E445" s="10" t="s">
        <v>85</v>
      </c>
      <c r="F445" s="25" t="s">
        <v>370</v>
      </c>
      <c r="G445" s="26">
        <f>G446</f>
        <v>0</v>
      </c>
      <c r="H445" s="26">
        <f t="shared" si="590"/>
        <v>139.80000000000001</v>
      </c>
      <c r="I445" s="26">
        <f t="shared" si="590"/>
        <v>139.80000000000001</v>
      </c>
      <c r="J445" s="26">
        <f t="shared" si="590"/>
        <v>0</v>
      </c>
      <c r="K445" s="26">
        <f t="shared" si="590"/>
        <v>0</v>
      </c>
      <c r="L445" s="26">
        <f t="shared" si="590"/>
        <v>0</v>
      </c>
      <c r="M445" s="26">
        <f t="shared" si="590"/>
        <v>0</v>
      </c>
      <c r="N445" s="26">
        <f t="shared" si="590"/>
        <v>139.80000000000001</v>
      </c>
      <c r="O445" s="47">
        <f t="shared" si="505"/>
        <v>100</v>
      </c>
      <c r="P445" s="26">
        <f t="shared" si="591"/>
        <v>0</v>
      </c>
      <c r="Q445" s="26">
        <f t="shared" si="591"/>
        <v>0</v>
      </c>
      <c r="R445" s="26">
        <f t="shared" si="591"/>
        <v>0</v>
      </c>
    </row>
    <row r="446" spans="1:18" x14ac:dyDescent="0.35">
      <c r="A446" s="10">
        <v>924</v>
      </c>
      <c r="B446" s="10" t="s">
        <v>11</v>
      </c>
      <c r="C446" s="10" t="s">
        <v>130</v>
      </c>
      <c r="D446" s="10" t="s">
        <v>170</v>
      </c>
      <c r="E446" s="10">
        <v>620</v>
      </c>
      <c r="F446" s="25" t="s">
        <v>362</v>
      </c>
      <c r="G446" s="26"/>
      <c r="H446" s="26">
        <v>139.80000000000001</v>
      </c>
      <c r="I446" s="26">
        <v>139.80000000000001</v>
      </c>
      <c r="J446" s="26"/>
      <c r="K446" s="26"/>
      <c r="L446" s="26"/>
      <c r="M446" s="26"/>
      <c r="N446" s="26">
        <v>139.80000000000001</v>
      </c>
      <c r="O446" s="47">
        <f t="shared" si="505"/>
        <v>100</v>
      </c>
      <c r="P446" s="26"/>
      <c r="Q446" s="26"/>
      <c r="R446" s="26"/>
    </row>
    <row r="447" spans="1:18" ht="39" x14ac:dyDescent="0.35">
      <c r="A447" s="10">
        <v>924</v>
      </c>
      <c r="B447" s="10" t="s">
        <v>11</v>
      </c>
      <c r="C447" s="10" t="s">
        <v>130</v>
      </c>
      <c r="D447" s="10" t="s">
        <v>991</v>
      </c>
      <c r="E447" s="10"/>
      <c r="F447" s="25" t="s">
        <v>992</v>
      </c>
      <c r="G447" s="26"/>
      <c r="H447" s="26">
        <f>H448</f>
        <v>1308</v>
      </c>
      <c r="I447" s="26">
        <f t="shared" ref="I447:R448" si="592">I448</f>
        <v>1308</v>
      </c>
      <c r="J447" s="26">
        <f t="shared" si="592"/>
        <v>1308</v>
      </c>
      <c r="K447" s="26">
        <f t="shared" si="592"/>
        <v>1308</v>
      </c>
      <c r="L447" s="26">
        <f t="shared" si="592"/>
        <v>0</v>
      </c>
      <c r="M447" s="26">
        <f t="shared" si="592"/>
        <v>0</v>
      </c>
      <c r="N447" s="26">
        <f t="shared" si="592"/>
        <v>1308</v>
      </c>
      <c r="O447" s="47">
        <f t="shared" si="505"/>
        <v>100</v>
      </c>
      <c r="P447" s="26">
        <f t="shared" si="592"/>
        <v>1308</v>
      </c>
      <c r="Q447" s="26">
        <f t="shared" si="592"/>
        <v>0</v>
      </c>
      <c r="R447" s="26">
        <f t="shared" si="592"/>
        <v>0</v>
      </c>
    </row>
    <row r="448" spans="1:18" ht="26" x14ac:dyDescent="0.35">
      <c r="A448" s="10">
        <v>924</v>
      </c>
      <c r="B448" s="10" t="s">
        <v>11</v>
      </c>
      <c r="C448" s="10" t="s">
        <v>130</v>
      </c>
      <c r="D448" s="10" t="s">
        <v>991</v>
      </c>
      <c r="E448" s="10" t="s">
        <v>85</v>
      </c>
      <c r="F448" s="25" t="s">
        <v>370</v>
      </c>
      <c r="G448" s="26"/>
      <c r="H448" s="26">
        <f>H449</f>
        <v>1308</v>
      </c>
      <c r="I448" s="26">
        <f t="shared" si="592"/>
        <v>1308</v>
      </c>
      <c r="J448" s="26">
        <f t="shared" si="592"/>
        <v>1308</v>
      </c>
      <c r="K448" s="26">
        <f t="shared" si="592"/>
        <v>1308</v>
      </c>
      <c r="L448" s="26">
        <f t="shared" si="592"/>
        <v>0</v>
      </c>
      <c r="M448" s="26">
        <f t="shared" si="592"/>
        <v>0</v>
      </c>
      <c r="N448" s="26">
        <f t="shared" si="592"/>
        <v>1308</v>
      </c>
      <c r="O448" s="47">
        <f t="shared" si="505"/>
        <v>100</v>
      </c>
      <c r="P448" s="26">
        <f t="shared" si="592"/>
        <v>1308</v>
      </c>
      <c r="Q448" s="26">
        <f t="shared" si="592"/>
        <v>0</v>
      </c>
      <c r="R448" s="26">
        <f t="shared" si="592"/>
        <v>0</v>
      </c>
    </row>
    <row r="449" spans="1:18" x14ac:dyDescent="0.35">
      <c r="A449" s="10">
        <v>924</v>
      </c>
      <c r="B449" s="10" t="s">
        <v>11</v>
      </c>
      <c r="C449" s="10" t="s">
        <v>130</v>
      </c>
      <c r="D449" s="10" t="s">
        <v>991</v>
      </c>
      <c r="E449" s="10">
        <v>620</v>
      </c>
      <c r="F449" s="25" t="s">
        <v>362</v>
      </c>
      <c r="G449" s="26"/>
      <c r="H449" s="26">
        <v>1308</v>
      </c>
      <c r="I449" s="26">
        <v>1308</v>
      </c>
      <c r="J449" s="26">
        <f>H449</f>
        <v>1308</v>
      </c>
      <c r="K449" s="26">
        <f>I449</f>
        <v>1308</v>
      </c>
      <c r="L449" s="26"/>
      <c r="M449" s="26"/>
      <c r="N449" s="26">
        <v>1308</v>
      </c>
      <c r="O449" s="47">
        <f t="shared" si="505"/>
        <v>100</v>
      </c>
      <c r="P449" s="26">
        <f>N449</f>
        <v>1308</v>
      </c>
      <c r="Q449" s="26"/>
      <c r="R449" s="26"/>
    </row>
    <row r="450" spans="1:18" ht="52" x14ac:dyDescent="0.35">
      <c r="A450" s="10">
        <v>924</v>
      </c>
      <c r="B450" s="10" t="s">
        <v>11</v>
      </c>
      <c r="C450" s="10" t="s">
        <v>130</v>
      </c>
      <c r="D450" s="10" t="s">
        <v>892</v>
      </c>
      <c r="E450" s="10"/>
      <c r="F450" s="25" t="s">
        <v>893</v>
      </c>
      <c r="G450" s="26">
        <f>G451</f>
        <v>0</v>
      </c>
      <c r="H450" s="26">
        <f t="shared" ref="H450:N451" si="593">H451</f>
        <v>325.88499999999999</v>
      </c>
      <c r="I450" s="26">
        <f t="shared" si="593"/>
        <v>325.88499999999999</v>
      </c>
      <c r="J450" s="26">
        <f t="shared" si="593"/>
        <v>325.88499999999999</v>
      </c>
      <c r="K450" s="26">
        <f t="shared" si="593"/>
        <v>325.88499999999999</v>
      </c>
      <c r="L450" s="26">
        <f t="shared" si="593"/>
        <v>0</v>
      </c>
      <c r="M450" s="26">
        <f t="shared" si="593"/>
        <v>0</v>
      </c>
      <c r="N450" s="26">
        <f t="shared" si="593"/>
        <v>325.88499999999999</v>
      </c>
      <c r="O450" s="47">
        <f t="shared" si="505"/>
        <v>100</v>
      </c>
      <c r="P450" s="26">
        <f t="shared" ref="P450:R451" si="594">P451</f>
        <v>325.88499999999999</v>
      </c>
      <c r="Q450" s="26">
        <f t="shared" si="594"/>
        <v>0</v>
      </c>
      <c r="R450" s="26">
        <f t="shared" si="594"/>
        <v>0</v>
      </c>
    </row>
    <row r="451" spans="1:18" ht="26" x14ac:dyDescent="0.35">
      <c r="A451" s="10">
        <v>924</v>
      </c>
      <c r="B451" s="10" t="s">
        <v>11</v>
      </c>
      <c r="C451" s="10" t="s">
        <v>130</v>
      </c>
      <c r="D451" s="10" t="s">
        <v>892</v>
      </c>
      <c r="E451" s="10" t="s">
        <v>85</v>
      </c>
      <c r="F451" s="25" t="s">
        <v>370</v>
      </c>
      <c r="G451" s="26">
        <f>G452</f>
        <v>0</v>
      </c>
      <c r="H451" s="26">
        <f t="shared" si="593"/>
        <v>325.88499999999999</v>
      </c>
      <c r="I451" s="26">
        <f t="shared" si="593"/>
        <v>325.88499999999999</v>
      </c>
      <c r="J451" s="26">
        <f t="shared" si="593"/>
        <v>325.88499999999999</v>
      </c>
      <c r="K451" s="26">
        <f t="shared" si="593"/>
        <v>325.88499999999999</v>
      </c>
      <c r="L451" s="26">
        <f t="shared" si="593"/>
        <v>0</v>
      </c>
      <c r="M451" s="26">
        <f t="shared" si="593"/>
        <v>0</v>
      </c>
      <c r="N451" s="26">
        <f t="shared" si="593"/>
        <v>325.88499999999999</v>
      </c>
      <c r="O451" s="47">
        <f t="shared" si="505"/>
        <v>100</v>
      </c>
      <c r="P451" s="26">
        <f t="shared" si="594"/>
        <v>325.88499999999999</v>
      </c>
      <c r="Q451" s="26">
        <f t="shared" si="594"/>
        <v>0</v>
      </c>
      <c r="R451" s="26">
        <f t="shared" si="594"/>
        <v>0</v>
      </c>
    </row>
    <row r="452" spans="1:18" x14ac:dyDescent="0.35">
      <c r="A452" s="10">
        <v>924</v>
      </c>
      <c r="B452" s="10" t="s">
        <v>11</v>
      </c>
      <c r="C452" s="10" t="s">
        <v>130</v>
      </c>
      <c r="D452" s="10" t="s">
        <v>892</v>
      </c>
      <c r="E452" s="10">
        <v>620</v>
      </c>
      <c r="F452" s="25" t="s">
        <v>362</v>
      </c>
      <c r="G452" s="26"/>
      <c r="H452" s="26">
        <v>325.88499999999999</v>
      </c>
      <c r="I452" s="26">
        <v>325.88499999999999</v>
      </c>
      <c r="J452" s="26">
        <v>325.88499999999999</v>
      </c>
      <c r="K452" s="26">
        <f>I452</f>
        <v>325.88499999999999</v>
      </c>
      <c r="L452" s="26"/>
      <c r="M452" s="26"/>
      <c r="N452" s="26">
        <v>325.88499999999999</v>
      </c>
      <c r="O452" s="47">
        <f t="shared" si="505"/>
        <v>100</v>
      </c>
      <c r="P452" s="26">
        <v>325.88499999999999</v>
      </c>
      <c r="Q452" s="26"/>
      <c r="R452" s="26"/>
    </row>
    <row r="453" spans="1:18" s="29" customFormat="1" x14ac:dyDescent="0.35">
      <c r="A453" s="20">
        <v>924</v>
      </c>
      <c r="B453" s="20" t="s">
        <v>11</v>
      </c>
      <c r="C453" s="20" t="s">
        <v>11</v>
      </c>
      <c r="D453" s="20"/>
      <c r="E453" s="20"/>
      <c r="F453" s="21" t="s">
        <v>199</v>
      </c>
      <c r="G453" s="22">
        <f>G454+G459+G479</f>
        <v>12990.528</v>
      </c>
      <c r="H453" s="22">
        <f>H454+H459+H479</f>
        <v>12990.528</v>
      </c>
      <c r="I453" s="22">
        <f t="shared" ref="I453:R453" si="595">I454+I459+I479</f>
        <v>12990.528</v>
      </c>
      <c r="J453" s="22">
        <f t="shared" si="595"/>
        <v>1240</v>
      </c>
      <c r="K453" s="22">
        <f t="shared" si="595"/>
        <v>1240</v>
      </c>
      <c r="L453" s="22">
        <f t="shared" si="595"/>
        <v>0</v>
      </c>
      <c r="M453" s="22">
        <f t="shared" si="595"/>
        <v>0</v>
      </c>
      <c r="N453" s="22">
        <f t="shared" si="595"/>
        <v>12983.527</v>
      </c>
      <c r="O453" s="48">
        <f t="shared" si="505"/>
        <v>99.946106886494519</v>
      </c>
      <c r="P453" s="22">
        <f t="shared" si="595"/>
        <v>1233</v>
      </c>
      <c r="Q453" s="22">
        <f t="shared" si="595"/>
        <v>0</v>
      </c>
      <c r="R453" s="22">
        <f t="shared" si="595"/>
        <v>0</v>
      </c>
    </row>
    <row r="454" spans="1:18" x14ac:dyDescent="0.35">
      <c r="A454" s="10">
        <v>924</v>
      </c>
      <c r="B454" s="10" t="s">
        <v>11</v>
      </c>
      <c r="C454" s="10" t="s">
        <v>11</v>
      </c>
      <c r="D454" s="10" t="s">
        <v>182</v>
      </c>
      <c r="E454" s="10"/>
      <c r="F454" s="25" t="s">
        <v>205</v>
      </c>
      <c r="G454" s="26">
        <f t="shared" ref="G454:N457" si="596">G455</f>
        <v>409</v>
      </c>
      <c r="H454" s="26">
        <f t="shared" si="596"/>
        <v>409</v>
      </c>
      <c r="I454" s="26">
        <f t="shared" si="596"/>
        <v>409</v>
      </c>
      <c r="J454" s="26">
        <f t="shared" si="596"/>
        <v>0</v>
      </c>
      <c r="K454" s="26">
        <f t="shared" si="596"/>
        <v>0</v>
      </c>
      <c r="L454" s="26">
        <f t="shared" si="596"/>
        <v>0</v>
      </c>
      <c r="M454" s="26">
        <f t="shared" si="596"/>
        <v>0</v>
      </c>
      <c r="N454" s="26">
        <f t="shared" si="596"/>
        <v>409</v>
      </c>
      <c r="O454" s="47">
        <f t="shared" si="505"/>
        <v>100</v>
      </c>
      <c r="P454" s="26">
        <f t="shared" ref="P454:R457" si="597">P455</f>
        <v>0</v>
      </c>
      <c r="Q454" s="26">
        <f t="shared" si="597"/>
        <v>0</v>
      </c>
      <c r="R454" s="26">
        <f t="shared" si="597"/>
        <v>0</v>
      </c>
    </row>
    <row r="455" spans="1:18" ht="39" x14ac:dyDescent="0.35">
      <c r="A455" s="10">
        <v>924</v>
      </c>
      <c r="B455" s="10" t="s">
        <v>11</v>
      </c>
      <c r="C455" s="10" t="s">
        <v>11</v>
      </c>
      <c r="D455" s="10" t="s">
        <v>183</v>
      </c>
      <c r="E455" s="10"/>
      <c r="F455" s="25" t="s">
        <v>206</v>
      </c>
      <c r="G455" s="26">
        <f t="shared" si="596"/>
        <v>409</v>
      </c>
      <c r="H455" s="26">
        <f t="shared" si="596"/>
        <v>409</v>
      </c>
      <c r="I455" s="26">
        <f t="shared" si="596"/>
        <v>409</v>
      </c>
      <c r="J455" s="26">
        <f t="shared" si="596"/>
        <v>0</v>
      </c>
      <c r="K455" s="26">
        <f t="shared" si="596"/>
        <v>0</v>
      </c>
      <c r="L455" s="26">
        <f t="shared" si="596"/>
        <v>0</v>
      </c>
      <c r="M455" s="26">
        <f t="shared" si="596"/>
        <v>0</v>
      </c>
      <c r="N455" s="26">
        <f t="shared" si="596"/>
        <v>409</v>
      </c>
      <c r="O455" s="47">
        <f t="shared" si="505"/>
        <v>100</v>
      </c>
      <c r="P455" s="26">
        <f t="shared" si="597"/>
        <v>0</v>
      </c>
      <c r="Q455" s="26">
        <f t="shared" si="597"/>
        <v>0</v>
      </c>
      <c r="R455" s="26">
        <f t="shared" si="597"/>
        <v>0</v>
      </c>
    </row>
    <row r="456" spans="1:18" ht="39" x14ac:dyDescent="0.35">
      <c r="A456" s="10">
        <v>924</v>
      </c>
      <c r="B456" s="10" t="s">
        <v>11</v>
      </c>
      <c r="C456" s="10" t="s">
        <v>11</v>
      </c>
      <c r="D456" s="10" t="s">
        <v>163</v>
      </c>
      <c r="E456" s="10"/>
      <c r="F456" s="25" t="s">
        <v>207</v>
      </c>
      <c r="G456" s="26">
        <f t="shared" si="596"/>
        <v>409</v>
      </c>
      <c r="H456" s="26">
        <f t="shared" si="596"/>
        <v>409</v>
      </c>
      <c r="I456" s="26">
        <f t="shared" si="596"/>
        <v>409</v>
      </c>
      <c r="J456" s="26">
        <f t="shared" si="596"/>
        <v>0</v>
      </c>
      <c r="K456" s="26">
        <f t="shared" si="596"/>
        <v>0</v>
      </c>
      <c r="L456" s="26">
        <f t="shared" si="596"/>
        <v>0</v>
      </c>
      <c r="M456" s="26">
        <f t="shared" si="596"/>
        <v>0</v>
      </c>
      <c r="N456" s="26">
        <f t="shared" si="596"/>
        <v>409</v>
      </c>
      <c r="O456" s="47">
        <f t="shared" si="505"/>
        <v>100</v>
      </c>
      <c r="P456" s="26">
        <f t="shared" si="597"/>
        <v>0</v>
      </c>
      <c r="Q456" s="26">
        <f t="shared" si="597"/>
        <v>0</v>
      </c>
      <c r="R456" s="26">
        <f t="shared" si="597"/>
        <v>0</v>
      </c>
    </row>
    <row r="457" spans="1:18" ht="26" x14ac:dyDescent="0.35">
      <c r="A457" s="10">
        <v>924</v>
      </c>
      <c r="B457" s="10" t="s">
        <v>11</v>
      </c>
      <c r="C457" s="10" t="s">
        <v>11</v>
      </c>
      <c r="D457" s="10" t="s">
        <v>163</v>
      </c>
      <c r="E457" s="10" t="s">
        <v>85</v>
      </c>
      <c r="F457" s="25" t="s">
        <v>370</v>
      </c>
      <c r="G457" s="26">
        <f t="shared" si="596"/>
        <v>409</v>
      </c>
      <c r="H457" s="26">
        <f t="shared" si="596"/>
        <v>409</v>
      </c>
      <c r="I457" s="26">
        <f t="shared" si="596"/>
        <v>409</v>
      </c>
      <c r="J457" s="26">
        <f t="shared" si="596"/>
        <v>0</v>
      </c>
      <c r="K457" s="26">
        <f t="shared" si="596"/>
        <v>0</v>
      </c>
      <c r="L457" s="26">
        <f t="shared" si="596"/>
        <v>0</v>
      </c>
      <c r="M457" s="26">
        <f t="shared" si="596"/>
        <v>0</v>
      </c>
      <c r="N457" s="26">
        <f t="shared" si="596"/>
        <v>409</v>
      </c>
      <c r="O457" s="47">
        <f t="shared" si="505"/>
        <v>100</v>
      </c>
      <c r="P457" s="26">
        <f t="shared" si="597"/>
        <v>0</v>
      </c>
      <c r="Q457" s="26">
        <f t="shared" si="597"/>
        <v>0</v>
      </c>
      <c r="R457" s="26">
        <f t="shared" si="597"/>
        <v>0</v>
      </c>
    </row>
    <row r="458" spans="1:18" x14ac:dyDescent="0.35">
      <c r="A458" s="10">
        <v>924</v>
      </c>
      <c r="B458" s="10" t="s">
        <v>11</v>
      </c>
      <c r="C458" s="10" t="s">
        <v>11</v>
      </c>
      <c r="D458" s="10" t="s">
        <v>163</v>
      </c>
      <c r="E458" s="10">
        <v>620</v>
      </c>
      <c r="F458" s="25" t="s">
        <v>362</v>
      </c>
      <c r="G458" s="26">
        <v>409</v>
      </c>
      <c r="H458" s="26">
        <v>409</v>
      </c>
      <c r="I458" s="26">
        <v>409</v>
      </c>
      <c r="J458" s="26"/>
      <c r="K458" s="26"/>
      <c r="L458" s="26"/>
      <c r="M458" s="26"/>
      <c r="N458" s="26">
        <v>409</v>
      </c>
      <c r="O458" s="47">
        <f t="shared" si="505"/>
        <v>100</v>
      </c>
      <c r="P458" s="26"/>
      <c r="Q458" s="26"/>
      <c r="R458" s="26"/>
    </row>
    <row r="459" spans="1:18" x14ac:dyDescent="0.35">
      <c r="A459" s="10">
        <v>924</v>
      </c>
      <c r="B459" s="10" t="s">
        <v>11</v>
      </c>
      <c r="C459" s="10" t="s">
        <v>11</v>
      </c>
      <c r="D459" s="10" t="s">
        <v>186</v>
      </c>
      <c r="E459" s="10"/>
      <c r="F459" s="25" t="s">
        <v>211</v>
      </c>
      <c r="G459" s="26">
        <f t="shared" ref="G459:N459" si="598">G460</f>
        <v>12241.821</v>
      </c>
      <c r="H459" s="26">
        <f t="shared" si="598"/>
        <v>12241.821</v>
      </c>
      <c r="I459" s="26">
        <f t="shared" si="598"/>
        <v>12241.821</v>
      </c>
      <c r="J459" s="26">
        <f t="shared" si="598"/>
        <v>1240</v>
      </c>
      <c r="K459" s="26">
        <f t="shared" si="598"/>
        <v>1240</v>
      </c>
      <c r="L459" s="26">
        <f t="shared" si="598"/>
        <v>0</v>
      </c>
      <c r="M459" s="26">
        <f t="shared" si="598"/>
        <v>0</v>
      </c>
      <c r="N459" s="26">
        <f t="shared" si="598"/>
        <v>12234.821</v>
      </c>
      <c r="O459" s="47">
        <f t="shared" si="505"/>
        <v>99.942818964596853</v>
      </c>
      <c r="P459" s="26">
        <f t="shared" ref="P459:R459" si="599">P460</f>
        <v>1233</v>
      </c>
      <c r="Q459" s="26">
        <f t="shared" si="599"/>
        <v>0</v>
      </c>
      <c r="R459" s="26">
        <f t="shared" si="599"/>
        <v>0</v>
      </c>
    </row>
    <row r="460" spans="1:18" x14ac:dyDescent="0.35">
      <c r="A460" s="10">
        <v>924</v>
      </c>
      <c r="B460" s="10" t="s">
        <v>11</v>
      </c>
      <c r="C460" s="10" t="s">
        <v>11</v>
      </c>
      <c r="D460" s="10" t="s">
        <v>187</v>
      </c>
      <c r="E460" s="10"/>
      <c r="F460" s="25" t="s">
        <v>212</v>
      </c>
      <c r="G460" s="26">
        <f t="shared" ref="G460" si="600">G461+G464+G476+G471</f>
        <v>12241.821</v>
      </c>
      <c r="H460" s="26">
        <f t="shared" ref="H460:M460" si="601">H461+H464+H476+H471</f>
        <v>12241.821</v>
      </c>
      <c r="I460" s="26">
        <f t="shared" si="601"/>
        <v>12241.821</v>
      </c>
      <c r="J460" s="26">
        <f t="shared" si="601"/>
        <v>1240</v>
      </c>
      <c r="K460" s="26">
        <f t="shared" si="601"/>
        <v>1240</v>
      </c>
      <c r="L460" s="26">
        <f t="shared" si="601"/>
        <v>0</v>
      </c>
      <c r="M460" s="26">
        <f t="shared" si="601"/>
        <v>0</v>
      </c>
      <c r="N460" s="26">
        <f t="shared" ref="N460" si="602">N461+N464+N476+N471</f>
        <v>12234.821</v>
      </c>
      <c r="O460" s="47">
        <f t="shared" si="505"/>
        <v>99.942818964596853</v>
      </c>
      <c r="P460" s="26">
        <f t="shared" ref="P460:R460" si="603">P461+P464+P476+P471</f>
        <v>1233</v>
      </c>
      <c r="Q460" s="26">
        <f t="shared" ref="Q460" si="604">Q461+Q464+Q476+Q471</f>
        <v>0</v>
      </c>
      <c r="R460" s="26">
        <f t="shared" si="603"/>
        <v>0</v>
      </c>
    </row>
    <row r="461" spans="1:18" ht="39" x14ac:dyDescent="0.35">
      <c r="A461" s="10">
        <v>924</v>
      </c>
      <c r="B461" s="10" t="s">
        <v>11</v>
      </c>
      <c r="C461" s="10" t="s">
        <v>11</v>
      </c>
      <c r="D461" s="10" t="s">
        <v>166</v>
      </c>
      <c r="E461" s="10"/>
      <c r="F461" s="25" t="s">
        <v>37</v>
      </c>
      <c r="G461" s="26">
        <f t="shared" ref="G461:N462" si="605">G462</f>
        <v>7016.3209999999999</v>
      </c>
      <c r="H461" s="26">
        <f t="shared" si="605"/>
        <v>7016.3209999999999</v>
      </c>
      <c r="I461" s="26">
        <f t="shared" si="605"/>
        <v>7016.3209999999999</v>
      </c>
      <c r="J461" s="26">
        <f t="shared" si="605"/>
        <v>0</v>
      </c>
      <c r="K461" s="26">
        <f t="shared" si="605"/>
        <v>0</v>
      </c>
      <c r="L461" s="26">
        <f t="shared" si="605"/>
        <v>0</v>
      </c>
      <c r="M461" s="26">
        <f t="shared" si="605"/>
        <v>0</v>
      </c>
      <c r="N461" s="26">
        <f t="shared" si="605"/>
        <v>7016.3209999999999</v>
      </c>
      <c r="O461" s="47">
        <f t="shared" si="505"/>
        <v>100</v>
      </c>
      <c r="P461" s="26">
        <f t="shared" ref="P461:R462" si="606">P462</f>
        <v>0</v>
      </c>
      <c r="Q461" s="26">
        <f t="shared" si="606"/>
        <v>0</v>
      </c>
      <c r="R461" s="26">
        <f t="shared" si="606"/>
        <v>0</v>
      </c>
    </row>
    <row r="462" spans="1:18" ht="26" x14ac:dyDescent="0.35">
      <c r="A462" s="10">
        <v>924</v>
      </c>
      <c r="B462" s="10" t="s">
        <v>11</v>
      </c>
      <c r="C462" s="10" t="s">
        <v>11</v>
      </c>
      <c r="D462" s="10" t="s">
        <v>166</v>
      </c>
      <c r="E462" s="10" t="s">
        <v>85</v>
      </c>
      <c r="F462" s="25" t="s">
        <v>370</v>
      </c>
      <c r="G462" s="26">
        <f t="shared" si="605"/>
        <v>7016.3209999999999</v>
      </c>
      <c r="H462" s="26">
        <f t="shared" si="605"/>
        <v>7016.3209999999999</v>
      </c>
      <c r="I462" s="26">
        <f t="shared" si="605"/>
        <v>7016.3209999999999</v>
      </c>
      <c r="J462" s="26">
        <f t="shared" si="605"/>
        <v>0</v>
      </c>
      <c r="K462" s="26">
        <f t="shared" si="605"/>
        <v>0</v>
      </c>
      <c r="L462" s="26">
        <f t="shared" si="605"/>
        <v>0</v>
      </c>
      <c r="M462" s="26">
        <f t="shared" si="605"/>
        <v>0</v>
      </c>
      <c r="N462" s="26">
        <f t="shared" si="605"/>
        <v>7016.3209999999999</v>
      </c>
      <c r="O462" s="47">
        <f t="shared" ref="O462:O525" si="607">N462/H462*100</f>
        <v>100</v>
      </c>
      <c r="P462" s="26">
        <f t="shared" si="606"/>
        <v>0</v>
      </c>
      <c r="Q462" s="26">
        <f t="shared" si="606"/>
        <v>0</v>
      </c>
      <c r="R462" s="26">
        <f t="shared" si="606"/>
        <v>0</v>
      </c>
    </row>
    <row r="463" spans="1:18" x14ac:dyDescent="0.35">
      <c r="A463" s="10">
        <v>924</v>
      </c>
      <c r="B463" s="10" t="s">
        <v>11</v>
      </c>
      <c r="C463" s="10" t="s">
        <v>11</v>
      </c>
      <c r="D463" s="10" t="s">
        <v>166</v>
      </c>
      <c r="E463" s="10">
        <v>620</v>
      </c>
      <c r="F463" s="25" t="s">
        <v>362</v>
      </c>
      <c r="G463" s="26">
        <f>6945+71.321</f>
        <v>7016.3209999999999</v>
      </c>
      <c r="H463" s="26">
        <v>7016.3209999999999</v>
      </c>
      <c r="I463" s="26">
        <v>7016.3209999999999</v>
      </c>
      <c r="J463" s="26"/>
      <c r="K463" s="26"/>
      <c r="L463" s="26"/>
      <c r="M463" s="26"/>
      <c r="N463" s="26">
        <v>7016.3209999999999</v>
      </c>
      <c r="O463" s="47">
        <f t="shared" si="607"/>
        <v>100</v>
      </c>
      <c r="P463" s="26"/>
      <c r="Q463" s="26"/>
      <c r="R463" s="26"/>
    </row>
    <row r="464" spans="1:18" x14ac:dyDescent="0.35">
      <c r="A464" s="10">
        <v>924</v>
      </c>
      <c r="B464" s="10" t="s">
        <v>11</v>
      </c>
      <c r="C464" s="10" t="s">
        <v>11</v>
      </c>
      <c r="D464" s="10" t="s">
        <v>167</v>
      </c>
      <c r="E464" s="10"/>
      <c r="F464" s="25" t="s">
        <v>213</v>
      </c>
      <c r="G464" s="26">
        <f t="shared" ref="G464" si="608">G465+G467</f>
        <v>1757.8000000000002</v>
      </c>
      <c r="H464" s="26">
        <f>H465+H467+H469</f>
        <v>1757.8</v>
      </c>
      <c r="I464" s="26">
        <f>I465+I467+I469</f>
        <v>1757.8</v>
      </c>
      <c r="J464" s="26">
        <f t="shared" ref="J464:M464" si="609">J465+J467</f>
        <v>0</v>
      </c>
      <c r="K464" s="26">
        <f t="shared" si="609"/>
        <v>0</v>
      </c>
      <c r="L464" s="26">
        <f t="shared" si="609"/>
        <v>0</v>
      </c>
      <c r="M464" s="26">
        <f t="shared" si="609"/>
        <v>0</v>
      </c>
      <c r="N464" s="26">
        <f>N465+N467+N469</f>
        <v>1757.8</v>
      </c>
      <c r="O464" s="47">
        <f t="shared" si="607"/>
        <v>100</v>
      </c>
      <c r="P464" s="26">
        <f t="shared" ref="P464:R464" si="610">P465+P467</f>
        <v>0</v>
      </c>
      <c r="Q464" s="26">
        <f t="shared" ref="Q464" si="611">Q465+Q467</f>
        <v>0</v>
      </c>
      <c r="R464" s="26">
        <f t="shared" si="610"/>
        <v>0</v>
      </c>
    </row>
    <row r="465" spans="1:18" ht="26" x14ac:dyDescent="0.35">
      <c r="A465" s="10">
        <v>924</v>
      </c>
      <c r="B465" s="10" t="s">
        <v>11</v>
      </c>
      <c r="C465" s="10" t="s">
        <v>11</v>
      </c>
      <c r="D465" s="10" t="s">
        <v>167</v>
      </c>
      <c r="E465" s="10" t="s">
        <v>6</v>
      </c>
      <c r="F465" s="25" t="s">
        <v>367</v>
      </c>
      <c r="G465" s="26">
        <f t="shared" ref="G465:N465" si="612">G466</f>
        <v>1340.4</v>
      </c>
      <c r="H465" s="26">
        <f t="shared" si="612"/>
        <v>840.4</v>
      </c>
      <c r="I465" s="26">
        <f t="shared" si="612"/>
        <v>840.4</v>
      </c>
      <c r="J465" s="26">
        <f t="shared" si="612"/>
        <v>0</v>
      </c>
      <c r="K465" s="26">
        <f t="shared" si="612"/>
        <v>0</v>
      </c>
      <c r="L465" s="26">
        <f t="shared" si="612"/>
        <v>0</v>
      </c>
      <c r="M465" s="26">
        <f t="shared" si="612"/>
        <v>0</v>
      </c>
      <c r="N465" s="26">
        <f t="shared" si="612"/>
        <v>840.4</v>
      </c>
      <c r="O465" s="47">
        <f t="shared" si="607"/>
        <v>100</v>
      </c>
      <c r="P465" s="26">
        <f t="shared" ref="P465:R465" si="613">P466</f>
        <v>0</v>
      </c>
      <c r="Q465" s="26">
        <f t="shared" si="613"/>
        <v>0</v>
      </c>
      <c r="R465" s="26">
        <f t="shared" si="613"/>
        <v>0</v>
      </c>
    </row>
    <row r="466" spans="1:18" ht="26" x14ac:dyDescent="0.35">
      <c r="A466" s="10">
        <v>924</v>
      </c>
      <c r="B466" s="10" t="s">
        <v>11</v>
      </c>
      <c r="C466" s="10" t="s">
        <v>11</v>
      </c>
      <c r="D466" s="10" t="s">
        <v>167</v>
      </c>
      <c r="E466" s="10">
        <v>240</v>
      </c>
      <c r="F466" s="25" t="s">
        <v>356</v>
      </c>
      <c r="G466" s="26">
        <v>1340.4</v>
      </c>
      <c r="H466" s="26">
        <v>840.4</v>
      </c>
      <c r="I466" s="26">
        <v>840.4</v>
      </c>
      <c r="J466" s="26"/>
      <c r="K466" s="26"/>
      <c r="L466" s="26"/>
      <c r="M466" s="26"/>
      <c r="N466" s="26">
        <v>840.4</v>
      </c>
      <c r="O466" s="47">
        <f t="shared" si="607"/>
        <v>100</v>
      </c>
      <c r="P466" s="26"/>
      <c r="Q466" s="26"/>
      <c r="R466" s="26"/>
    </row>
    <row r="467" spans="1:18" x14ac:dyDescent="0.35">
      <c r="A467" s="10">
        <v>924</v>
      </c>
      <c r="B467" s="10" t="s">
        <v>11</v>
      </c>
      <c r="C467" s="10" t="s">
        <v>11</v>
      </c>
      <c r="D467" s="10" t="s">
        <v>167</v>
      </c>
      <c r="E467" s="10" t="s">
        <v>141</v>
      </c>
      <c r="F467" s="25" t="s">
        <v>368</v>
      </c>
      <c r="G467" s="26">
        <f t="shared" ref="G467:N467" si="614">G468</f>
        <v>417.4</v>
      </c>
      <c r="H467" s="26">
        <f t="shared" si="614"/>
        <v>417.4</v>
      </c>
      <c r="I467" s="26">
        <f t="shared" si="614"/>
        <v>417.4</v>
      </c>
      <c r="J467" s="26">
        <f t="shared" si="614"/>
        <v>0</v>
      </c>
      <c r="K467" s="26">
        <f t="shared" si="614"/>
        <v>0</v>
      </c>
      <c r="L467" s="26">
        <f t="shared" si="614"/>
        <v>0</v>
      </c>
      <c r="M467" s="26">
        <f t="shared" si="614"/>
        <v>0</v>
      </c>
      <c r="N467" s="26">
        <f t="shared" si="614"/>
        <v>417.4</v>
      </c>
      <c r="O467" s="47">
        <f t="shared" si="607"/>
        <v>100</v>
      </c>
      <c r="P467" s="26">
        <f t="shared" ref="P467:R467" si="615">P468</f>
        <v>0</v>
      </c>
      <c r="Q467" s="26">
        <f t="shared" si="615"/>
        <v>0</v>
      </c>
      <c r="R467" s="26">
        <f t="shared" si="615"/>
        <v>0</v>
      </c>
    </row>
    <row r="468" spans="1:18" x14ac:dyDescent="0.35">
      <c r="A468" s="10">
        <v>924</v>
      </c>
      <c r="B468" s="10" t="s">
        <v>11</v>
      </c>
      <c r="C468" s="10" t="s">
        <v>11</v>
      </c>
      <c r="D468" s="10" t="s">
        <v>167</v>
      </c>
      <c r="E468" s="10">
        <v>350</v>
      </c>
      <c r="F468" s="25" t="s">
        <v>359</v>
      </c>
      <c r="G468" s="26">
        <v>417.4</v>
      </c>
      <c r="H468" s="26">
        <v>417.4</v>
      </c>
      <c r="I468" s="26">
        <v>417.4</v>
      </c>
      <c r="J468" s="26"/>
      <c r="K468" s="26"/>
      <c r="L468" s="26"/>
      <c r="M468" s="26"/>
      <c r="N468" s="26">
        <v>417.4</v>
      </c>
      <c r="O468" s="47">
        <f t="shared" si="607"/>
        <v>100</v>
      </c>
      <c r="P468" s="26"/>
      <c r="Q468" s="26"/>
      <c r="R468" s="26"/>
    </row>
    <row r="469" spans="1:18" ht="26" x14ac:dyDescent="0.35">
      <c r="A469" s="10">
        <v>924</v>
      </c>
      <c r="B469" s="10" t="s">
        <v>11</v>
      </c>
      <c r="C469" s="10" t="s">
        <v>11</v>
      </c>
      <c r="D469" s="10" t="s">
        <v>167</v>
      </c>
      <c r="E469" s="10" t="s">
        <v>85</v>
      </c>
      <c r="F469" s="25" t="s">
        <v>370</v>
      </c>
      <c r="G469" s="26"/>
      <c r="H469" s="26">
        <f>H470</f>
        <v>500</v>
      </c>
      <c r="I469" s="26">
        <v>500</v>
      </c>
      <c r="J469" s="26"/>
      <c r="K469" s="26"/>
      <c r="L469" s="26"/>
      <c r="M469" s="26"/>
      <c r="N469" s="26">
        <f>N470</f>
        <v>500</v>
      </c>
      <c r="O469" s="47">
        <f t="shared" si="607"/>
        <v>100</v>
      </c>
      <c r="P469" s="26"/>
      <c r="Q469" s="26"/>
      <c r="R469" s="26"/>
    </row>
    <row r="470" spans="1:18" ht="26" x14ac:dyDescent="0.35">
      <c r="A470" s="10">
        <v>924</v>
      </c>
      <c r="B470" s="10" t="s">
        <v>11</v>
      </c>
      <c r="C470" s="10" t="s">
        <v>11</v>
      </c>
      <c r="D470" s="10" t="s">
        <v>167</v>
      </c>
      <c r="E470" s="10" t="s">
        <v>353</v>
      </c>
      <c r="F470" s="25" t="s">
        <v>363</v>
      </c>
      <c r="G470" s="26"/>
      <c r="H470" s="26">
        <v>500</v>
      </c>
      <c r="I470" s="26">
        <v>500</v>
      </c>
      <c r="J470" s="26"/>
      <c r="K470" s="26"/>
      <c r="L470" s="26"/>
      <c r="M470" s="26"/>
      <c r="N470" s="26">
        <v>500</v>
      </c>
      <c r="O470" s="47">
        <f t="shared" si="607"/>
        <v>100</v>
      </c>
      <c r="P470" s="26"/>
      <c r="Q470" s="26"/>
      <c r="R470" s="26"/>
    </row>
    <row r="471" spans="1:18" ht="39" x14ac:dyDescent="0.35">
      <c r="A471" s="10">
        <v>924</v>
      </c>
      <c r="B471" s="10" t="s">
        <v>11</v>
      </c>
      <c r="C471" s="10" t="s">
        <v>11</v>
      </c>
      <c r="D471" s="10" t="s">
        <v>836</v>
      </c>
      <c r="E471" s="10"/>
      <c r="F471" s="25" t="s">
        <v>843</v>
      </c>
      <c r="G471" s="26">
        <f t="shared" ref="G471" si="616">G472+G474</f>
        <v>1240</v>
      </c>
      <c r="H471" s="26">
        <f t="shared" ref="H471:M471" si="617">H472+H474</f>
        <v>1240</v>
      </c>
      <c r="I471" s="26">
        <f t="shared" si="617"/>
        <v>1240</v>
      </c>
      <c r="J471" s="26">
        <f t="shared" si="617"/>
        <v>1240</v>
      </c>
      <c r="K471" s="26">
        <f t="shared" si="617"/>
        <v>1240</v>
      </c>
      <c r="L471" s="26">
        <f t="shared" si="617"/>
        <v>0</v>
      </c>
      <c r="M471" s="26">
        <f t="shared" si="617"/>
        <v>0</v>
      </c>
      <c r="N471" s="26">
        <f t="shared" ref="N471" si="618">N472+N474</f>
        <v>1233</v>
      </c>
      <c r="O471" s="47">
        <f t="shared" si="607"/>
        <v>99.435483870967744</v>
      </c>
      <c r="P471" s="26">
        <f t="shared" ref="P471:R471" si="619">P472+P474</f>
        <v>1233</v>
      </c>
      <c r="Q471" s="26">
        <f t="shared" ref="Q471" si="620">Q472+Q474</f>
        <v>0</v>
      </c>
      <c r="R471" s="26">
        <f t="shared" si="619"/>
        <v>0</v>
      </c>
    </row>
    <row r="472" spans="1:18" ht="26" x14ac:dyDescent="0.35">
      <c r="A472" s="10">
        <v>924</v>
      </c>
      <c r="B472" s="10" t="s">
        <v>11</v>
      </c>
      <c r="C472" s="10" t="s">
        <v>11</v>
      </c>
      <c r="D472" s="10" t="s">
        <v>836</v>
      </c>
      <c r="E472" s="10" t="s">
        <v>6</v>
      </c>
      <c r="F472" s="25" t="s">
        <v>367</v>
      </c>
      <c r="G472" s="26">
        <f t="shared" ref="G472:N472" si="621">G473</f>
        <v>740</v>
      </c>
      <c r="H472" s="26">
        <f t="shared" si="621"/>
        <v>740</v>
      </c>
      <c r="I472" s="26">
        <f t="shared" si="621"/>
        <v>740</v>
      </c>
      <c r="J472" s="26">
        <f t="shared" si="621"/>
        <v>740</v>
      </c>
      <c r="K472" s="26">
        <f t="shared" si="621"/>
        <v>740</v>
      </c>
      <c r="L472" s="26">
        <f t="shared" si="621"/>
        <v>0</v>
      </c>
      <c r="M472" s="26">
        <f t="shared" si="621"/>
        <v>0</v>
      </c>
      <c r="N472" s="26">
        <f t="shared" si="621"/>
        <v>733</v>
      </c>
      <c r="O472" s="47">
        <f t="shared" si="607"/>
        <v>99.054054054054049</v>
      </c>
      <c r="P472" s="26">
        <f t="shared" ref="P472:R472" si="622">P473</f>
        <v>733</v>
      </c>
      <c r="Q472" s="26">
        <f t="shared" si="622"/>
        <v>0</v>
      </c>
      <c r="R472" s="26">
        <f t="shared" si="622"/>
        <v>0</v>
      </c>
    </row>
    <row r="473" spans="1:18" ht="26" x14ac:dyDescent="0.35">
      <c r="A473" s="10">
        <v>924</v>
      </c>
      <c r="B473" s="10" t="s">
        <v>11</v>
      </c>
      <c r="C473" s="10" t="s">
        <v>11</v>
      </c>
      <c r="D473" s="10" t="s">
        <v>836</v>
      </c>
      <c r="E473" s="10" t="s">
        <v>302</v>
      </c>
      <c r="F473" s="25" t="s">
        <v>356</v>
      </c>
      <c r="G473" s="26">
        <v>740</v>
      </c>
      <c r="H473" s="26">
        <v>740</v>
      </c>
      <c r="I473" s="26">
        <v>740</v>
      </c>
      <c r="J473" s="26">
        <v>740</v>
      </c>
      <c r="K473" s="26">
        <f>I473</f>
        <v>740</v>
      </c>
      <c r="L473" s="26"/>
      <c r="M473" s="26"/>
      <c r="N473" s="26">
        <v>733</v>
      </c>
      <c r="O473" s="47">
        <f t="shared" si="607"/>
        <v>99.054054054054049</v>
      </c>
      <c r="P473" s="26">
        <f>N473</f>
        <v>733</v>
      </c>
      <c r="Q473" s="26"/>
      <c r="R473" s="26"/>
    </row>
    <row r="474" spans="1:18" ht="26" x14ac:dyDescent="0.35">
      <c r="A474" s="10">
        <v>924</v>
      </c>
      <c r="B474" s="10" t="s">
        <v>11</v>
      </c>
      <c r="C474" s="10" t="s">
        <v>11</v>
      </c>
      <c r="D474" s="10" t="s">
        <v>836</v>
      </c>
      <c r="E474" s="10" t="s">
        <v>85</v>
      </c>
      <c r="F474" s="25" t="s">
        <v>370</v>
      </c>
      <c r="G474" s="26">
        <f t="shared" ref="G474:N474" si="623">G475</f>
        <v>500</v>
      </c>
      <c r="H474" s="26">
        <f t="shared" si="623"/>
        <v>500</v>
      </c>
      <c r="I474" s="26">
        <f t="shared" si="623"/>
        <v>500</v>
      </c>
      <c r="J474" s="26">
        <f t="shared" si="623"/>
        <v>500</v>
      </c>
      <c r="K474" s="26">
        <f t="shared" si="623"/>
        <v>500</v>
      </c>
      <c r="L474" s="26">
        <f t="shared" si="623"/>
        <v>0</v>
      </c>
      <c r="M474" s="26">
        <f t="shared" si="623"/>
        <v>0</v>
      </c>
      <c r="N474" s="26">
        <f t="shared" si="623"/>
        <v>500</v>
      </c>
      <c r="O474" s="47">
        <f t="shared" si="607"/>
        <v>100</v>
      </c>
      <c r="P474" s="26">
        <f t="shared" ref="P474:R474" si="624">P475</f>
        <v>500</v>
      </c>
      <c r="Q474" s="26">
        <f t="shared" si="624"/>
        <v>0</v>
      </c>
      <c r="R474" s="26">
        <f t="shared" si="624"/>
        <v>0</v>
      </c>
    </row>
    <row r="475" spans="1:18" ht="26" x14ac:dyDescent="0.35">
      <c r="A475" s="10">
        <v>924</v>
      </c>
      <c r="B475" s="10" t="s">
        <v>11</v>
      </c>
      <c r="C475" s="10" t="s">
        <v>11</v>
      </c>
      <c r="D475" s="10" t="s">
        <v>836</v>
      </c>
      <c r="E475" s="10" t="s">
        <v>353</v>
      </c>
      <c r="F475" s="25" t="s">
        <v>363</v>
      </c>
      <c r="G475" s="26">
        <v>500</v>
      </c>
      <c r="H475" s="26">
        <v>500</v>
      </c>
      <c r="I475" s="26">
        <v>500</v>
      </c>
      <c r="J475" s="26">
        <v>500</v>
      </c>
      <c r="K475" s="26">
        <f>I475</f>
        <v>500</v>
      </c>
      <c r="L475" s="26"/>
      <c r="M475" s="26"/>
      <c r="N475" s="26">
        <v>500</v>
      </c>
      <c r="O475" s="47">
        <f t="shared" si="607"/>
        <v>100</v>
      </c>
      <c r="P475" s="26">
        <f>N475</f>
        <v>500</v>
      </c>
      <c r="Q475" s="26"/>
      <c r="R475" s="26"/>
    </row>
    <row r="476" spans="1:18" ht="39" x14ac:dyDescent="0.35">
      <c r="A476" s="10">
        <v>924</v>
      </c>
      <c r="B476" s="10" t="s">
        <v>11</v>
      </c>
      <c r="C476" s="10" t="s">
        <v>11</v>
      </c>
      <c r="D476" s="10" t="s">
        <v>168</v>
      </c>
      <c r="E476" s="10"/>
      <c r="F476" s="25" t="s">
        <v>214</v>
      </c>
      <c r="G476" s="26">
        <f t="shared" ref="G476:N477" si="625">G477</f>
        <v>2227.6999999999998</v>
      </c>
      <c r="H476" s="26">
        <f t="shared" si="625"/>
        <v>2227.6999999999998</v>
      </c>
      <c r="I476" s="26">
        <f t="shared" si="625"/>
        <v>2227.6999999999998</v>
      </c>
      <c r="J476" s="26">
        <f t="shared" si="625"/>
        <v>0</v>
      </c>
      <c r="K476" s="26">
        <f t="shared" si="625"/>
        <v>0</v>
      </c>
      <c r="L476" s="26">
        <f t="shared" si="625"/>
        <v>0</v>
      </c>
      <c r="M476" s="26">
        <f t="shared" si="625"/>
        <v>0</v>
      </c>
      <c r="N476" s="26">
        <f t="shared" si="625"/>
        <v>2227.6999999999998</v>
      </c>
      <c r="O476" s="47">
        <f t="shared" si="607"/>
        <v>100</v>
      </c>
      <c r="P476" s="26">
        <f t="shared" ref="P476:R477" si="626">P477</f>
        <v>0</v>
      </c>
      <c r="Q476" s="26">
        <f t="shared" si="626"/>
        <v>0</v>
      </c>
      <c r="R476" s="26">
        <f t="shared" si="626"/>
        <v>0</v>
      </c>
    </row>
    <row r="477" spans="1:18" ht="26" x14ac:dyDescent="0.35">
      <c r="A477" s="10">
        <v>924</v>
      </c>
      <c r="B477" s="10" t="s">
        <v>11</v>
      </c>
      <c r="C477" s="10" t="s">
        <v>11</v>
      </c>
      <c r="D477" s="10" t="s">
        <v>168</v>
      </c>
      <c r="E477" s="10" t="s">
        <v>85</v>
      </c>
      <c r="F477" s="25" t="s">
        <v>370</v>
      </c>
      <c r="G477" s="26">
        <f t="shared" si="625"/>
        <v>2227.6999999999998</v>
      </c>
      <c r="H477" s="26">
        <f t="shared" si="625"/>
        <v>2227.6999999999998</v>
      </c>
      <c r="I477" s="26">
        <f t="shared" si="625"/>
        <v>2227.6999999999998</v>
      </c>
      <c r="J477" s="26">
        <f t="shared" si="625"/>
        <v>0</v>
      </c>
      <c r="K477" s="26">
        <f t="shared" si="625"/>
        <v>0</v>
      </c>
      <c r="L477" s="26">
        <f t="shared" si="625"/>
        <v>0</v>
      </c>
      <c r="M477" s="26">
        <f t="shared" si="625"/>
        <v>0</v>
      </c>
      <c r="N477" s="26">
        <f t="shared" si="625"/>
        <v>2227.6999999999998</v>
      </c>
      <c r="O477" s="47">
        <f t="shared" si="607"/>
        <v>100</v>
      </c>
      <c r="P477" s="26">
        <f t="shared" si="626"/>
        <v>0</v>
      </c>
      <c r="Q477" s="26">
        <f t="shared" si="626"/>
        <v>0</v>
      </c>
      <c r="R477" s="26">
        <f t="shared" si="626"/>
        <v>0</v>
      </c>
    </row>
    <row r="478" spans="1:18" ht="26" x14ac:dyDescent="0.35">
      <c r="A478" s="10">
        <v>924</v>
      </c>
      <c r="B478" s="10" t="s">
        <v>11</v>
      </c>
      <c r="C478" s="10" t="s">
        <v>11</v>
      </c>
      <c r="D478" s="10" t="s">
        <v>168</v>
      </c>
      <c r="E478" s="10">
        <v>630</v>
      </c>
      <c r="F478" s="25" t="s">
        <v>363</v>
      </c>
      <c r="G478" s="26">
        <v>2227.6999999999998</v>
      </c>
      <c r="H478" s="26">
        <v>2227.6999999999998</v>
      </c>
      <c r="I478" s="26">
        <v>2227.6999999999998</v>
      </c>
      <c r="J478" s="26"/>
      <c r="K478" s="26"/>
      <c r="L478" s="26"/>
      <c r="M478" s="26"/>
      <c r="N478" s="26">
        <v>2227.6999999999998</v>
      </c>
      <c r="O478" s="47">
        <f t="shared" si="607"/>
        <v>100</v>
      </c>
      <c r="P478" s="26"/>
      <c r="Q478" s="26"/>
      <c r="R478" s="26"/>
    </row>
    <row r="479" spans="1:18" x14ac:dyDescent="0.35">
      <c r="A479" s="10">
        <v>924</v>
      </c>
      <c r="B479" s="10" t="s">
        <v>11</v>
      </c>
      <c r="C479" s="10" t="s">
        <v>11</v>
      </c>
      <c r="D479" s="10" t="s">
        <v>188</v>
      </c>
      <c r="E479" s="10"/>
      <c r="F479" s="25" t="s">
        <v>216</v>
      </c>
      <c r="G479" s="26">
        <f t="shared" ref="G479:N482" si="627">G480</f>
        <v>339.70699999999999</v>
      </c>
      <c r="H479" s="26">
        <f t="shared" si="627"/>
        <v>339.70699999999999</v>
      </c>
      <c r="I479" s="26">
        <f t="shared" si="627"/>
        <v>339.70699999999999</v>
      </c>
      <c r="J479" s="26">
        <f t="shared" si="627"/>
        <v>0</v>
      </c>
      <c r="K479" s="26">
        <f t="shared" si="627"/>
        <v>0</v>
      </c>
      <c r="L479" s="26">
        <f t="shared" si="627"/>
        <v>0</v>
      </c>
      <c r="M479" s="26">
        <f t="shared" si="627"/>
        <v>0</v>
      </c>
      <c r="N479" s="26">
        <f t="shared" si="627"/>
        <v>339.70600000000002</v>
      </c>
      <c r="O479" s="47">
        <f t="shared" si="607"/>
        <v>99.999705628674135</v>
      </c>
      <c r="P479" s="26">
        <f t="shared" ref="P479:R482" si="628">P480</f>
        <v>0</v>
      </c>
      <c r="Q479" s="26">
        <f t="shared" si="628"/>
        <v>0</v>
      </c>
      <c r="R479" s="26">
        <f t="shared" si="628"/>
        <v>0</v>
      </c>
    </row>
    <row r="480" spans="1:18" ht="26" x14ac:dyDescent="0.35">
      <c r="A480" s="10">
        <v>924</v>
      </c>
      <c r="B480" s="10" t="s">
        <v>11</v>
      </c>
      <c r="C480" s="10" t="s">
        <v>11</v>
      </c>
      <c r="D480" s="10" t="s">
        <v>189</v>
      </c>
      <c r="E480" s="10"/>
      <c r="F480" s="25" t="s">
        <v>217</v>
      </c>
      <c r="G480" s="26">
        <f t="shared" si="627"/>
        <v>339.70699999999999</v>
      </c>
      <c r="H480" s="26">
        <f t="shared" si="627"/>
        <v>339.70699999999999</v>
      </c>
      <c r="I480" s="26">
        <f t="shared" si="627"/>
        <v>339.70699999999999</v>
      </c>
      <c r="J480" s="26">
        <f t="shared" si="627"/>
        <v>0</v>
      </c>
      <c r="K480" s="26">
        <f t="shared" si="627"/>
        <v>0</v>
      </c>
      <c r="L480" s="26">
        <f t="shared" si="627"/>
        <v>0</v>
      </c>
      <c r="M480" s="26">
        <f t="shared" si="627"/>
        <v>0</v>
      </c>
      <c r="N480" s="26">
        <f t="shared" si="627"/>
        <v>339.70600000000002</v>
      </c>
      <c r="O480" s="47">
        <f t="shared" si="607"/>
        <v>99.999705628674135</v>
      </c>
      <c r="P480" s="26">
        <f t="shared" si="628"/>
        <v>0</v>
      </c>
      <c r="Q480" s="26">
        <f t="shared" si="628"/>
        <v>0</v>
      </c>
      <c r="R480" s="26">
        <f t="shared" si="628"/>
        <v>0</v>
      </c>
    </row>
    <row r="481" spans="1:18" ht="39" x14ac:dyDescent="0.35">
      <c r="A481" s="10">
        <v>924</v>
      </c>
      <c r="B481" s="10" t="s">
        <v>11</v>
      </c>
      <c r="C481" s="10" t="s">
        <v>11</v>
      </c>
      <c r="D481" s="10" t="s">
        <v>169</v>
      </c>
      <c r="E481" s="10"/>
      <c r="F481" s="25" t="s">
        <v>37</v>
      </c>
      <c r="G481" s="26">
        <f t="shared" si="627"/>
        <v>339.70699999999999</v>
      </c>
      <c r="H481" s="26">
        <f t="shared" si="627"/>
        <v>339.70699999999999</v>
      </c>
      <c r="I481" s="26">
        <f t="shared" si="627"/>
        <v>339.70699999999999</v>
      </c>
      <c r="J481" s="26">
        <f t="shared" si="627"/>
        <v>0</v>
      </c>
      <c r="K481" s="26">
        <f t="shared" si="627"/>
        <v>0</v>
      </c>
      <c r="L481" s="26">
        <f t="shared" si="627"/>
        <v>0</v>
      </c>
      <c r="M481" s="26">
        <f t="shared" si="627"/>
        <v>0</v>
      </c>
      <c r="N481" s="26">
        <f t="shared" si="627"/>
        <v>339.70600000000002</v>
      </c>
      <c r="O481" s="47">
        <f t="shared" si="607"/>
        <v>99.999705628674135</v>
      </c>
      <c r="P481" s="26">
        <f t="shared" si="628"/>
        <v>0</v>
      </c>
      <c r="Q481" s="26">
        <f t="shared" si="628"/>
        <v>0</v>
      </c>
      <c r="R481" s="26">
        <f t="shared" si="628"/>
        <v>0</v>
      </c>
    </row>
    <row r="482" spans="1:18" ht="26" x14ac:dyDescent="0.35">
      <c r="A482" s="10">
        <v>924</v>
      </c>
      <c r="B482" s="10" t="s">
        <v>11</v>
      </c>
      <c r="C482" s="10" t="s">
        <v>11</v>
      </c>
      <c r="D482" s="10" t="s">
        <v>169</v>
      </c>
      <c r="E482" s="10" t="s">
        <v>85</v>
      </c>
      <c r="F482" s="25" t="s">
        <v>370</v>
      </c>
      <c r="G482" s="26">
        <f t="shared" si="627"/>
        <v>339.70699999999999</v>
      </c>
      <c r="H482" s="26">
        <f t="shared" si="627"/>
        <v>339.70699999999999</v>
      </c>
      <c r="I482" s="26">
        <f t="shared" si="627"/>
        <v>339.70699999999999</v>
      </c>
      <c r="J482" s="26">
        <f t="shared" si="627"/>
        <v>0</v>
      </c>
      <c r="K482" s="26">
        <f t="shared" si="627"/>
        <v>0</v>
      </c>
      <c r="L482" s="26">
        <f t="shared" si="627"/>
        <v>0</v>
      </c>
      <c r="M482" s="26">
        <f t="shared" si="627"/>
        <v>0</v>
      </c>
      <c r="N482" s="26">
        <f t="shared" si="627"/>
        <v>339.70600000000002</v>
      </c>
      <c r="O482" s="47">
        <f t="shared" si="607"/>
        <v>99.999705628674135</v>
      </c>
      <c r="P482" s="26">
        <f t="shared" si="628"/>
        <v>0</v>
      </c>
      <c r="Q482" s="26">
        <f t="shared" si="628"/>
        <v>0</v>
      </c>
      <c r="R482" s="26">
        <f t="shared" si="628"/>
        <v>0</v>
      </c>
    </row>
    <row r="483" spans="1:18" x14ac:dyDescent="0.35">
      <c r="A483" s="10">
        <v>924</v>
      </c>
      <c r="B483" s="10" t="s">
        <v>11</v>
      </c>
      <c r="C483" s="10" t="s">
        <v>11</v>
      </c>
      <c r="D483" s="10" t="s">
        <v>169</v>
      </c>
      <c r="E483" s="10">
        <v>620</v>
      </c>
      <c r="F483" s="25" t="s">
        <v>362</v>
      </c>
      <c r="G483" s="26">
        <v>339.70699999999999</v>
      </c>
      <c r="H483" s="26">
        <v>339.70699999999999</v>
      </c>
      <c r="I483" s="26">
        <v>339.70699999999999</v>
      </c>
      <c r="J483" s="26"/>
      <c r="K483" s="26"/>
      <c r="L483" s="26"/>
      <c r="M483" s="26"/>
      <c r="N483" s="26">
        <v>339.70600000000002</v>
      </c>
      <c r="O483" s="47">
        <f t="shared" si="607"/>
        <v>99.999705628674135</v>
      </c>
      <c r="P483" s="26"/>
      <c r="Q483" s="26"/>
      <c r="R483" s="26"/>
    </row>
    <row r="484" spans="1:18" s="29" customFormat="1" x14ac:dyDescent="0.35">
      <c r="A484" s="20">
        <v>924</v>
      </c>
      <c r="B484" s="20" t="s">
        <v>11</v>
      </c>
      <c r="C484" s="20" t="s">
        <v>128</v>
      </c>
      <c r="D484" s="20"/>
      <c r="E484" s="20"/>
      <c r="F484" s="21" t="s">
        <v>200</v>
      </c>
      <c r="G484" s="22">
        <f t="shared" ref="G484" si="629">G485+G495+G504</f>
        <v>3936.4</v>
      </c>
      <c r="H484" s="22">
        <f t="shared" ref="H484:M484" si="630">H485+H495+H504</f>
        <v>4031.6000000000004</v>
      </c>
      <c r="I484" s="22">
        <f t="shared" si="630"/>
        <v>4031.6000000000004</v>
      </c>
      <c r="J484" s="22">
        <f t="shared" si="630"/>
        <v>0</v>
      </c>
      <c r="K484" s="22">
        <f t="shared" si="630"/>
        <v>0</v>
      </c>
      <c r="L484" s="22">
        <f t="shared" si="630"/>
        <v>0</v>
      </c>
      <c r="M484" s="22">
        <f t="shared" si="630"/>
        <v>0</v>
      </c>
      <c r="N484" s="22">
        <f t="shared" ref="N484" si="631">N485+N495+N504</f>
        <v>3504.0079999999998</v>
      </c>
      <c r="O484" s="48">
        <f t="shared" si="607"/>
        <v>86.913582696696096</v>
      </c>
      <c r="P484" s="22">
        <f t="shared" ref="P484:R484" si="632">P485+P495+P504</f>
        <v>0</v>
      </c>
      <c r="Q484" s="22">
        <f t="shared" ref="Q484" si="633">Q485+Q495+Q504</f>
        <v>0</v>
      </c>
      <c r="R484" s="22">
        <f t="shared" si="632"/>
        <v>0</v>
      </c>
    </row>
    <row r="485" spans="1:18" x14ac:dyDescent="0.35">
      <c r="A485" s="10">
        <v>924</v>
      </c>
      <c r="B485" s="10" t="s">
        <v>11</v>
      </c>
      <c r="C485" s="10" t="s">
        <v>128</v>
      </c>
      <c r="D485" s="10" t="s">
        <v>182</v>
      </c>
      <c r="E485" s="10"/>
      <c r="F485" s="25" t="s">
        <v>205</v>
      </c>
      <c r="G485" s="26">
        <f t="shared" ref="G485:N485" si="634">G486</f>
        <v>2067</v>
      </c>
      <c r="H485" s="26">
        <f t="shared" si="634"/>
        <v>1927.2</v>
      </c>
      <c r="I485" s="26">
        <f t="shared" si="634"/>
        <v>1927.2</v>
      </c>
      <c r="J485" s="26">
        <f t="shared" si="634"/>
        <v>0</v>
      </c>
      <c r="K485" s="26">
        <f t="shared" si="634"/>
        <v>0</v>
      </c>
      <c r="L485" s="26">
        <f t="shared" si="634"/>
        <v>0</v>
      </c>
      <c r="M485" s="26">
        <f t="shared" si="634"/>
        <v>0</v>
      </c>
      <c r="N485" s="26">
        <f t="shared" si="634"/>
        <v>1927.2</v>
      </c>
      <c r="O485" s="47">
        <f t="shared" si="607"/>
        <v>100</v>
      </c>
      <c r="P485" s="26">
        <f t="shared" ref="P485:R485" si="635">P486</f>
        <v>0</v>
      </c>
      <c r="Q485" s="26">
        <f t="shared" si="635"/>
        <v>0</v>
      </c>
      <c r="R485" s="26">
        <f t="shared" si="635"/>
        <v>0</v>
      </c>
    </row>
    <row r="486" spans="1:18" x14ac:dyDescent="0.35">
      <c r="A486" s="10">
        <v>924</v>
      </c>
      <c r="B486" s="10" t="s">
        <v>11</v>
      </c>
      <c r="C486" s="10" t="s">
        <v>128</v>
      </c>
      <c r="D486" s="10" t="s">
        <v>184</v>
      </c>
      <c r="E486" s="10"/>
      <c r="F486" s="25" t="s">
        <v>208</v>
      </c>
      <c r="G486" s="26">
        <f t="shared" ref="G486" si="636">G487+G492</f>
        <v>2067</v>
      </c>
      <c r="H486" s="26">
        <f t="shared" ref="H486:M486" si="637">H487+H492</f>
        <v>1927.2</v>
      </c>
      <c r="I486" s="26">
        <f t="shared" si="637"/>
        <v>1927.2</v>
      </c>
      <c r="J486" s="26">
        <f t="shared" si="637"/>
        <v>0</v>
      </c>
      <c r="K486" s="26">
        <f t="shared" si="637"/>
        <v>0</v>
      </c>
      <c r="L486" s="26">
        <f t="shared" si="637"/>
        <v>0</v>
      </c>
      <c r="M486" s="26">
        <f t="shared" si="637"/>
        <v>0</v>
      </c>
      <c r="N486" s="26">
        <f t="shared" ref="N486" si="638">N487+N492</f>
        <v>1927.2</v>
      </c>
      <c r="O486" s="47">
        <f t="shared" si="607"/>
        <v>100</v>
      </c>
      <c r="P486" s="26">
        <f t="shared" ref="P486:R486" si="639">P487+P492</f>
        <v>0</v>
      </c>
      <c r="Q486" s="26">
        <f t="shared" ref="Q486" si="640">Q487+Q492</f>
        <v>0</v>
      </c>
      <c r="R486" s="26">
        <f t="shared" si="639"/>
        <v>0</v>
      </c>
    </row>
    <row r="487" spans="1:18" ht="52" x14ac:dyDescent="0.35">
      <c r="A487" s="10">
        <v>924</v>
      </c>
      <c r="B487" s="10" t="s">
        <v>11</v>
      </c>
      <c r="C487" s="10" t="s">
        <v>128</v>
      </c>
      <c r="D487" s="10" t="s">
        <v>170</v>
      </c>
      <c r="E487" s="10"/>
      <c r="F487" s="25" t="s">
        <v>215</v>
      </c>
      <c r="G487" s="26">
        <f t="shared" ref="G487" si="641">G488+G490</f>
        <v>1587</v>
      </c>
      <c r="H487" s="26">
        <f t="shared" ref="H487:M487" si="642">H488+H490</f>
        <v>1447.2</v>
      </c>
      <c r="I487" s="26">
        <f t="shared" si="642"/>
        <v>1447.2</v>
      </c>
      <c r="J487" s="26">
        <f t="shared" si="642"/>
        <v>0</v>
      </c>
      <c r="K487" s="26">
        <f t="shared" si="642"/>
        <v>0</v>
      </c>
      <c r="L487" s="26">
        <f t="shared" si="642"/>
        <v>0</v>
      </c>
      <c r="M487" s="26">
        <f t="shared" si="642"/>
        <v>0</v>
      </c>
      <c r="N487" s="26">
        <f t="shared" ref="N487" si="643">N488+N490</f>
        <v>1447.2</v>
      </c>
      <c r="O487" s="47">
        <f t="shared" si="607"/>
        <v>100</v>
      </c>
      <c r="P487" s="26">
        <f t="shared" ref="P487:R487" si="644">P488+P490</f>
        <v>0</v>
      </c>
      <c r="Q487" s="26">
        <f t="shared" ref="Q487" si="645">Q488+Q490</f>
        <v>0</v>
      </c>
      <c r="R487" s="26">
        <f t="shared" si="644"/>
        <v>0</v>
      </c>
    </row>
    <row r="488" spans="1:18" ht="26" x14ac:dyDescent="0.35">
      <c r="A488" s="10">
        <v>924</v>
      </c>
      <c r="B488" s="10" t="s">
        <v>11</v>
      </c>
      <c r="C488" s="10" t="s">
        <v>128</v>
      </c>
      <c r="D488" s="10" t="s">
        <v>170</v>
      </c>
      <c r="E488" s="10" t="s">
        <v>6</v>
      </c>
      <c r="F488" s="25" t="s">
        <v>367</v>
      </c>
      <c r="G488" s="26">
        <f t="shared" ref="G488:N488" si="646">G489</f>
        <v>220</v>
      </c>
      <c r="H488" s="26">
        <f t="shared" si="646"/>
        <v>220</v>
      </c>
      <c r="I488" s="26">
        <f t="shared" si="646"/>
        <v>220</v>
      </c>
      <c r="J488" s="26">
        <f t="shared" si="646"/>
        <v>0</v>
      </c>
      <c r="K488" s="26">
        <f t="shared" si="646"/>
        <v>0</v>
      </c>
      <c r="L488" s="26">
        <f t="shared" si="646"/>
        <v>0</v>
      </c>
      <c r="M488" s="26">
        <f t="shared" si="646"/>
        <v>0</v>
      </c>
      <c r="N488" s="26">
        <f t="shared" si="646"/>
        <v>220</v>
      </c>
      <c r="O488" s="47">
        <f t="shared" si="607"/>
        <v>100</v>
      </c>
      <c r="P488" s="26">
        <f t="shared" ref="P488:R488" si="647">P489</f>
        <v>0</v>
      </c>
      <c r="Q488" s="26">
        <f t="shared" si="647"/>
        <v>0</v>
      </c>
      <c r="R488" s="26">
        <f t="shared" si="647"/>
        <v>0</v>
      </c>
    </row>
    <row r="489" spans="1:18" ht="26" x14ac:dyDescent="0.35">
      <c r="A489" s="10">
        <v>924</v>
      </c>
      <c r="B489" s="10" t="s">
        <v>11</v>
      </c>
      <c r="C489" s="10" t="s">
        <v>128</v>
      </c>
      <c r="D489" s="10" t="s">
        <v>170</v>
      </c>
      <c r="E489" s="10">
        <v>240</v>
      </c>
      <c r="F489" s="25" t="s">
        <v>356</v>
      </c>
      <c r="G489" s="26">
        <v>220</v>
      </c>
      <c r="H489" s="26">
        <v>220</v>
      </c>
      <c r="I489" s="26">
        <v>220</v>
      </c>
      <c r="J489" s="26"/>
      <c r="K489" s="26"/>
      <c r="L489" s="26"/>
      <c r="M489" s="26"/>
      <c r="N489" s="26">
        <v>220</v>
      </c>
      <c r="O489" s="47">
        <f t="shared" si="607"/>
        <v>100</v>
      </c>
      <c r="P489" s="26"/>
      <c r="Q489" s="26"/>
      <c r="R489" s="26"/>
    </row>
    <row r="490" spans="1:18" ht="26" x14ac:dyDescent="0.35">
      <c r="A490" s="10">
        <v>924</v>
      </c>
      <c r="B490" s="10" t="s">
        <v>11</v>
      </c>
      <c r="C490" s="10" t="s">
        <v>128</v>
      </c>
      <c r="D490" s="10" t="s">
        <v>170</v>
      </c>
      <c r="E490" s="10" t="s">
        <v>85</v>
      </c>
      <c r="F490" s="25" t="s">
        <v>370</v>
      </c>
      <c r="G490" s="26">
        <f t="shared" ref="G490:N490" si="648">G491</f>
        <v>1367</v>
      </c>
      <c r="H490" s="26">
        <f t="shared" si="648"/>
        <v>1227.2</v>
      </c>
      <c r="I490" s="26">
        <f t="shared" si="648"/>
        <v>1227.2</v>
      </c>
      <c r="J490" s="26">
        <f t="shared" si="648"/>
        <v>0</v>
      </c>
      <c r="K490" s="26">
        <f t="shared" si="648"/>
        <v>0</v>
      </c>
      <c r="L490" s="26">
        <f t="shared" si="648"/>
        <v>0</v>
      </c>
      <c r="M490" s="26">
        <f t="shared" si="648"/>
        <v>0</v>
      </c>
      <c r="N490" s="26">
        <f t="shared" si="648"/>
        <v>1227.2</v>
      </c>
      <c r="O490" s="47">
        <f t="shared" si="607"/>
        <v>100</v>
      </c>
      <c r="P490" s="26">
        <f t="shared" ref="P490:R490" si="649">P491</f>
        <v>0</v>
      </c>
      <c r="Q490" s="26">
        <f t="shared" si="649"/>
        <v>0</v>
      </c>
      <c r="R490" s="26">
        <f t="shared" si="649"/>
        <v>0</v>
      </c>
    </row>
    <row r="491" spans="1:18" x14ac:dyDescent="0.35">
      <c r="A491" s="10">
        <v>924</v>
      </c>
      <c r="B491" s="10" t="s">
        <v>11</v>
      </c>
      <c r="C491" s="10" t="s">
        <v>128</v>
      </c>
      <c r="D491" s="10" t="s">
        <v>170</v>
      </c>
      <c r="E491" s="10">
        <v>620</v>
      </c>
      <c r="F491" s="25" t="s">
        <v>362</v>
      </c>
      <c r="G491" s="26">
        <v>1367</v>
      </c>
      <c r="H491" s="26">
        <v>1227.2</v>
      </c>
      <c r="I491" s="26">
        <v>1227.2</v>
      </c>
      <c r="J491" s="26"/>
      <c r="K491" s="26"/>
      <c r="L491" s="26"/>
      <c r="M491" s="26"/>
      <c r="N491" s="26">
        <v>1227.2</v>
      </c>
      <c r="O491" s="47">
        <f t="shared" si="607"/>
        <v>100</v>
      </c>
      <c r="P491" s="26"/>
      <c r="Q491" s="26"/>
      <c r="R491" s="26"/>
    </row>
    <row r="492" spans="1:18" ht="26" x14ac:dyDescent="0.35">
      <c r="A492" s="10">
        <v>924</v>
      </c>
      <c r="B492" s="10" t="s">
        <v>11</v>
      </c>
      <c r="C492" s="10" t="s">
        <v>128</v>
      </c>
      <c r="D492" s="10" t="s">
        <v>171</v>
      </c>
      <c r="E492" s="10"/>
      <c r="F492" s="25" t="s">
        <v>218</v>
      </c>
      <c r="G492" s="26">
        <f t="shared" ref="G492:N493" si="650">G493</f>
        <v>480</v>
      </c>
      <c r="H492" s="26">
        <f t="shared" si="650"/>
        <v>480</v>
      </c>
      <c r="I492" s="26">
        <f t="shared" si="650"/>
        <v>480</v>
      </c>
      <c r="J492" s="26">
        <f t="shared" si="650"/>
        <v>0</v>
      </c>
      <c r="K492" s="26">
        <f t="shared" si="650"/>
        <v>0</v>
      </c>
      <c r="L492" s="26">
        <f t="shared" si="650"/>
        <v>0</v>
      </c>
      <c r="M492" s="26">
        <f t="shared" si="650"/>
        <v>0</v>
      </c>
      <c r="N492" s="26">
        <f t="shared" si="650"/>
        <v>480</v>
      </c>
      <c r="O492" s="47">
        <f t="shared" si="607"/>
        <v>100</v>
      </c>
      <c r="P492" s="26">
        <f t="shared" ref="P492:R493" si="651">P493</f>
        <v>0</v>
      </c>
      <c r="Q492" s="26">
        <f t="shared" si="651"/>
        <v>0</v>
      </c>
      <c r="R492" s="26">
        <f t="shared" si="651"/>
        <v>0</v>
      </c>
    </row>
    <row r="493" spans="1:18" x14ac:dyDescent="0.35">
      <c r="A493" s="10">
        <v>924</v>
      </c>
      <c r="B493" s="10" t="s">
        <v>11</v>
      </c>
      <c r="C493" s="10" t="s">
        <v>128</v>
      </c>
      <c r="D493" s="10" t="s">
        <v>171</v>
      </c>
      <c r="E493" s="10" t="s">
        <v>141</v>
      </c>
      <c r="F493" s="25" t="s">
        <v>368</v>
      </c>
      <c r="G493" s="26">
        <f t="shared" si="650"/>
        <v>480</v>
      </c>
      <c r="H493" s="26">
        <f t="shared" si="650"/>
        <v>480</v>
      </c>
      <c r="I493" s="26">
        <f t="shared" si="650"/>
        <v>480</v>
      </c>
      <c r="J493" s="26">
        <f t="shared" si="650"/>
        <v>0</v>
      </c>
      <c r="K493" s="26">
        <f t="shared" si="650"/>
        <v>0</v>
      </c>
      <c r="L493" s="26">
        <f t="shared" si="650"/>
        <v>0</v>
      </c>
      <c r="M493" s="26">
        <f t="shared" si="650"/>
        <v>0</v>
      </c>
      <c r="N493" s="26">
        <f t="shared" si="650"/>
        <v>480</v>
      </c>
      <c r="O493" s="47">
        <f t="shared" si="607"/>
        <v>100</v>
      </c>
      <c r="P493" s="26">
        <f t="shared" si="651"/>
        <v>0</v>
      </c>
      <c r="Q493" s="26">
        <f t="shared" si="651"/>
        <v>0</v>
      </c>
      <c r="R493" s="26">
        <f t="shared" si="651"/>
        <v>0</v>
      </c>
    </row>
    <row r="494" spans="1:18" x14ac:dyDescent="0.35">
      <c r="A494" s="10">
        <v>924</v>
      </c>
      <c r="B494" s="10" t="s">
        <v>11</v>
      </c>
      <c r="C494" s="10" t="s">
        <v>128</v>
      </c>
      <c r="D494" s="10" t="s">
        <v>171</v>
      </c>
      <c r="E494" s="10">
        <v>340</v>
      </c>
      <c r="F494" s="25" t="s">
        <v>358</v>
      </c>
      <c r="G494" s="26">
        <v>480</v>
      </c>
      <c r="H494" s="26">
        <v>480</v>
      </c>
      <c r="I494" s="26">
        <v>480</v>
      </c>
      <c r="J494" s="26"/>
      <c r="K494" s="26"/>
      <c r="L494" s="26"/>
      <c r="M494" s="26"/>
      <c r="N494" s="26">
        <v>480</v>
      </c>
      <c r="O494" s="47">
        <f t="shared" si="607"/>
        <v>100</v>
      </c>
      <c r="P494" s="26"/>
      <c r="Q494" s="26"/>
      <c r="R494" s="26"/>
    </row>
    <row r="495" spans="1:18" ht="26" x14ac:dyDescent="0.35">
      <c r="A495" s="10">
        <v>924</v>
      </c>
      <c r="B495" s="10" t="s">
        <v>11</v>
      </c>
      <c r="C495" s="10" t="s">
        <v>128</v>
      </c>
      <c r="D495" s="10" t="s">
        <v>190</v>
      </c>
      <c r="E495" s="10"/>
      <c r="F495" s="25" t="s">
        <v>765</v>
      </c>
      <c r="G495" s="26">
        <f t="shared" ref="G495" si="652">G496+G500</f>
        <v>1839.4</v>
      </c>
      <c r="H495" s="26">
        <f t="shared" ref="H495:M495" si="653">H496+H500</f>
        <v>1839.4</v>
      </c>
      <c r="I495" s="26">
        <f t="shared" si="653"/>
        <v>1839.4</v>
      </c>
      <c r="J495" s="26">
        <f t="shared" si="653"/>
        <v>0</v>
      </c>
      <c r="K495" s="26">
        <f t="shared" si="653"/>
        <v>0</v>
      </c>
      <c r="L495" s="26">
        <f t="shared" si="653"/>
        <v>0</v>
      </c>
      <c r="M495" s="26">
        <f t="shared" si="653"/>
        <v>0</v>
      </c>
      <c r="N495" s="26">
        <f t="shared" ref="N495" si="654">N496+N500</f>
        <v>1311.808</v>
      </c>
      <c r="O495" s="47">
        <f t="shared" si="607"/>
        <v>71.317168641948456</v>
      </c>
      <c r="P495" s="26">
        <f t="shared" ref="P495:R495" si="655">P496+P500</f>
        <v>0</v>
      </c>
      <c r="Q495" s="26">
        <f t="shared" ref="Q495" si="656">Q496+Q500</f>
        <v>0</v>
      </c>
      <c r="R495" s="26">
        <f t="shared" si="655"/>
        <v>0</v>
      </c>
    </row>
    <row r="496" spans="1:18" ht="39" x14ac:dyDescent="0.35">
      <c r="A496" s="10">
        <v>924</v>
      </c>
      <c r="B496" s="10" t="s">
        <v>11</v>
      </c>
      <c r="C496" s="10" t="s">
        <v>128</v>
      </c>
      <c r="D496" s="10" t="s">
        <v>191</v>
      </c>
      <c r="E496" s="10"/>
      <c r="F496" s="25" t="s">
        <v>766</v>
      </c>
      <c r="G496" s="26">
        <f t="shared" ref="G496:N498" si="657">G497</f>
        <v>1476.4</v>
      </c>
      <c r="H496" s="26">
        <f t="shared" si="657"/>
        <v>1476.4</v>
      </c>
      <c r="I496" s="26">
        <f t="shared" si="657"/>
        <v>1476.4</v>
      </c>
      <c r="J496" s="26">
        <f t="shared" si="657"/>
        <v>0</v>
      </c>
      <c r="K496" s="26">
        <f t="shared" si="657"/>
        <v>0</v>
      </c>
      <c r="L496" s="26">
        <f t="shared" si="657"/>
        <v>0</v>
      </c>
      <c r="M496" s="26">
        <f t="shared" si="657"/>
        <v>0</v>
      </c>
      <c r="N496" s="26">
        <f t="shared" si="657"/>
        <v>948.80799999999999</v>
      </c>
      <c r="O496" s="47">
        <f t="shared" si="607"/>
        <v>64.264968843131939</v>
      </c>
      <c r="P496" s="26">
        <f t="shared" ref="P496:R498" si="658">P497</f>
        <v>0</v>
      </c>
      <c r="Q496" s="26">
        <f t="shared" si="658"/>
        <v>0</v>
      </c>
      <c r="R496" s="26">
        <f t="shared" si="658"/>
        <v>0</v>
      </c>
    </row>
    <row r="497" spans="1:18" ht="26" x14ac:dyDescent="0.35">
      <c r="A497" s="10">
        <v>924</v>
      </c>
      <c r="B497" s="10" t="s">
        <v>11</v>
      </c>
      <c r="C497" s="10" t="s">
        <v>128</v>
      </c>
      <c r="D497" s="10" t="s">
        <v>172</v>
      </c>
      <c r="E497" s="10"/>
      <c r="F497" s="25" t="s">
        <v>767</v>
      </c>
      <c r="G497" s="26">
        <f t="shared" si="657"/>
        <v>1476.4</v>
      </c>
      <c r="H497" s="26">
        <f t="shared" si="657"/>
        <v>1476.4</v>
      </c>
      <c r="I497" s="26">
        <f t="shared" si="657"/>
        <v>1476.4</v>
      </c>
      <c r="J497" s="26">
        <f t="shared" si="657"/>
        <v>0</v>
      </c>
      <c r="K497" s="26">
        <f t="shared" si="657"/>
        <v>0</v>
      </c>
      <c r="L497" s="26">
        <f t="shared" si="657"/>
        <v>0</v>
      </c>
      <c r="M497" s="26">
        <f t="shared" si="657"/>
        <v>0</v>
      </c>
      <c r="N497" s="26">
        <f t="shared" si="657"/>
        <v>948.80799999999999</v>
      </c>
      <c r="O497" s="47">
        <f t="shared" si="607"/>
        <v>64.264968843131939</v>
      </c>
      <c r="P497" s="26">
        <f t="shared" si="658"/>
        <v>0</v>
      </c>
      <c r="Q497" s="26">
        <f t="shared" si="658"/>
        <v>0</v>
      </c>
      <c r="R497" s="26">
        <f t="shared" si="658"/>
        <v>0</v>
      </c>
    </row>
    <row r="498" spans="1:18" ht="26" x14ac:dyDescent="0.35">
      <c r="A498" s="10">
        <v>924</v>
      </c>
      <c r="B498" s="10" t="s">
        <v>11</v>
      </c>
      <c r="C498" s="10" t="s">
        <v>128</v>
      </c>
      <c r="D498" s="10" t="s">
        <v>172</v>
      </c>
      <c r="E498" s="10" t="s">
        <v>85</v>
      </c>
      <c r="F498" s="25" t="s">
        <v>370</v>
      </c>
      <c r="G498" s="26">
        <f t="shared" si="657"/>
        <v>1476.4</v>
      </c>
      <c r="H498" s="26">
        <f t="shared" si="657"/>
        <v>1476.4</v>
      </c>
      <c r="I498" s="26">
        <f t="shared" si="657"/>
        <v>1476.4</v>
      </c>
      <c r="J498" s="26">
        <f t="shared" si="657"/>
        <v>0</v>
      </c>
      <c r="K498" s="26">
        <f t="shared" si="657"/>
        <v>0</v>
      </c>
      <c r="L498" s="26">
        <f t="shared" si="657"/>
        <v>0</v>
      </c>
      <c r="M498" s="26">
        <f t="shared" si="657"/>
        <v>0</v>
      </c>
      <c r="N498" s="26">
        <f t="shared" si="657"/>
        <v>948.80799999999999</v>
      </c>
      <c r="O498" s="47">
        <f t="shared" si="607"/>
        <v>64.264968843131939</v>
      </c>
      <c r="P498" s="26">
        <f t="shared" si="658"/>
        <v>0</v>
      </c>
      <c r="Q498" s="26">
        <f t="shared" si="658"/>
        <v>0</v>
      </c>
      <c r="R498" s="26">
        <f t="shared" si="658"/>
        <v>0</v>
      </c>
    </row>
    <row r="499" spans="1:18" ht="26" x14ac:dyDescent="0.35">
      <c r="A499" s="10">
        <v>924</v>
      </c>
      <c r="B499" s="10" t="s">
        <v>11</v>
      </c>
      <c r="C499" s="10" t="s">
        <v>128</v>
      </c>
      <c r="D499" s="10" t="s">
        <v>172</v>
      </c>
      <c r="E499" s="10">
        <v>630</v>
      </c>
      <c r="F499" s="25" t="s">
        <v>363</v>
      </c>
      <c r="G499" s="26">
        <v>1476.4</v>
      </c>
      <c r="H499" s="26">
        <v>1476.4</v>
      </c>
      <c r="I499" s="26">
        <v>1476.4</v>
      </c>
      <c r="J499" s="26"/>
      <c r="K499" s="26"/>
      <c r="L499" s="26"/>
      <c r="M499" s="26"/>
      <c r="N499" s="26">
        <v>948.80799999999999</v>
      </c>
      <c r="O499" s="47">
        <f t="shared" si="607"/>
        <v>64.264968843131939</v>
      </c>
      <c r="P499" s="26"/>
      <c r="Q499" s="26"/>
      <c r="R499" s="26"/>
    </row>
    <row r="500" spans="1:18" ht="26" x14ac:dyDescent="0.35">
      <c r="A500" s="10">
        <v>924</v>
      </c>
      <c r="B500" s="10" t="s">
        <v>11</v>
      </c>
      <c r="C500" s="10" t="s">
        <v>128</v>
      </c>
      <c r="D500" s="10" t="s">
        <v>192</v>
      </c>
      <c r="E500" s="10"/>
      <c r="F500" s="25" t="s">
        <v>219</v>
      </c>
      <c r="G500" s="26">
        <f t="shared" ref="G500:N502" si="659">G501</f>
        <v>363</v>
      </c>
      <c r="H500" s="26">
        <f t="shared" si="659"/>
        <v>363</v>
      </c>
      <c r="I500" s="26">
        <f t="shared" si="659"/>
        <v>363</v>
      </c>
      <c r="J500" s="26">
        <f t="shared" si="659"/>
        <v>0</v>
      </c>
      <c r="K500" s="26">
        <f t="shared" si="659"/>
        <v>0</v>
      </c>
      <c r="L500" s="26">
        <f t="shared" si="659"/>
        <v>0</v>
      </c>
      <c r="M500" s="26">
        <f t="shared" si="659"/>
        <v>0</v>
      </c>
      <c r="N500" s="26">
        <f t="shared" si="659"/>
        <v>363</v>
      </c>
      <c r="O500" s="47">
        <f t="shared" si="607"/>
        <v>100</v>
      </c>
      <c r="P500" s="26">
        <f t="shared" ref="P500:R502" si="660">P501</f>
        <v>0</v>
      </c>
      <c r="Q500" s="26">
        <f t="shared" si="660"/>
        <v>0</v>
      </c>
      <c r="R500" s="26">
        <f t="shared" si="660"/>
        <v>0</v>
      </c>
    </row>
    <row r="501" spans="1:18" ht="26" x14ac:dyDescent="0.35">
      <c r="A501" s="10">
        <v>924</v>
      </c>
      <c r="B501" s="10" t="s">
        <v>11</v>
      </c>
      <c r="C501" s="10" t="s">
        <v>128</v>
      </c>
      <c r="D501" s="10" t="s">
        <v>173</v>
      </c>
      <c r="E501" s="10"/>
      <c r="F501" s="25" t="s">
        <v>220</v>
      </c>
      <c r="G501" s="26">
        <f t="shared" si="659"/>
        <v>363</v>
      </c>
      <c r="H501" s="26">
        <f t="shared" si="659"/>
        <v>363</v>
      </c>
      <c r="I501" s="26">
        <f t="shared" si="659"/>
        <v>363</v>
      </c>
      <c r="J501" s="26">
        <f t="shared" si="659"/>
        <v>0</v>
      </c>
      <c r="K501" s="26">
        <f t="shared" si="659"/>
        <v>0</v>
      </c>
      <c r="L501" s="26">
        <f t="shared" si="659"/>
        <v>0</v>
      </c>
      <c r="M501" s="26">
        <f t="shared" si="659"/>
        <v>0</v>
      </c>
      <c r="N501" s="26">
        <f t="shared" si="659"/>
        <v>363</v>
      </c>
      <c r="O501" s="47">
        <f t="shared" si="607"/>
        <v>100</v>
      </c>
      <c r="P501" s="26">
        <f t="shared" si="660"/>
        <v>0</v>
      </c>
      <c r="Q501" s="26">
        <f t="shared" si="660"/>
        <v>0</v>
      </c>
      <c r="R501" s="26">
        <f t="shared" si="660"/>
        <v>0</v>
      </c>
    </row>
    <row r="502" spans="1:18" ht="26" x14ac:dyDescent="0.35">
      <c r="A502" s="10">
        <v>924</v>
      </c>
      <c r="B502" s="10" t="s">
        <v>11</v>
      </c>
      <c r="C502" s="10" t="s">
        <v>128</v>
      </c>
      <c r="D502" s="10" t="s">
        <v>173</v>
      </c>
      <c r="E502" s="10" t="s">
        <v>85</v>
      </c>
      <c r="F502" s="25" t="s">
        <v>370</v>
      </c>
      <c r="G502" s="26">
        <f t="shared" si="659"/>
        <v>363</v>
      </c>
      <c r="H502" s="26">
        <f t="shared" si="659"/>
        <v>363</v>
      </c>
      <c r="I502" s="26">
        <f t="shared" si="659"/>
        <v>363</v>
      </c>
      <c r="J502" s="26">
        <f t="shared" si="659"/>
        <v>0</v>
      </c>
      <c r="K502" s="26">
        <f t="shared" si="659"/>
        <v>0</v>
      </c>
      <c r="L502" s="26">
        <f t="shared" si="659"/>
        <v>0</v>
      </c>
      <c r="M502" s="26">
        <f t="shared" si="659"/>
        <v>0</v>
      </c>
      <c r="N502" s="26">
        <f t="shared" si="659"/>
        <v>363</v>
      </c>
      <c r="O502" s="47">
        <f t="shared" si="607"/>
        <v>100</v>
      </c>
      <c r="P502" s="26">
        <f t="shared" si="660"/>
        <v>0</v>
      </c>
      <c r="Q502" s="26">
        <f t="shared" si="660"/>
        <v>0</v>
      </c>
      <c r="R502" s="26">
        <f t="shared" si="660"/>
        <v>0</v>
      </c>
    </row>
    <row r="503" spans="1:18" x14ac:dyDescent="0.35">
      <c r="A503" s="10">
        <v>924</v>
      </c>
      <c r="B503" s="10" t="s">
        <v>11</v>
      </c>
      <c r="C503" s="10" t="s">
        <v>128</v>
      </c>
      <c r="D503" s="10" t="s">
        <v>173</v>
      </c>
      <c r="E503" s="10">
        <v>620</v>
      </c>
      <c r="F503" s="25" t="s">
        <v>362</v>
      </c>
      <c r="G503" s="26">
        <v>363</v>
      </c>
      <c r="H503" s="26">
        <v>363</v>
      </c>
      <c r="I503" s="26">
        <v>363</v>
      </c>
      <c r="J503" s="26"/>
      <c r="K503" s="26"/>
      <c r="L503" s="26"/>
      <c r="M503" s="26"/>
      <c r="N503" s="26">
        <v>363</v>
      </c>
      <c r="O503" s="47">
        <f t="shared" si="607"/>
        <v>100</v>
      </c>
      <c r="P503" s="26"/>
      <c r="Q503" s="26"/>
      <c r="R503" s="26"/>
    </row>
    <row r="504" spans="1:18" ht="26" x14ac:dyDescent="0.35">
      <c r="A504" s="10">
        <v>924</v>
      </c>
      <c r="B504" s="10" t="s">
        <v>11</v>
      </c>
      <c r="C504" s="10" t="s">
        <v>128</v>
      </c>
      <c r="D504" s="10" t="s">
        <v>28</v>
      </c>
      <c r="E504" s="10"/>
      <c r="F504" s="25" t="s">
        <v>39</v>
      </c>
      <c r="G504" s="26">
        <f t="shared" ref="G504:N507" si="661">G505</f>
        <v>30</v>
      </c>
      <c r="H504" s="26">
        <f t="shared" si="661"/>
        <v>265</v>
      </c>
      <c r="I504" s="26">
        <f t="shared" si="661"/>
        <v>265</v>
      </c>
      <c r="J504" s="26">
        <f t="shared" si="661"/>
        <v>0</v>
      </c>
      <c r="K504" s="26">
        <f t="shared" si="661"/>
        <v>0</v>
      </c>
      <c r="L504" s="26">
        <f t="shared" si="661"/>
        <v>0</v>
      </c>
      <c r="M504" s="26">
        <f t="shared" si="661"/>
        <v>0</v>
      </c>
      <c r="N504" s="26">
        <f t="shared" si="661"/>
        <v>265</v>
      </c>
      <c r="O504" s="47">
        <f t="shared" si="607"/>
        <v>100</v>
      </c>
      <c r="P504" s="26">
        <f t="shared" ref="P504:R507" si="662">P505</f>
        <v>0</v>
      </c>
      <c r="Q504" s="26">
        <f t="shared" si="662"/>
        <v>0</v>
      </c>
      <c r="R504" s="26">
        <f t="shared" si="662"/>
        <v>0</v>
      </c>
    </row>
    <row r="505" spans="1:18" ht="26" x14ac:dyDescent="0.35">
      <c r="A505" s="10">
        <v>924</v>
      </c>
      <c r="B505" s="10" t="s">
        <v>11</v>
      </c>
      <c r="C505" s="10" t="s">
        <v>128</v>
      </c>
      <c r="D505" s="10" t="s">
        <v>59</v>
      </c>
      <c r="E505" s="10"/>
      <c r="F505" s="25" t="s">
        <v>72</v>
      </c>
      <c r="G505" s="26">
        <f t="shared" si="661"/>
        <v>30</v>
      </c>
      <c r="H505" s="26">
        <f t="shared" si="661"/>
        <v>265</v>
      </c>
      <c r="I505" s="26">
        <f t="shared" si="661"/>
        <v>265</v>
      </c>
      <c r="J505" s="26">
        <f t="shared" si="661"/>
        <v>0</v>
      </c>
      <c r="K505" s="26">
        <f t="shared" si="661"/>
        <v>0</v>
      </c>
      <c r="L505" s="26">
        <f t="shared" si="661"/>
        <v>0</v>
      </c>
      <c r="M505" s="26">
        <f t="shared" si="661"/>
        <v>0</v>
      </c>
      <c r="N505" s="26">
        <f t="shared" si="661"/>
        <v>265</v>
      </c>
      <c r="O505" s="47">
        <f t="shared" si="607"/>
        <v>100</v>
      </c>
      <c r="P505" s="26">
        <f t="shared" si="662"/>
        <v>0</v>
      </c>
      <c r="Q505" s="26">
        <f t="shared" si="662"/>
        <v>0</v>
      </c>
      <c r="R505" s="26">
        <f t="shared" si="662"/>
        <v>0</v>
      </c>
    </row>
    <row r="506" spans="1:18" ht="26" x14ac:dyDescent="0.35">
      <c r="A506" s="10">
        <v>924</v>
      </c>
      <c r="B506" s="10" t="s">
        <v>11</v>
      </c>
      <c r="C506" s="10" t="s">
        <v>128</v>
      </c>
      <c r="D506" s="10" t="s">
        <v>53</v>
      </c>
      <c r="E506" s="10"/>
      <c r="F506" s="25" t="s">
        <v>73</v>
      </c>
      <c r="G506" s="26">
        <f t="shared" si="661"/>
        <v>30</v>
      </c>
      <c r="H506" s="26">
        <f t="shared" si="661"/>
        <v>265</v>
      </c>
      <c r="I506" s="26">
        <f t="shared" si="661"/>
        <v>265</v>
      </c>
      <c r="J506" s="26">
        <f t="shared" si="661"/>
        <v>0</v>
      </c>
      <c r="K506" s="26">
        <f t="shared" si="661"/>
        <v>0</v>
      </c>
      <c r="L506" s="26">
        <f t="shared" si="661"/>
        <v>0</v>
      </c>
      <c r="M506" s="26">
        <f t="shared" si="661"/>
        <v>0</v>
      </c>
      <c r="N506" s="26">
        <f t="shared" si="661"/>
        <v>265</v>
      </c>
      <c r="O506" s="47">
        <f t="shared" si="607"/>
        <v>100</v>
      </c>
      <c r="P506" s="26">
        <f t="shared" si="662"/>
        <v>0</v>
      </c>
      <c r="Q506" s="26">
        <f t="shared" si="662"/>
        <v>0</v>
      </c>
      <c r="R506" s="26">
        <f t="shared" si="662"/>
        <v>0</v>
      </c>
    </row>
    <row r="507" spans="1:18" ht="26" x14ac:dyDescent="0.35">
      <c r="A507" s="10">
        <v>924</v>
      </c>
      <c r="B507" s="10" t="s">
        <v>11</v>
      </c>
      <c r="C507" s="10" t="s">
        <v>128</v>
      </c>
      <c r="D507" s="10" t="s">
        <v>53</v>
      </c>
      <c r="E507" s="10" t="s">
        <v>85</v>
      </c>
      <c r="F507" s="25" t="s">
        <v>370</v>
      </c>
      <c r="G507" s="26">
        <f t="shared" si="661"/>
        <v>30</v>
      </c>
      <c r="H507" s="26">
        <f t="shared" si="661"/>
        <v>265</v>
      </c>
      <c r="I507" s="26">
        <f t="shared" si="661"/>
        <v>265</v>
      </c>
      <c r="J507" s="26">
        <f t="shared" si="661"/>
        <v>0</v>
      </c>
      <c r="K507" s="26">
        <f t="shared" si="661"/>
        <v>0</v>
      </c>
      <c r="L507" s="26">
        <f t="shared" si="661"/>
        <v>0</v>
      </c>
      <c r="M507" s="26">
        <f t="shared" si="661"/>
        <v>0</v>
      </c>
      <c r="N507" s="26">
        <f t="shared" si="661"/>
        <v>265</v>
      </c>
      <c r="O507" s="47">
        <f t="shared" si="607"/>
        <v>100</v>
      </c>
      <c r="P507" s="26">
        <f t="shared" si="662"/>
        <v>0</v>
      </c>
      <c r="Q507" s="26">
        <f t="shared" si="662"/>
        <v>0</v>
      </c>
      <c r="R507" s="26">
        <f t="shared" si="662"/>
        <v>0</v>
      </c>
    </row>
    <row r="508" spans="1:18" x14ac:dyDescent="0.35">
      <c r="A508" s="10">
        <v>924</v>
      </c>
      <c r="B508" s="10" t="s">
        <v>11</v>
      </c>
      <c r="C508" s="10" t="s">
        <v>128</v>
      </c>
      <c r="D508" s="10" t="s">
        <v>53</v>
      </c>
      <c r="E508" s="10">
        <v>620</v>
      </c>
      <c r="F508" s="25" t="s">
        <v>362</v>
      </c>
      <c r="G508" s="26">
        <v>30</v>
      </c>
      <c r="H508" s="26">
        <v>265</v>
      </c>
      <c r="I508" s="26">
        <v>265</v>
      </c>
      <c r="J508" s="26"/>
      <c r="K508" s="26"/>
      <c r="L508" s="26"/>
      <c r="M508" s="26"/>
      <c r="N508" s="26">
        <v>265</v>
      </c>
      <c r="O508" s="47">
        <f t="shared" si="607"/>
        <v>100</v>
      </c>
      <c r="P508" s="26"/>
      <c r="Q508" s="26"/>
      <c r="R508" s="26"/>
    </row>
    <row r="509" spans="1:18" s="7" customFormat="1" x14ac:dyDescent="0.35">
      <c r="A509" s="16">
        <v>924</v>
      </c>
      <c r="B509" s="16" t="s">
        <v>174</v>
      </c>
      <c r="C509" s="16"/>
      <c r="D509" s="16"/>
      <c r="E509" s="16"/>
      <c r="F509" s="17" t="s">
        <v>201</v>
      </c>
      <c r="G509" s="18">
        <f t="shared" ref="G509:R509" si="663">G510+G580</f>
        <v>789915.08000000007</v>
      </c>
      <c r="H509" s="18">
        <f t="shared" si="663"/>
        <v>805032.13116999995</v>
      </c>
      <c r="I509" s="18">
        <f t="shared" si="663"/>
        <v>805032.13116999995</v>
      </c>
      <c r="J509" s="18">
        <f t="shared" si="663"/>
        <v>8770.8329999999987</v>
      </c>
      <c r="K509" s="18">
        <f t="shared" si="663"/>
        <v>8770.8329999999987</v>
      </c>
      <c r="L509" s="18">
        <f t="shared" si="663"/>
        <v>0</v>
      </c>
      <c r="M509" s="18">
        <f t="shared" si="663"/>
        <v>0</v>
      </c>
      <c r="N509" s="18">
        <f t="shared" si="663"/>
        <v>804608.07900000014</v>
      </c>
      <c r="O509" s="46">
        <f t="shared" si="607"/>
        <v>99.947324814304807</v>
      </c>
      <c r="P509" s="18">
        <f t="shared" si="663"/>
        <v>8770.8329999999987</v>
      </c>
      <c r="Q509" s="18">
        <f t="shared" si="663"/>
        <v>0</v>
      </c>
      <c r="R509" s="18">
        <f t="shared" si="663"/>
        <v>0</v>
      </c>
    </row>
    <row r="510" spans="1:18" s="29" customFormat="1" x14ac:dyDescent="0.35">
      <c r="A510" s="20">
        <v>924</v>
      </c>
      <c r="B510" s="20" t="s">
        <v>174</v>
      </c>
      <c r="C510" s="20" t="s">
        <v>8</v>
      </c>
      <c r="D510" s="20"/>
      <c r="E510" s="20"/>
      <c r="F510" s="21" t="s">
        <v>202</v>
      </c>
      <c r="G510" s="22">
        <f>G511+G516+G574+G566</f>
        <v>773500.18</v>
      </c>
      <c r="H510" s="22">
        <f t="shared" ref="H510:R510" si="664">H511+H516+H574+H566</f>
        <v>787845.53116999997</v>
      </c>
      <c r="I510" s="22">
        <f t="shared" si="664"/>
        <v>787845.53116999997</v>
      </c>
      <c r="J510" s="22">
        <f t="shared" si="664"/>
        <v>8770.8329999999987</v>
      </c>
      <c r="K510" s="22">
        <f t="shared" si="664"/>
        <v>8770.8329999999987</v>
      </c>
      <c r="L510" s="22">
        <f t="shared" si="664"/>
        <v>0</v>
      </c>
      <c r="M510" s="22">
        <f t="shared" si="664"/>
        <v>0</v>
      </c>
      <c r="N510" s="22">
        <f t="shared" si="664"/>
        <v>787421.81400000013</v>
      </c>
      <c r="O510" s="48">
        <f t="shared" si="607"/>
        <v>99.946218242886957</v>
      </c>
      <c r="P510" s="22">
        <f t="shared" si="664"/>
        <v>8770.8329999999987</v>
      </c>
      <c r="Q510" s="22">
        <f t="shared" si="664"/>
        <v>0</v>
      </c>
      <c r="R510" s="22">
        <f t="shared" si="664"/>
        <v>0</v>
      </c>
    </row>
    <row r="511" spans="1:18" ht="26" x14ac:dyDescent="0.35">
      <c r="A511" s="10">
        <v>924</v>
      </c>
      <c r="B511" s="10" t="s">
        <v>174</v>
      </c>
      <c r="C511" s="10" t="s">
        <v>8</v>
      </c>
      <c r="D511" s="10" t="s">
        <v>142</v>
      </c>
      <c r="E511" s="10"/>
      <c r="F511" s="25" t="s">
        <v>159</v>
      </c>
      <c r="G511" s="26">
        <f>G512</f>
        <v>1118</v>
      </c>
      <c r="H511" s="26">
        <f>H512</f>
        <v>1118</v>
      </c>
      <c r="I511" s="26">
        <f t="shared" ref="I511:R511" si="665">I512</f>
        <v>1118</v>
      </c>
      <c r="J511" s="26">
        <f t="shared" si="665"/>
        <v>0</v>
      </c>
      <c r="K511" s="26">
        <f t="shared" si="665"/>
        <v>0</v>
      </c>
      <c r="L511" s="26">
        <f t="shared" si="665"/>
        <v>0</v>
      </c>
      <c r="M511" s="26">
        <f t="shared" si="665"/>
        <v>0</v>
      </c>
      <c r="N511" s="26">
        <f t="shared" si="665"/>
        <v>1118</v>
      </c>
      <c r="O511" s="47">
        <f t="shared" si="607"/>
        <v>100</v>
      </c>
      <c r="P511" s="26">
        <f t="shared" si="665"/>
        <v>0</v>
      </c>
      <c r="Q511" s="26">
        <f t="shared" si="665"/>
        <v>0</v>
      </c>
      <c r="R511" s="26">
        <f t="shared" si="665"/>
        <v>0</v>
      </c>
    </row>
    <row r="512" spans="1:18" ht="26" x14ac:dyDescent="0.35">
      <c r="A512" s="10">
        <v>924</v>
      </c>
      <c r="B512" s="10" t="s">
        <v>174</v>
      </c>
      <c r="C512" s="10" t="s">
        <v>8</v>
      </c>
      <c r="D512" s="10" t="s">
        <v>143</v>
      </c>
      <c r="E512" s="10"/>
      <c r="F512" s="25" t="s">
        <v>160</v>
      </c>
      <c r="G512" s="26">
        <f t="shared" ref="G512:N514" si="666">G513</f>
        <v>1118</v>
      </c>
      <c r="H512" s="26">
        <f t="shared" si="666"/>
        <v>1118</v>
      </c>
      <c r="I512" s="26">
        <f t="shared" si="666"/>
        <v>1118</v>
      </c>
      <c r="J512" s="26">
        <f t="shared" si="666"/>
        <v>0</v>
      </c>
      <c r="K512" s="26">
        <f t="shared" si="666"/>
        <v>0</v>
      </c>
      <c r="L512" s="26">
        <f t="shared" si="666"/>
        <v>0</v>
      </c>
      <c r="M512" s="26">
        <f t="shared" si="666"/>
        <v>0</v>
      </c>
      <c r="N512" s="26">
        <f t="shared" si="666"/>
        <v>1118</v>
      </c>
      <c r="O512" s="47">
        <f t="shared" si="607"/>
        <v>100</v>
      </c>
      <c r="P512" s="26">
        <f t="shared" ref="P512:R514" si="667">P513</f>
        <v>0</v>
      </c>
      <c r="Q512" s="26">
        <f t="shared" si="667"/>
        <v>0</v>
      </c>
      <c r="R512" s="26">
        <f t="shared" si="667"/>
        <v>0</v>
      </c>
    </row>
    <row r="513" spans="1:18" x14ac:dyDescent="0.35">
      <c r="A513" s="10">
        <v>924</v>
      </c>
      <c r="B513" s="10" t="s">
        <v>174</v>
      </c>
      <c r="C513" s="10" t="s">
        <v>8</v>
      </c>
      <c r="D513" s="10" t="s">
        <v>175</v>
      </c>
      <c r="E513" s="10"/>
      <c r="F513" s="25" t="s">
        <v>221</v>
      </c>
      <c r="G513" s="26">
        <f t="shared" si="666"/>
        <v>1118</v>
      </c>
      <c r="H513" s="26">
        <f t="shared" si="666"/>
        <v>1118</v>
      </c>
      <c r="I513" s="26">
        <f t="shared" si="666"/>
        <v>1118</v>
      </c>
      <c r="J513" s="26">
        <f t="shared" si="666"/>
        <v>0</v>
      </c>
      <c r="K513" s="26">
        <f t="shared" si="666"/>
        <v>0</v>
      </c>
      <c r="L513" s="26">
        <f t="shared" si="666"/>
        <v>0</v>
      </c>
      <c r="M513" s="26">
        <f t="shared" si="666"/>
        <v>0</v>
      </c>
      <c r="N513" s="26">
        <f t="shared" si="666"/>
        <v>1118</v>
      </c>
      <c r="O513" s="47">
        <f t="shared" si="607"/>
        <v>100</v>
      </c>
      <c r="P513" s="26">
        <f t="shared" si="667"/>
        <v>0</v>
      </c>
      <c r="Q513" s="26">
        <f t="shared" si="667"/>
        <v>0</v>
      </c>
      <c r="R513" s="26">
        <f t="shared" si="667"/>
        <v>0</v>
      </c>
    </row>
    <row r="514" spans="1:18" ht="26" x14ac:dyDescent="0.35">
      <c r="A514" s="10">
        <v>924</v>
      </c>
      <c r="B514" s="10" t="s">
        <v>174</v>
      </c>
      <c r="C514" s="10" t="s">
        <v>8</v>
      </c>
      <c r="D514" s="10" t="s">
        <v>175</v>
      </c>
      <c r="E514" s="10" t="s">
        <v>85</v>
      </c>
      <c r="F514" s="25" t="s">
        <v>370</v>
      </c>
      <c r="G514" s="26">
        <f t="shared" si="666"/>
        <v>1118</v>
      </c>
      <c r="H514" s="26">
        <f t="shared" si="666"/>
        <v>1118</v>
      </c>
      <c r="I514" s="26">
        <f t="shared" si="666"/>
        <v>1118</v>
      </c>
      <c r="J514" s="26">
        <f t="shared" si="666"/>
        <v>0</v>
      </c>
      <c r="K514" s="26">
        <f t="shared" si="666"/>
        <v>0</v>
      </c>
      <c r="L514" s="26">
        <f t="shared" si="666"/>
        <v>0</v>
      </c>
      <c r="M514" s="26">
        <f t="shared" si="666"/>
        <v>0</v>
      </c>
      <c r="N514" s="26">
        <f t="shared" si="666"/>
        <v>1118</v>
      </c>
      <c r="O514" s="47">
        <f t="shared" si="607"/>
        <v>100</v>
      </c>
      <c r="P514" s="26">
        <f t="shared" si="667"/>
        <v>0</v>
      </c>
      <c r="Q514" s="26">
        <f t="shared" si="667"/>
        <v>0</v>
      </c>
      <c r="R514" s="26">
        <f t="shared" si="667"/>
        <v>0</v>
      </c>
    </row>
    <row r="515" spans="1:18" x14ac:dyDescent="0.35">
      <c r="A515" s="10">
        <v>924</v>
      </c>
      <c r="B515" s="10" t="s">
        <v>174</v>
      </c>
      <c r="C515" s="10" t="s">
        <v>8</v>
      </c>
      <c r="D515" s="10" t="s">
        <v>175</v>
      </c>
      <c r="E515" s="10">
        <v>620</v>
      </c>
      <c r="F515" s="25" t="s">
        <v>362</v>
      </c>
      <c r="G515" s="26">
        <v>1118</v>
      </c>
      <c r="H515" s="26">
        <v>1118</v>
      </c>
      <c r="I515" s="26">
        <v>1118</v>
      </c>
      <c r="J515" s="26"/>
      <c r="K515" s="26"/>
      <c r="L515" s="26"/>
      <c r="M515" s="26"/>
      <c r="N515" s="26">
        <v>1118</v>
      </c>
      <c r="O515" s="47">
        <f t="shared" si="607"/>
        <v>100</v>
      </c>
      <c r="P515" s="26"/>
      <c r="Q515" s="26"/>
      <c r="R515" s="26"/>
    </row>
    <row r="516" spans="1:18" x14ac:dyDescent="0.35">
      <c r="A516" s="10">
        <v>924</v>
      </c>
      <c r="B516" s="10" t="s">
        <v>174</v>
      </c>
      <c r="C516" s="10" t="s">
        <v>8</v>
      </c>
      <c r="D516" s="10" t="s">
        <v>182</v>
      </c>
      <c r="E516" s="10"/>
      <c r="F516" s="25" t="s">
        <v>205</v>
      </c>
      <c r="G516" s="26">
        <f t="shared" ref="G516" si="668">G517+G527+G545+G550+G555+G562</f>
        <v>770706.18</v>
      </c>
      <c r="H516" s="26">
        <f t="shared" ref="H516:M516" si="669">H517+H527+H545+H550+H555+H562</f>
        <v>779477.01309000002</v>
      </c>
      <c r="I516" s="26">
        <f t="shared" si="669"/>
        <v>779477.01309000002</v>
      </c>
      <c r="J516" s="26">
        <f t="shared" si="669"/>
        <v>8770.8329999999987</v>
      </c>
      <c r="K516" s="26">
        <f t="shared" si="669"/>
        <v>8770.8329999999987</v>
      </c>
      <c r="L516" s="26">
        <f t="shared" si="669"/>
        <v>0</v>
      </c>
      <c r="M516" s="26">
        <f t="shared" si="669"/>
        <v>0</v>
      </c>
      <c r="N516" s="26">
        <f t="shared" ref="N516" si="670">N517+N527+N545+N550+N555+N562</f>
        <v>779053.29600000009</v>
      </c>
      <c r="O516" s="47">
        <f t="shared" si="607"/>
        <v>99.945640848558156</v>
      </c>
      <c r="P516" s="26">
        <f t="shared" ref="P516:R516" si="671">P517+P527+P545+P550+P555+P562</f>
        <v>8770.8329999999987</v>
      </c>
      <c r="Q516" s="26">
        <f t="shared" ref="Q516" si="672">Q517+Q527+Q545+Q550+Q555+Q562</f>
        <v>0</v>
      </c>
      <c r="R516" s="26">
        <f t="shared" si="671"/>
        <v>0</v>
      </c>
    </row>
    <row r="517" spans="1:18" x14ac:dyDescent="0.35">
      <c r="A517" s="10">
        <v>924</v>
      </c>
      <c r="B517" s="10" t="s">
        <v>174</v>
      </c>
      <c r="C517" s="10" t="s">
        <v>8</v>
      </c>
      <c r="D517" s="10" t="s">
        <v>193</v>
      </c>
      <c r="E517" s="10"/>
      <c r="F517" s="25" t="s">
        <v>222</v>
      </c>
      <c r="G517" s="26">
        <f t="shared" ref="G517:N517" si="673">G518</f>
        <v>141726.23200000002</v>
      </c>
      <c r="H517" s="26">
        <f t="shared" si="673"/>
        <v>141726.23216999997</v>
      </c>
      <c r="I517" s="26">
        <f t="shared" si="673"/>
        <v>141726.23216999997</v>
      </c>
      <c r="J517" s="26">
        <f t="shared" si="673"/>
        <v>0</v>
      </c>
      <c r="K517" s="26">
        <f t="shared" si="673"/>
        <v>0</v>
      </c>
      <c r="L517" s="26">
        <f t="shared" si="673"/>
        <v>0</v>
      </c>
      <c r="M517" s="26">
        <f t="shared" si="673"/>
        <v>0</v>
      </c>
      <c r="N517" s="26">
        <f t="shared" si="673"/>
        <v>141461.22999999998</v>
      </c>
      <c r="O517" s="47">
        <f t="shared" si="607"/>
        <v>99.813018263491188</v>
      </c>
      <c r="P517" s="26">
        <f t="shared" ref="P517:R517" si="674">P518</f>
        <v>0</v>
      </c>
      <c r="Q517" s="26">
        <f t="shared" si="674"/>
        <v>0</v>
      </c>
      <c r="R517" s="26">
        <f t="shared" si="674"/>
        <v>0</v>
      </c>
    </row>
    <row r="518" spans="1:18" x14ac:dyDescent="0.35">
      <c r="A518" s="10">
        <v>924</v>
      </c>
      <c r="B518" s="10" t="s">
        <v>174</v>
      </c>
      <c r="C518" s="10" t="s">
        <v>8</v>
      </c>
      <c r="D518" s="10" t="s">
        <v>176</v>
      </c>
      <c r="E518" s="10"/>
      <c r="F518" s="25" t="s">
        <v>223</v>
      </c>
      <c r="G518" s="26">
        <f t="shared" ref="G518" si="675">G519+G521+G525</f>
        <v>141726.23200000002</v>
      </c>
      <c r="H518" s="26">
        <f t="shared" ref="H518:M518" si="676">H519+H521+H525</f>
        <v>141726.23216999997</v>
      </c>
      <c r="I518" s="26">
        <f t="shared" si="676"/>
        <v>141726.23216999997</v>
      </c>
      <c r="J518" s="26">
        <f t="shared" si="676"/>
        <v>0</v>
      </c>
      <c r="K518" s="26">
        <f t="shared" si="676"/>
        <v>0</v>
      </c>
      <c r="L518" s="26">
        <f t="shared" si="676"/>
        <v>0</v>
      </c>
      <c r="M518" s="26">
        <f t="shared" si="676"/>
        <v>0</v>
      </c>
      <c r="N518" s="26">
        <f t="shared" ref="N518" si="677">N519+N521+N525</f>
        <v>141461.22999999998</v>
      </c>
      <c r="O518" s="47">
        <f t="shared" si="607"/>
        <v>99.813018263491188</v>
      </c>
      <c r="P518" s="26">
        <f t="shared" ref="P518:R518" si="678">P519+P521+P525</f>
        <v>0</v>
      </c>
      <c r="Q518" s="26">
        <f t="shared" ref="Q518" si="679">Q519+Q521+Q525</f>
        <v>0</v>
      </c>
      <c r="R518" s="26">
        <f t="shared" si="678"/>
        <v>0</v>
      </c>
    </row>
    <row r="519" spans="1:18" ht="26" x14ac:dyDescent="0.35">
      <c r="A519" s="10">
        <v>924</v>
      </c>
      <c r="B519" s="10" t="s">
        <v>174</v>
      </c>
      <c r="C519" s="10" t="s">
        <v>8</v>
      </c>
      <c r="D519" s="10" t="s">
        <v>176</v>
      </c>
      <c r="E519" s="10" t="s">
        <v>6</v>
      </c>
      <c r="F519" s="25" t="s">
        <v>367</v>
      </c>
      <c r="G519" s="26">
        <f t="shared" ref="G519:N519" si="680">G520</f>
        <v>44021</v>
      </c>
      <c r="H519" s="26">
        <f t="shared" si="680"/>
        <v>35379.881600000001</v>
      </c>
      <c r="I519" s="26">
        <f t="shared" si="680"/>
        <v>35379.881600000001</v>
      </c>
      <c r="J519" s="26">
        <f t="shared" si="680"/>
        <v>0</v>
      </c>
      <c r="K519" s="26">
        <f t="shared" si="680"/>
        <v>0</v>
      </c>
      <c r="L519" s="26">
        <f t="shared" si="680"/>
        <v>0</v>
      </c>
      <c r="M519" s="26">
        <f t="shared" si="680"/>
        <v>0</v>
      </c>
      <c r="N519" s="26">
        <f t="shared" si="680"/>
        <v>35114.879000000001</v>
      </c>
      <c r="O519" s="47">
        <f t="shared" si="607"/>
        <v>99.250979404069</v>
      </c>
      <c r="P519" s="26">
        <f t="shared" ref="P519:R519" si="681">P520</f>
        <v>0</v>
      </c>
      <c r="Q519" s="26">
        <f t="shared" si="681"/>
        <v>0</v>
      </c>
      <c r="R519" s="26">
        <f t="shared" si="681"/>
        <v>0</v>
      </c>
    </row>
    <row r="520" spans="1:18" ht="26" x14ac:dyDescent="0.35">
      <c r="A520" s="10">
        <v>924</v>
      </c>
      <c r="B520" s="10" t="s">
        <v>174</v>
      </c>
      <c r="C520" s="10" t="s">
        <v>8</v>
      </c>
      <c r="D520" s="10" t="s">
        <v>176</v>
      </c>
      <c r="E520" s="10">
        <v>240</v>
      </c>
      <c r="F520" s="25" t="s">
        <v>356</v>
      </c>
      <c r="G520" s="26">
        <v>44021</v>
      </c>
      <c r="H520" s="26">
        <v>35379.881600000001</v>
      </c>
      <c r="I520" s="26">
        <v>35379.881600000001</v>
      </c>
      <c r="J520" s="26"/>
      <c r="K520" s="26"/>
      <c r="L520" s="26"/>
      <c r="M520" s="26"/>
      <c r="N520" s="26">
        <v>35114.879000000001</v>
      </c>
      <c r="O520" s="47">
        <f t="shared" si="607"/>
        <v>99.250979404069</v>
      </c>
      <c r="P520" s="26"/>
      <c r="Q520" s="26"/>
      <c r="R520" s="26"/>
    </row>
    <row r="521" spans="1:18" ht="26" x14ac:dyDescent="0.35">
      <c r="A521" s="10">
        <v>924</v>
      </c>
      <c r="B521" s="10" t="s">
        <v>174</v>
      </c>
      <c r="C521" s="10" t="s">
        <v>8</v>
      </c>
      <c r="D521" s="10" t="s">
        <v>176</v>
      </c>
      <c r="E521" s="10" t="s">
        <v>85</v>
      </c>
      <c r="F521" s="25" t="s">
        <v>370</v>
      </c>
      <c r="G521" s="26">
        <f t="shared" ref="G521" si="682">G522+G523+G524</f>
        <v>97655.232000000004</v>
      </c>
      <c r="H521" s="26">
        <f t="shared" ref="H521:M521" si="683">H522+H523+H524</f>
        <v>106326.50956999999</v>
      </c>
      <c r="I521" s="26">
        <f t="shared" si="683"/>
        <v>106326.50956999999</v>
      </c>
      <c r="J521" s="26">
        <f t="shared" si="683"/>
        <v>0</v>
      </c>
      <c r="K521" s="26">
        <f t="shared" si="683"/>
        <v>0</v>
      </c>
      <c r="L521" s="26">
        <f t="shared" si="683"/>
        <v>0</v>
      </c>
      <c r="M521" s="26">
        <f t="shared" si="683"/>
        <v>0</v>
      </c>
      <c r="N521" s="26">
        <f t="shared" ref="N521" si="684">N522+N523+N524</f>
        <v>106326.51</v>
      </c>
      <c r="O521" s="47">
        <f t="shared" si="607"/>
        <v>100.00000040441466</v>
      </c>
      <c r="P521" s="26">
        <f t="shared" ref="P521:R521" si="685">P522+P523+P524</f>
        <v>0</v>
      </c>
      <c r="Q521" s="26">
        <f t="shared" ref="Q521" si="686">Q522+Q523+Q524</f>
        <v>0</v>
      </c>
      <c r="R521" s="26">
        <f t="shared" si="685"/>
        <v>0</v>
      </c>
    </row>
    <row r="522" spans="1:18" x14ac:dyDescent="0.35">
      <c r="A522" s="10">
        <v>924</v>
      </c>
      <c r="B522" s="10" t="s">
        <v>174</v>
      </c>
      <c r="C522" s="10" t="s">
        <v>8</v>
      </c>
      <c r="D522" s="10" t="s">
        <v>176</v>
      </c>
      <c r="E522" s="10">
        <v>610</v>
      </c>
      <c r="F522" s="25" t="s">
        <v>361</v>
      </c>
      <c r="G522" s="26">
        <v>780</v>
      </c>
      <c r="H522" s="26">
        <v>1480</v>
      </c>
      <c r="I522" s="26">
        <v>1480</v>
      </c>
      <c r="J522" s="26"/>
      <c r="K522" s="26"/>
      <c r="L522" s="26"/>
      <c r="M522" s="26"/>
      <c r="N522" s="26">
        <v>1480</v>
      </c>
      <c r="O522" s="47">
        <f t="shared" si="607"/>
        <v>100</v>
      </c>
      <c r="P522" s="26"/>
      <c r="Q522" s="26"/>
      <c r="R522" s="26"/>
    </row>
    <row r="523" spans="1:18" x14ac:dyDescent="0.35">
      <c r="A523" s="10">
        <v>924</v>
      </c>
      <c r="B523" s="10" t="s">
        <v>174</v>
      </c>
      <c r="C523" s="10" t="s">
        <v>8</v>
      </c>
      <c r="D523" s="10" t="s">
        <v>176</v>
      </c>
      <c r="E523" s="10">
        <v>620</v>
      </c>
      <c r="F523" s="25" t="s">
        <v>362</v>
      </c>
      <c r="G523" s="26">
        <v>94875.232000000004</v>
      </c>
      <c r="H523" s="26">
        <v>102846.50956999999</v>
      </c>
      <c r="I523" s="26">
        <v>102846.50956999999</v>
      </c>
      <c r="J523" s="26"/>
      <c r="K523" s="26"/>
      <c r="L523" s="26"/>
      <c r="M523" s="26"/>
      <c r="N523" s="26">
        <v>102846.51</v>
      </c>
      <c r="O523" s="47">
        <f t="shared" si="607"/>
        <v>100.00000041809878</v>
      </c>
      <c r="P523" s="26"/>
      <c r="Q523" s="26"/>
      <c r="R523" s="26"/>
    </row>
    <row r="524" spans="1:18" ht="26" x14ac:dyDescent="0.35">
      <c r="A524" s="10">
        <v>924</v>
      </c>
      <c r="B524" s="10" t="s">
        <v>174</v>
      </c>
      <c r="C524" s="10" t="s">
        <v>8</v>
      </c>
      <c r="D524" s="10" t="s">
        <v>176</v>
      </c>
      <c r="E524" s="10">
        <v>630</v>
      </c>
      <c r="F524" s="25" t="s">
        <v>363</v>
      </c>
      <c r="G524" s="26">
        <v>2000</v>
      </c>
      <c r="H524" s="26">
        <v>2000</v>
      </c>
      <c r="I524" s="26">
        <v>2000</v>
      </c>
      <c r="J524" s="26"/>
      <c r="K524" s="26"/>
      <c r="L524" s="26"/>
      <c r="M524" s="26"/>
      <c r="N524" s="26">
        <v>2000</v>
      </c>
      <c r="O524" s="47">
        <f t="shared" si="607"/>
        <v>100</v>
      </c>
      <c r="P524" s="26"/>
      <c r="Q524" s="26"/>
      <c r="R524" s="26"/>
    </row>
    <row r="525" spans="1:18" x14ac:dyDescent="0.35">
      <c r="A525" s="10">
        <v>924</v>
      </c>
      <c r="B525" s="10" t="s">
        <v>174</v>
      </c>
      <c r="C525" s="10" t="s">
        <v>8</v>
      </c>
      <c r="D525" s="10" t="s">
        <v>176</v>
      </c>
      <c r="E525" s="10" t="s">
        <v>7</v>
      </c>
      <c r="F525" s="25" t="s">
        <v>371</v>
      </c>
      <c r="G525" s="26">
        <f t="shared" ref="G525:N525" si="687">G526</f>
        <v>50</v>
      </c>
      <c r="H525" s="26">
        <f t="shared" si="687"/>
        <v>19.841000000000001</v>
      </c>
      <c r="I525" s="26">
        <f t="shared" si="687"/>
        <v>19.841000000000001</v>
      </c>
      <c r="J525" s="26">
        <f t="shared" si="687"/>
        <v>0</v>
      </c>
      <c r="K525" s="26">
        <f t="shared" si="687"/>
        <v>0</v>
      </c>
      <c r="L525" s="26">
        <f t="shared" si="687"/>
        <v>0</v>
      </c>
      <c r="M525" s="26">
        <f t="shared" si="687"/>
        <v>0</v>
      </c>
      <c r="N525" s="26">
        <f t="shared" si="687"/>
        <v>19.841000000000001</v>
      </c>
      <c r="O525" s="47">
        <f t="shared" si="607"/>
        <v>100</v>
      </c>
      <c r="P525" s="26">
        <f t="shared" ref="P525:R525" si="688">P526</f>
        <v>0</v>
      </c>
      <c r="Q525" s="26">
        <f t="shared" si="688"/>
        <v>0</v>
      </c>
      <c r="R525" s="26">
        <f t="shared" si="688"/>
        <v>0</v>
      </c>
    </row>
    <row r="526" spans="1:18" x14ac:dyDescent="0.35">
      <c r="A526" s="10">
        <v>924</v>
      </c>
      <c r="B526" s="10" t="s">
        <v>174</v>
      </c>
      <c r="C526" s="10" t="s">
        <v>8</v>
      </c>
      <c r="D526" s="10" t="s">
        <v>176</v>
      </c>
      <c r="E526" s="10">
        <v>850</v>
      </c>
      <c r="F526" s="25" t="s">
        <v>365</v>
      </c>
      <c r="G526" s="26">
        <v>50</v>
      </c>
      <c r="H526" s="26">
        <v>19.841000000000001</v>
      </c>
      <c r="I526" s="26">
        <v>19.841000000000001</v>
      </c>
      <c r="J526" s="26"/>
      <c r="K526" s="26"/>
      <c r="L526" s="26"/>
      <c r="M526" s="26"/>
      <c r="N526" s="26">
        <v>19.841000000000001</v>
      </c>
      <c r="O526" s="47">
        <f t="shared" ref="O526:O589" si="689">N526/H526*100</f>
        <v>100</v>
      </c>
      <c r="P526" s="26"/>
      <c r="Q526" s="26"/>
      <c r="R526" s="26"/>
    </row>
    <row r="527" spans="1:18" ht="26" x14ac:dyDescent="0.35">
      <c r="A527" s="10">
        <v>924</v>
      </c>
      <c r="B527" s="10" t="s">
        <v>174</v>
      </c>
      <c r="C527" s="10" t="s">
        <v>8</v>
      </c>
      <c r="D527" s="10" t="s">
        <v>194</v>
      </c>
      <c r="E527" s="10"/>
      <c r="F527" s="25" t="s">
        <v>224</v>
      </c>
      <c r="G527" s="26">
        <f>G528+G538</f>
        <v>164824.111</v>
      </c>
      <c r="H527" s="26">
        <f>H528+H538+H532+H535+H542</f>
        <v>172664.04400000002</v>
      </c>
      <c r="I527" s="26">
        <f t="shared" ref="I527:R527" si="690">I528+I538+I532+I535+I542</f>
        <v>172664.04400000002</v>
      </c>
      <c r="J527" s="26">
        <f t="shared" si="690"/>
        <v>8429.8329999999987</v>
      </c>
      <c r="K527" s="26">
        <f t="shared" si="690"/>
        <v>8429.8329999999987</v>
      </c>
      <c r="L527" s="26">
        <f t="shared" si="690"/>
        <v>0</v>
      </c>
      <c r="M527" s="26">
        <f t="shared" si="690"/>
        <v>0</v>
      </c>
      <c r="N527" s="26">
        <f t="shared" si="690"/>
        <v>172664.04400000002</v>
      </c>
      <c r="O527" s="47">
        <f t="shared" si="689"/>
        <v>100</v>
      </c>
      <c r="P527" s="26">
        <f t="shared" si="690"/>
        <v>8429.8329999999987</v>
      </c>
      <c r="Q527" s="26">
        <f t="shared" si="690"/>
        <v>0</v>
      </c>
      <c r="R527" s="26">
        <f t="shared" si="690"/>
        <v>0</v>
      </c>
    </row>
    <row r="528" spans="1:18" ht="39" x14ac:dyDescent="0.35">
      <c r="A528" s="10">
        <v>924</v>
      </c>
      <c r="B528" s="10" t="s">
        <v>174</v>
      </c>
      <c r="C528" s="10" t="s">
        <v>8</v>
      </c>
      <c r="D528" s="10" t="s">
        <v>177</v>
      </c>
      <c r="E528" s="10"/>
      <c r="F528" s="25" t="s">
        <v>37</v>
      </c>
      <c r="G528" s="26">
        <f>G529</f>
        <v>164824.111</v>
      </c>
      <c r="H528" s="26">
        <f t="shared" ref="H528:N528" si="691">H529</f>
        <v>164234.21100000001</v>
      </c>
      <c r="I528" s="26">
        <f t="shared" si="691"/>
        <v>164234.21100000001</v>
      </c>
      <c r="J528" s="26">
        <f t="shared" si="691"/>
        <v>0</v>
      </c>
      <c r="K528" s="26">
        <f t="shared" si="691"/>
        <v>0</v>
      </c>
      <c r="L528" s="26">
        <f t="shared" si="691"/>
        <v>0</v>
      </c>
      <c r="M528" s="26">
        <f t="shared" si="691"/>
        <v>0</v>
      </c>
      <c r="N528" s="26">
        <f t="shared" si="691"/>
        <v>164234.21100000001</v>
      </c>
      <c r="O528" s="47">
        <f t="shared" si="689"/>
        <v>100</v>
      </c>
      <c r="P528" s="26">
        <f t="shared" ref="P528:R528" si="692">P529</f>
        <v>0</v>
      </c>
      <c r="Q528" s="26">
        <f t="shared" si="692"/>
        <v>0</v>
      </c>
      <c r="R528" s="26">
        <f t="shared" si="692"/>
        <v>0</v>
      </c>
    </row>
    <row r="529" spans="1:18" ht="26" x14ac:dyDescent="0.35">
      <c r="A529" s="10">
        <v>924</v>
      </c>
      <c r="B529" s="10" t="s">
        <v>174</v>
      </c>
      <c r="C529" s="10" t="s">
        <v>8</v>
      </c>
      <c r="D529" s="10" t="s">
        <v>177</v>
      </c>
      <c r="E529" s="10" t="s">
        <v>85</v>
      </c>
      <c r="F529" s="25" t="s">
        <v>370</v>
      </c>
      <c r="G529" s="26">
        <f t="shared" ref="G529" si="693">G530+G531</f>
        <v>164824.111</v>
      </c>
      <c r="H529" s="26">
        <f t="shared" ref="H529:M529" si="694">H530+H531</f>
        <v>164234.21100000001</v>
      </c>
      <c r="I529" s="26">
        <f t="shared" si="694"/>
        <v>164234.21100000001</v>
      </c>
      <c r="J529" s="26">
        <f t="shared" si="694"/>
        <v>0</v>
      </c>
      <c r="K529" s="26">
        <f t="shared" si="694"/>
        <v>0</v>
      </c>
      <c r="L529" s="26">
        <f t="shared" si="694"/>
        <v>0</v>
      </c>
      <c r="M529" s="26">
        <f t="shared" si="694"/>
        <v>0</v>
      </c>
      <c r="N529" s="26">
        <f t="shared" ref="N529" si="695">N530+N531</f>
        <v>164234.21100000001</v>
      </c>
      <c r="O529" s="47">
        <f t="shared" si="689"/>
        <v>100</v>
      </c>
      <c r="P529" s="26">
        <f t="shared" ref="P529:R529" si="696">P530+P531</f>
        <v>0</v>
      </c>
      <c r="Q529" s="26">
        <f t="shared" ref="Q529" si="697">Q530+Q531</f>
        <v>0</v>
      </c>
      <c r="R529" s="26">
        <f t="shared" si="696"/>
        <v>0</v>
      </c>
    </row>
    <row r="530" spans="1:18" x14ac:dyDescent="0.35">
      <c r="A530" s="10">
        <v>924</v>
      </c>
      <c r="B530" s="10" t="s">
        <v>174</v>
      </c>
      <c r="C530" s="10" t="s">
        <v>8</v>
      </c>
      <c r="D530" s="10" t="s">
        <v>177</v>
      </c>
      <c r="E530" s="10">
        <v>610</v>
      </c>
      <c r="F530" s="25" t="s">
        <v>361</v>
      </c>
      <c r="G530" s="26">
        <f>38694.3-149.47</f>
        <v>38544.83</v>
      </c>
      <c r="H530" s="26">
        <v>38544.83</v>
      </c>
      <c r="I530" s="26">
        <v>38544.83</v>
      </c>
      <c r="J530" s="26"/>
      <c r="K530" s="26"/>
      <c r="L530" s="26"/>
      <c r="M530" s="26"/>
      <c r="N530" s="26">
        <v>38544.83</v>
      </c>
      <c r="O530" s="47">
        <f t="shared" si="689"/>
        <v>100</v>
      </c>
      <c r="P530" s="26"/>
      <c r="Q530" s="26"/>
      <c r="R530" s="26"/>
    </row>
    <row r="531" spans="1:18" x14ac:dyDescent="0.35">
      <c r="A531" s="10">
        <v>924</v>
      </c>
      <c r="B531" s="10" t="s">
        <v>174</v>
      </c>
      <c r="C531" s="10" t="s">
        <v>8</v>
      </c>
      <c r="D531" s="10" t="s">
        <v>177</v>
      </c>
      <c r="E531" s="10">
        <v>620</v>
      </c>
      <c r="F531" s="25" t="s">
        <v>362</v>
      </c>
      <c r="G531" s="26">
        <f>127303.7-1024.419</f>
        <v>126279.281</v>
      </c>
      <c r="H531" s="26">
        <v>125689.38099999999</v>
      </c>
      <c r="I531" s="26">
        <v>125689.38099999999</v>
      </c>
      <c r="J531" s="26"/>
      <c r="K531" s="26"/>
      <c r="L531" s="26"/>
      <c r="M531" s="26"/>
      <c r="N531" s="26">
        <v>125689.38099999999</v>
      </c>
      <c r="O531" s="47">
        <f t="shared" si="689"/>
        <v>100</v>
      </c>
      <c r="P531" s="26"/>
      <c r="Q531" s="26"/>
      <c r="R531" s="26"/>
    </row>
    <row r="532" spans="1:18" ht="39" x14ac:dyDescent="0.35">
      <c r="A532" s="10">
        <v>924</v>
      </c>
      <c r="B532" s="10" t="s">
        <v>174</v>
      </c>
      <c r="C532" s="10" t="s">
        <v>8</v>
      </c>
      <c r="D532" s="10" t="s">
        <v>993</v>
      </c>
      <c r="E532" s="10"/>
      <c r="F532" s="25" t="s">
        <v>994</v>
      </c>
      <c r="G532" s="26"/>
      <c r="H532" s="26">
        <f>H533</f>
        <v>100</v>
      </c>
      <c r="I532" s="26">
        <f t="shared" ref="I532:R533" si="698">I533</f>
        <v>100</v>
      </c>
      <c r="J532" s="26">
        <f t="shared" si="698"/>
        <v>100</v>
      </c>
      <c r="K532" s="26">
        <f t="shared" si="698"/>
        <v>100</v>
      </c>
      <c r="L532" s="26">
        <f t="shared" si="698"/>
        <v>0</v>
      </c>
      <c r="M532" s="26">
        <f t="shared" si="698"/>
        <v>0</v>
      </c>
      <c r="N532" s="26">
        <f t="shared" si="698"/>
        <v>100</v>
      </c>
      <c r="O532" s="47">
        <f t="shared" si="689"/>
        <v>100</v>
      </c>
      <c r="P532" s="26">
        <f t="shared" si="698"/>
        <v>100</v>
      </c>
      <c r="Q532" s="26">
        <f t="shared" si="698"/>
        <v>0</v>
      </c>
      <c r="R532" s="26">
        <f t="shared" si="698"/>
        <v>0</v>
      </c>
    </row>
    <row r="533" spans="1:18" ht="26" x14ac:dyDescent="0.35">
      <c r="A533" s="10">
        <v>924</v>
      </c>
      <c r="B533" s="10" t="s">
        <v>174</v>
      </c>
      <c r="C533" s="10" t="s">
        <v>8</v>
      </c>
      <c r="D533" s="10" t="s">
        <v>993</v>
      </c>
      <c r="E533" s="10" t="s">
        <v>85</v>
      </c>
      <c r="F533" s="25" t="s">
        <v>370</v>
      </c>
      <c r="G533" s="26"/>
      <c r="H533" s="26">
        <f>H534</f>
        <v>100</v>
      </c>
      <c r="I533" s="26">
        <f t="shared" si="698"/>
        <v>100</v>
      </c>
      <c r="J533" s="26">
        <f t="shared" si="698"/>
        <v>100</v>
      </c>
      <c r="K533" s="26">
        <f t="shared" si="698"/>
        <v>100</v>
      </c>
      <c r="L533" s="26">
        <f t="shared" si="698"/>
        <v>0</v>
      </c>
      <c r="M533" s="26">
        <f t="shared" si="698"/>
        <v>0</v>
      </c>
      <c r="N533" s="26">
        <f t="shared" si="698"/>
        <v>100</v>
      </c>
      <c r="O533" s="47">
        <f t="shared" si="689"/>
        <v>100</v>
      </c>
      <c r="P533" s="26">
        <f t="shared" si="698"/>
        <v>100</v>
      </c>
      <c r="Q533" s="26">
        <f t="shared" si="698"/>
        <v>0</v>
      </c>
      <c r="R533" s="26">
        <f t="shared" si="698"/>
        <v>0</v>
      </c>
    </row>
    <row r="534" spans="1:18" x14ac:dyDescent="0.35">
      <c r="A534" s="10">
        <v>924</v>
      </c>
      <c r="B534" s="10" t="s">
        <v>174</v>
      </c>
      <c r="C534" s="10" t="s">
        <v>8</v>
      </c>
      <c r="D534" s="10" t="s">
        <v>993</v>
      </c>
      <c r="E534" s="10">
        <v>620</v>
      </c>
      <c r="F534" s="25" t="s">
        <v>362</v>
      </c>
      <c r="G534" s="26"/>
      <c r="H534" s="26">
        <v>100</v>
      </c>
      <c r="I534" s="26">
        <v>100</v>
      </c>
      <c r="J534" s="26">
        <f>H534</f>
        <v>100</v>
      </c>
      <c r="K534" s="26">
        <f>I534</f>
        <v>100</v>
      </c>
      <c r="L534" s="26"/>
      <c r="M534" s="26"/>
      <c r="N534" s="26">
        <v>100</v>
      </c>
      <c r="O534" s="47">
        <f t="shared" si="689"/>
        <v>100</v>
      </c>
      <c r="P534" s="26">
        <f>N534</f>
        <v>100</v>
      </c>
      <c r="Q534" s="26"/>
      <c r="R534" s="26"/>
    </row>
    <row r="535" spans="1:18" ht="26" x14ac:dyDescent="0.35">
      <c r="A535" s="10">
        <v>924</v>
      </c>
      <c r="B535" s="10" t="s">
        <v>174</v>
      </c>
      <c r="C535" s="10" t="s">
        <v>8</v>
      </c>
      <c r="D535" s="10" t="s">
        <v>995</v>
      </c>
      <c r="E535" s="10"/>
      <c r="F535" s="25" t="s">
        <v>996</v>
      </c>
      <c r="G535" s="26"/>
      <c r="H535" s="26">
        <f>H536</f>
        <v>3000</v>
      </c>
      <c r="I535" s="26">
        <f t="shared" ref="I535:R536" si="699">I536</f>
        <v>3000</v>
      </c>
      <c r="J535" s="26">
        <f t="shared" si="699"/>
        <v>3000</v>
      </c>
      <c r="K535" s="26">
        <f t="shared" si="699"/>
        <v>3000</v>
      </c>
      <c r="L535" s="26">
        <f t="shared" si="699"/>
        <v>0</v>
      </c>
      <c r="M535" s="26">
        <f t="shared" si="699"/>
        <v>0</v>
      </c>
      <c r="N535" s="26">
        <f t="shared" si="699"/>
        <v>3000</v>
      </c>
      <c r="O535" s="47">
        <f t="shared" si="689"/>
        <v>100</v>
      </c>
      <c r="P535" s="26">
        <f t="shared" si="699"/>
        <v>3000</v>
      </c>
      <c r="Q535" s="26">
        <f t="shared" si="699"/>
        <v>0</v>
      </c>
      <c r="R535" s="26">
        <f t="shared" si="699"/>
        <v>0</v>
      </c>
    </row>
    <row r="536" spans="1:18" ht="26" x14ac:dyDescent="0.35">
      <c r="A536" s="10">
        <v>924</v>
      </c>
      <c r="B536" s="10" t="s">
        <v>174</v>
      </c>
      <c r="C536" s="10" t="s">
        <v>8</v>
      </c>
      <c r="D536" s="10" t="s">
        <v>995</v>
      </c>
      <c r="E536" s="10" t="s">
        <v>85</v>
      </c>
      <c r="F536" s="25" t="s">
        <v>370</v>
      </c>
      <c r="G536" s="26"/>
      <c r="H536" s="26">
        <f>H537</f>
        <v>3000</v>
      </c>
      <c r="I536" s="26">
        <f t="shared" si="699"/>
        <v>3000</v>
      </c>
      <c r="J536" s="26">
        <f t="shared" si="699"/>
        <v>3000</v>
      </c>
      <c r="K536" s="26">
        <f t="shared" si="699"/>
        <v>3000</v>
      </c>
      <c r="L536" s="26">
        <f t="shared" si="699"/>
        <v>0</v>
      </c>
      <c r="M536" s="26">
        <f t="shared" si="699"/>
        <v>0</v>
      </c>
      <c r="N536" s="26">
        <f t="shared" si="699"/>
        <v>3000</v>
      </c>
      <c r="O536" s="47">
        <f t="shared" si="689"/>
        <v>100</v>
      </c>
      <c r="P536" s="26">
        <f t="shared" si="699"/>
        <v>3000</v>
      </c>
      <c r="Q536" s="26">
        <f t="shared" si="699"/>
        <v>0</v>
      </c>
      <c r="R536" s="26">
        <f t="shared" si="699"/>
        <v>0</v>
      </c>
    </row>
    <row r="537" spans="1:18" x14ac:dyDescent="0.35">
      <c r="A537" s="10">
        <v>924</v>
      </c>
      <c r="B537" s="10" t="s">
        <v>174</v>
      </c>
      <c r="C537" s="10" t="s">
        <v>8</v>
      </c>
      <c r="D537" s="10" t="s">
        <v>995</v>
      </c>
      <c r="E537" s="10">
        <v>620</v>
      </c>
      <c r="F537" s="25" t="s">
        <v>362</v>
      </c>
      <c r="G537" s="26"/>
      <c r="H537" s="26">
        <v>3000</v>
      </c>
      <c r="I537" s="26">
        <v>3000</v>
      </c>
      <c r="J537" s="26">
        <f>H537</f>
        <v>3000</v>
      </c>
      <c r="K537" s="26">
        <f>I537</f>
        <v>3000</v>
      </c>
      <c r="L537" s="26"/>
      <c r="M537" s="26"/>
      <c r="N537" s="26">
        <v>3000</v>
      </c>
      <c r="O537" s="47">
        <f t="shared" si="689"/>
        <v>100</v>
      </c>
      <c r="P537" s="26">
        <v>3000</v>
      </c>
      <c r="Q537" s="26"/>
      <c r="R537" s="26"/>
    </row>
    <row r="538" spans="1:18" x14ac:dyDescent="0.35">
      <c r="A538" s="10">
        <v>924</v>
      </c>
      <c r="B538" s="10" t="s">
        <v>174</v>
      </c>
      <c r="C538" s="10" t="s">
        <v>8</v>
      </c>
      <c r="D538" s="10" t="s">
        <v>894</v>
      </c>
      <c r="E538" s="10"/>
      <c r="F538" s="25" t="s">
        <v>1022</v>
      </c>
      <c r="G538" s="26">
        <f>G539</f>
        <v>0</v>
      </c>
      <c r="H538" s="26">
        <f t="shared" ref="H538:N538" si="700">H539</f>
        <v>3829.8329999999996</v>
      </c>
      <c r="I538" s="26">
        <f t="shared" si="700"/>
        <v>3829.8329999999996</v>
      </c>
      <c r="J538" s="26">
        <f t="shared" si="700"/>
        <v>3829.8329999999996</v>
      </c>
      <c r="K538" s="26">
        <f t="shared" si="700"/>
        <v>3829.8329999999996</v>
      </c>
      <c r="L538" s="26">
        <f t="shared" si="700"/>
        <v>0</v>
      </c>
      <c r="M538" s="26">
        <f t="shared" si="700"/>
        <v>0</v>
      </c>
      <c r="N538" s="26">
        <f t="shared" si="700"/>
        <v>3829.8329999999996</v>
      </c>
      <c r="O538" s="47">
        <f t="shared" si="689"/>
        <v>100</v>
      </c>
      <c r="P538" s="26">
        <f t="shared" ref="P538:R538" si="701">P539</f>
        <v>3829.8329999999996</v>
      </c>
      <c r="Q538" s="26">
        <f t="shared" si="701"/>
        <v>0</v>
      </c>
      <c r="R538" s="26">
        <f t="shared" si="701"/>
        <v>0</v>
      </c>
    </row>
    <row r="539" spans="1:18" ht="26" x14ac:dyDescent="0.35">
      <c r="A539" s="10">
        <v>924</v>
      </c>
      <c r="B539" s="10" t="s">
        <v>174</v>
      </c>
      <c r="C539" s="10" t="s">
        <v>8</v>
      </c>
      <c r="D539" s="10" t="s">
        <v>894</v>
      </c>
      <c r="E539" s="10" t="s">
        <v>85</v>
      </c>
      <c r="F539" s="25" t="s">
        <v>370</v>
      </c>
      <c r="G539" s="26">
        <f>G540+G541</f>
        <v>0</v>
      </c>
      <c r="H539" s="26">
        <f t="shared" ref="H539:N539" si="702">H540+H541</f>
        <v>3829.8329999999996</v>
      </c>
      <c r="I539" s="26">
        <f t="shared" si="702"/>
        <v>3829.8329999999996</v>
      </c>
      <c r="J539" s="26">
        <f t="shared" si="702"/>
        <v>3829.8329999999996</v>
      </c>
      <c r="K539" s="26">
        <f t="shared" si="702"/>
        <v>3829.8329999999996</v>
      </c>
      <c r="L539" s="26">
        <f t="shared" si="702"/>
        <v>0</v>
      </c>
      <c r="M539" s="26">
        <f t="shared" si="702"/>
        <v>0</v>
      </c>
      <c r="N539" s="26">
        <f t="shared" si="702"/>
        <v>3829.8329999999996</v>
      </c>
      <c r="O539" s="47">
        <f t="shared" si="689"/>
        <v>100</v>
      </c>
      <c r="P539" s="26">
        <f t="shared" ref="P539:R539" si="703">P540+P541</f>
        <v>3829.8329999999996</v>
      </c>
      <c r="Q539" s="26">
        <f t="shared" ref="Q539" si="704">Q540+Q541</f>
        <v>0</v>
      </c>
      <c r="R539" s="26">
        <f t="shared" si="703"/>
        <v>0</v>
      </c>
    </row>
    <row r="540" spans="1:18" x14ac:dyDescent="0.35">
      <c r="A540" s="10">
        <v>924</v>
      </c>
      <c r="B540" s="10" t="s">
        <v>174</v>
      </c>
      <c r="C540" s="10" t="s">
        <v>8</v>
      </c>
      <c r="D540" s="10" t="s">
        <v>894</v>
      </c>
      <c r="E540" s="10">
        <v>610</v>
      </c>
      <c r="F540" s="25" t="s">
        <v>361</v>
      </c>
      <c r="G540" s="26"/>
      <c r="H540" s="26">
        <v>747.55700000000002</v>
      </c>
      <c r="I540" s="26">
        <v>747.55700000000002</v>
      </c>
      <c r="J540" s="26">
        <v>747.55700000000002</v>
      </c>
      <c r="K540" s="26">
        <f>I540</f>
        <v>747.55700000000002</v>
      </c>
      <c r="L540" s="26"/>
      <c r="M540" s="26"/>
      <c r="N540" s="26">
        <v>747.55700000000002</v>
      </c>
      <c r="O540" s="47">
        <f t="shared" si="689"/>
        <v>100</v>
      </c>
      <c r="P540" s="26">
        <v>747.55700000000002</v>
      </c>
      <c r="Q540" s="26"/>
      <c r="R540" s="26"/>
    </row>
    <row r="541" spans="1:18" x14ac:dyDescent="0.35">
      <c r="A541" s="10">
        <v>924</v>
      </c>
      <c r="B541" s="10" t="s">
        <v>174</v>
      </c>
      <c r="C541" s="10" t="s">
        <v>8</v>
      </c>
      <c r="D541" s="10" t="s">
        <v>894</v>
      </c>
      <c r="E541" s="10">
        <v>620</v>
      </c>
      <c r="F541" s="25" t="s">
        <v>362</v>
      </c>
      <c r="G541" s="26"/>
      <c r="H541" s="26">
        <v>3082.2759999999998</v>
      </c>
      <c r="I541" s="26">
        <v>3082.2759999999998</v>
      </c>
      <c r="J541" s="26">
        <v>3082.2759999999998</v>
      </c>
      <c r="K541" s="26">
        <f>I541</f>
        <v>3082.2759999999998</v>
      </c>
      <c r="L541" s="26"/>
      <c r="M541" s="26"/>
      <c r="N541" s="26">
        <v>3082.2759999999998</v>
      </c>
      <c r="O541" s="47">
        <f t="shared" si="689"/>
        <v>100</v>
      </c>
      <c r="P541" s="26">
        <v>3082.2759999999998</v>
      </c>
      <c r="Q541" s="26"/>
      <c r="R541" s="26"/>
    </row>
    <row r="542" spans="1:18" ht="65" x14ac:dyDescent="0.35">
      <c r="A542" s="10">
        <v>924</v>
      </c>
      <c r="B542" s="10" t="s">
        <v>174</v>
      </c>
      <c r="C542" s="10" t="s">
        <v>8</v>
      </c>
      <c r="D542" s="10" t="s">
        <v>997</v>
      </c>
      <c r="E542" s="10"/>
      <c r="F542" s="25" t="s">
        <v>998</v>
      </c>
      <c r="G542" s="26"/>
      <c r="H542" s="26">
        <f>H543</f>
        <v>1500</v>
      </c>
      <c r="I542" s="26">
        <f t="shared" ref="I542:R543" si="705">I543</f>
        <v>1500</v>
      </c>
      <c r="J542" s="26">
        <f t="shared" si="705"/>
        <v>1500</v>
      </c>
      <c r="K542" s="26">
        <f t="shared" si="705"/>
        <v>1500</v>
      </c>
      <c r="L542" s="26">
        <f t="shared" si="705"/>
        <v>0</v>
      </c>
      <c r="M542" s="26">
        <f t="shared" si="705"/>
        <v>0</v>
      </c>
      <c r="N542" s="26">
        <f t="shared" si="705"/>
        <v>1500</v>
      </c>
      <c r="O542" s="47">
        <f t="shared" si="689"/>
        <v>100</v>
      </c>
      <c r="P542" s="26">
        <f t="shared" si="705"/>
        <v>1500</v>
      </c>
      <c r="Q542" s="26">
        <f t="shared" si="705"/>
        <v>0</v>
      </c>
      <c r="R542" s="26">
        <f t="shared" si="705"/>
        <v>0</v>
      </c>
    </row>
    <row r="543" spans="1:18" ht="26" x14ac:dyDescent="0.35">
      <c r="A543" s="10">
        <v>924</v>
      </c>
      <c r="B543" s="10" t="s">
        <v>174</v>
      </c>
      <c r="C543" s="10" t="s">
        <v>8</v>
      </c>
      <c r="D543" s="10" t="s">
        <v>997</v>
      </c>
      <c r="E543" s="10" t="s">
        <v>85</v>
      </c>
      <c r="F543" s="25" t="s">
        <v>370</v>
      </c>
      <c r="G543" s="26"/>
      <c r="H543" s="26">
        <f>H544</f>
        <v>1500</v>
      </c>
      <c r="I543" s="26">
        <f t="shared" si="705"/>
        <v>1500</v>
      </c>
      <c r="J543" s="26">
        <f t="shared" si="705"/>
        <v>1500</v>
      </c>
      <c r="K543" s="26">
        <f t="shared" si="705"/>
        <v>1500</v>
      </c>
      <c r="L543" s="26">
        <f t="shared" si="705"/>
        <v>0</v>
      </c>
      <c r="M543" s="26">
        <f t="shared" si="705"/>
        <v>0</v>
      </c>
      <c r="N543" s="26">
        <f t="shared" si="705"/>
        <v>1500</v>
      </c>
      <c r="O543" s="47">
        <f t="shared" si="689"/>
        <v>100</v>
      </c>
      <c r="P543" s="26">
        <f t="shared" si="705"/>
        <v>1500</v>
      </c>
      <c r="Q543" s="26">
        <f t="shared" si="705"/>
        <v>0</v>
      </c>
      <c r="R543" s="26">
        <f t="shared" si="705"/>
        <v>0</v>
      </c>
    </row>
    <row r="544" spans="1:18" x14ac:dyDescent="0.35">
      <c r="A544" s="10">
        <v>924</v>
      </c>
      <c r="B544" s="10" t="s">
        <v>174</v>
      </c>
      <c r="C544" s="10" t="s">
        <v>8</v>
      </c>
      <c r="D544" s="10" t="s">
        <v>997</v>
      </c>
      <c r="E544" s="10">
        <v>610</v>
      </c>
      <c r="F544" s="25" t="s">
        <v>361</v>
      </c>
      <c r="G544" s="26"/>
      <c r="H544" s="26">
        <v>1500</v>
      </c>
      <c r="I544" s="26">
        <v>1500</v>
      </c>
      <c r="J544" s="26">
        <f>H544</f>
        <v>1500</v>
      </c>
      <c r="K544" s="26">
        <f>I544</f>
        <v>1500</v>
      </c>
      <c r="L544" s="26"/>
      <c r="M544" s="26"/>
      <c r="N544" s="26">
        <v>1500</v>
      </c>
      <c r="O544" s="47">
        <f t="shared" si="689"/>
        <v>100</v>
      </c>
      <c r="P544" s="26">
        <f>N544</f>
        <v>1500</v>
      </c>
      <c r="Q544" s="26"/>
      <c r="R544" s="26"/>
    </row>
    <row r="545" spans="1:18" ht="26" x14ac:dyDescent="0.35">
      <c r="A545" s="10">
        <v>924</v>
      </c>
      <c r="B545" s="10" t="s">
        <v>174</v>
      </c>
      <c r="C545" s="10" t="s">
        <v>8</v>
      </c>
      <c r="D545" s="10" t="s">
        <v>195</v>
      </c>
      <c r="E545" s="10"/>
      <c r="F545" s="25" t="s">
        <v>225</v>
      </c>
      <c r="G545" s="26">
        <f t="shared" ref="G545:N546" si="706">G546</f>
        <v>309959.67000000004</v>
      </c>
      <c r="H545" s="26">
        <f t="shared" si="706"/>
        <v>310549.57</v>
      </c>
      <c r="I545" s="26">
        <f t="shared" si="706"/>
        <v>310549.57</v>
      </c>
      <c r="J545" s="26">
        <f t="shared" si="706"/>
        <v>0</v>
      </c>
      <c r="K545" s="26">
        <f t="shared" si="706"/>
        <v>0</v>
      </c>
      <c r="L545" s="26">
        <f t="shared" si="706"/>
        <v>0</v>
      </c>
      <c r="M545" s="26">
        <f t="shared" si="706"/>
        <v>0</v>
      </c>
      <c r="N545" s="26">
        <f t="shared" si="706"/>
        <v>310549.57</v>
      </c>
      <c r="O545" s="47">
        <f t="shared" si="689"/>
        <v>100</v>
      </c>
      <c r="P545" s="26">
        <f t="shared" ref="P545:R546" si="707">P546</f>
        <v>0</v>
      </c>
      <c r="Q545" s="26">
        <f t="shared" si="707"/>
        <v>0</v>
      </c>
      <c r="R545" s="26">
        <f t="shared" si="707"/>
        <v>0</v>
      </c>
    </row>
    <row r="546" spans="1:18" ht="39" x14ac:dyDescent="0.35">
      <c r="A546" s="10">
        <v>924</v>
      </c>
      <c r="B546" s="10" t="s">
        <v>174</v>
      </c>
      <c r="C546" s="10" t="s">
        <v>8</v>
      </c>
      <c r="D546" s="10" t="s">
        <v>178</v>
      </c>
      <c r="E546" s="10"/>
      <c r="F546" s="25" t="s">
        <v>37</v>
      </c>
      <c r="G546" s="26">
        <f t="shared" si="706"/>
        <v>309959.67000000004</v>
      </c>
      <c r="H546" s="26">
        <f t="shared" si="706"/>
        <v>310549.57</v>
      </c>
      <c r="I546" s="26">
        <f t="shared" si="706"/>
        <v>310549.57</v>
      </c>
      <c r="J546" s="26">
        <f t="shared" si="706"/>
        <v>0</v>
      </c>
      <c r="K546" s="26">
        <f t="shared" si="706"/>
        <v>0</v>
      </c>
      <c r="L546" s="26">
        <f t="shared" si="706"/>
        <v>0</v>
      </c>
      <c r="M546" s="26">
        <f t="shared" si="706"/>
        <v>0</v>
      </c>
      <c r="N546" s="26">
        <f t="shared" si="706"/>
        <v>310549.57</v>
      </c>
      <c r="O546" s="47">
        <f t="shared" si="689"/>
        <v>100</v>
      </c>
      <c r="P546" s="26">
        <f t="shared" si="707"/>
        <v>0</v>
      </c>
      <c r="Q546" s="26">
        <f t="shared" si="707"/>
        <v>0</v>
      </c>
      <c r="R546" s="26">
        <f t="shared" si="707"/>
        <v>0</v>
      </c>
    </row>
    <row r="547" spans="1:18" ht="26" x14ac:dyDescent="0.35">
      <c r="A547" s="10">
        <v>924</v>
      </c>
      <c r="B547" s="10" t="s">
        <v>174</v>
      </c>
      <c r="C547" s="10" t="s">
        <v>8</v>
      </c>
      <c r="D547" s="10" t="s">
        <v>178</v>
      </c>
      <c r="E547" s="10" t="s">
        <v>85</v>
      </c>
      <c r="F547" s="25" t="s">
        <v>370</v>
      </c>
      <c r="G547" s="26">
        <f t="shared" ref="G547" si="708">G548+G549</f>
        <v>309959.67000000004</v>
      </c>
      <c r="H547" s="26">
        <f t="shared" ref="H547:M547" si="709">H548+H549</f>
        <v>310549.57</v>
      </c>
      <c r="I547" s="26">
        <f t="shared" si="709"/>
        <v>310549.57</v>
      </c>
      <c r="J547" s="26">
        <f t="shared" si="709"/>
        <v>0</v>
      </c>
      <c r="K547" s="26">
        <f t="shared" si="709"/>
        <v>0</v>
      </c>
      <c r="L547" s="26">
        <f t="shared" si="709"/>
        <v>0</v>
      </c>
      <c r="M547" s="26">
        <f t="shared" si="709"/>
        <v>0</v>
      </c>
      <c r="N547" s="26">
        <f t="shared" ref="N547" si="710">N548+N549</f>
        <v>310549.57</v>
      </c>
      <c r="O547" s="47">
        <f t="shared" si="689"/>
        <v>100</v>
      </c>
      <c r="P547" s="26">
        <f t="shared" ref="P547:R547" si="711">P548+P549</f>
        <v>0</v>
      </c>
      <c r="Q547" s="26">
        <f t="shared" ref="Q547" si="712">Q548+Q549</f>
        <v>0</v>
      </c>
      <c r="R547" s="26">
        <f t="shared" si="711"/>
        <v>0</v>
      </c>
    </row>
    <row r="548" spans="1:18" x14ac:dyDescent="0.35">
      <c r="A548" s="10">
        <v>924</v>
      </c>
      <c r="B548" s="10" t="s">
        <v>174</v>
      </c>
      <c r="C548" s="10" t="s">
        <v>8</v>
      </c>
      <c r="D548" s="10" t="s">
        <v>178</v>
      </c>
      <c r="E548" s="10">
        <v>610</v>
      </c>
      <c r="F548" s="25" t="s">
        <v>361</v>
      </c>
      <c r="G548" s="26">
        <f>9326.9+429.937</f>
        <v>9756.8369999999995</v>
      </c>
      <c r="H548" s="26">
        <v>9756.8369999999995</v>
      </c>
      <c r="I548" s="26">
        <v>9756.8369999999995</v>
      </c>
      <c r="J548" s="26"/>
      <c r="K548" s="26"/>
      <c r="L548" s="26"/>
      <c r="M548" s="26"/>
      <c r="N548" s="26">
        <v>9756.8369999999995</v>
      </c>
      <c r="O548" s="47">
        <f t="shared" si="689"/>
        <v>100</v>
      </c>
      <c r="P548" s="26"/>
      <c r="Q548" s="26"/>
      <c r="R548" s="26"/>
    </row>
    <row r="549" spans="1:18" x14ac:dyDescent="0.35">
      <c r="A549" s="10">
        <v>924</v>
      </c>
      <c r="B549" s="10" t="s">
        <v>174</v>
      </c>
      <c r="C549" s="10" t="s">
        <v>8</v>
      </c>
      <c r="D549" s="10" t="s">
        <v>178</v>
      </c>
      <c r="E549" s="10">
        <v>620</v>
      </c>
      <c r="F549" s="25" t="s">
        <v>362</v>
      </c>
      <c r="G549" s="26">
        <f>349583.9-49381.067</f>
        <v>300202.83300000004</v>
      </c>
      <c r="H549" s="26">
        <v>300792.73300000001</v>
      </c>
      <c r="I549" s="26">
        <v>300792.73300000001</v>
      </c>
      <c r="J549" s="26"/>
      <c r="K549" s="26"/>
      <c r="L549" s="26"/>
      <c r="M549" s="26"/>
      <c r="N549" s="26">
        <v>300792.73300000001</v>
      </c>
      <c r="O549" s="47">
        <f t="shared" si="689"/>
        <v>100</v>
      </c>
      <c r="P549" s="26"/>
      <c r="Q549" s="26"/>
      <c r="R549" s="26"/>
    </row>
    <row r="550" spans="1:18" ht="39" x14ac:dyDescent="0.35">
      <c r="A550" s="10">
        <v>924</v>
      </c>
      <c r="B550" s="10" t="s">
        <v>174</v>
      </c>
      <c r="C550" s="10" t="s">
        <v>8</v>
      </c>
      <c r="D550" s="10" t="s">
        <v>183</v>
      </c>
      <c r="E550" s="10"/>
      <c r="F550" s="25" t="s">
        <v>206</v>
      </c>
      <c r="G550" s="26">
        <f t="shared" ref="G550:N551" si="713">G551</f>
        <v>41574.167000000001</v>
      </c>
      <c r="H550" s="26">
        <f t="shared" si="713"/>
        <v>41574.166920000003</v>
      </c>
      <c r="I550" s="26">
        <f t="shared" si="713"/>
        <v>41574.166920000003</v>
      </c>
      <c r="J550" s="26">
        <f t="shared" si="713"/>
        <v>0</v>
      </c>
      <c r="K550" s="26">
        <f t="shared" si="713"/>
        <v>0</v>
      </c>
      <c r="L550" s="26">
        <f t="shared" si="713"/>
        <v>0</v>
      </c>
      <c r="M550" s="26">
        <f t="shared" si="713"/>
        <v>0</v>
      </c>
      <c r="N550" s="26">
        <f t="shared" si="713"/>
        <v>41574.167000000001</v>
      </c>
      <c r="O550" s="47">
        <f t="shared" si="689"/>
        <v>100.00000019242718</v>
      </c>
      <c r="P550" s="26">
        <f t="shared" ref="P550:R551" si="714">P551</f>
        <v>0</v>
      </c>
      <c r="Q550" s="26">
        <f t="shared" si="714"/>
        <v>0</v>
      </c>
      <c r="R550" s="26">
        <f t="shared" si="714"/>
        <v>0</v>
      </c>
    </row>
    <row r="551" spans="1:18" ht="39" x14ac:dyDescent="0.35">
      <c r="A551" s="10">
        <v>924</v>
      </c>
      <c r="B551" s="10" t="s">
        <v>174</v>
      </c>
      <c r="C551" s="10" t="s">
        <v>8</v>
      </c>
      <c r="D551" s="10" t="s">
        <v>163</v>
      </c>
      <c r="E551" s="10"/>
      <c r="F551" s="25" t="s">
        <v>207</v>
      </c>
      <c r="G551" s="26">
        <f t="shared" si="713"/>
        <v>41574.167000000001</v>
      </c>
      <c r="H551" s="26">
        <f t="shared" si="713"/>
        <v>41574.166920000003</v>
      </c>
      <c r="I551" s="26">
        <f t="shared" si="713"/>
        <v>41574.166920000003</v>
      </c>
      <c r="J551" s="26">
        <f t="shared" si="713"/>
        <v>0</v>
      </c>
      <c r="K551" s="26">
        <f t="shared" si="713"/>
        <v>0</v>
      </c>
      <c r="L551" s="26">
        <f t="shared" si="713"/>
        <v>0</v>
      </c>
      <c r="M551" s="26">
        <f t="shared" si="713"/>
        <v>0</v>
      </c>
      <c r="N551" s="26">
        <f t="shared" si="713"/>
        <v>41574.167000000001</v>
      </c>
      <c r="O551" s="47">
        <f t="shared" si="689"/>
        <v>100.00000019242718</v>
      </c>
      <c r="P551" s="26">
        <f t="shared" si="714"/>
        <v>0</v>
      </c>
      <c r="Q551" s="26">
        <f t="shared" si="714"/>
        <v>0</v>
      </c>
      <c r="R551" s="26">
        <f t="shared" si="714"/>
        <v>0</v>
      </c>
    </row>
    <row r="552" spans="1:18" ht="26" x14ac:dyDescent="0.35">
      <c r="A552" s="10">
        <v>924</v>
      </c>
      <c r="B552" s="10" t="s">
        <v>174</v>
      </c>
      <c r="C552" s="10" t="s">
        <v>8</v>
      </c>
      <c r="D552" s="10" t="s">
        <v>163</v>
      </c>
      <c r="E552" s="10" t="s">
        <v>85</v>
      </c>
      <c r="F552" s="25" t="s">
        <v>370</v>
      </c>
      <c r="G552" s="26">
        <f t="shared" ref="G552" si="715">G553+G554</f>
        <v>41574.167000000001</v>
      </c>
      <c r="H552" s="26">
        <f t="shared" ref="H552:M552" si="716">H553+H554</f>
        <v>41574.166920000003</v>
      </c>
      <c r="I552" s="26">
        <f t="shared" si="716"/>
        <v>41574.166920000003</v>
      </c>
      <c r="J552" s="26">
        <f t="shared" si="716"/>
        <v>0</v>
      </c>
      <c r="K552" s="26">
        <f t="shared" si="716"/>
        <v>0</v>
      </c>
      <c r="L552" s="26">
        <f t="shared" si="716"/>
        <v>0</v>
      </c>
      <c r="M552" s="26">
        <f t="shared" si="716"/>
        <v>0</v>
      </c>
      <c r="N552" s="26">
        <f t="shared" ref="N552" si="717">N553+N554</f>
        <v>41574.167000000001</v>
      </c>
      <c r="O552" s="47">
        <f t="shared" si="689"/>
        <v>100.00000019242718</v>
      </c>
      <c r="P552" s="26">
        <f t="shared" ref="P552:R552" si="718">P553+P554</f>
        <v>0</v>
      </c>
      <c r="Q552" s="26">
        <f t="shared" ref="Q552" si="719">Q553+Q554</f>
        <v>0</v>
      </c>
      <c r="R552" s="26">
        <f t="shared" si="718"/>
        <v>0</v>
      </c>
    </row>
    <row r="553" spans="1:18" x14ac:dyDescent="0.35">
      <c r="A553" s="10">
        <v>924</v>
      </c>
      <c r="B553" s="10" t="s">
        <v>174</v>
      </c>
      <c r="C553" s="10" t="s">
        <v>8</v>
      </c>
      <c r="D553" s="10" t="s">
        <v>163</v>
      </c>
      <c r="E553" s="10">
        <v>610</v>
      </c>
      <c r="F553" s="25" t="s">
        <v>361</v>
      </c>
      <c r="G553" s="26">
        <v>1810</v>
      </c>
      <c r="H553" s="26">
        <v>1810</v>
      </c>
      <c r="I553" s="26">
        <v>1810</v>
      </c>
      <c r="J553" s="26"/>
      <c r="K553" s="26"/>
      <c r="L553" s="26"/>
      <c r="M553" s="26"/>
      <c r="N553" s="26">
        <v>1810</v>
      </c>
      <c r="O553" s="47">
        <f t="shared" si="689"/>
        <v>100</v>
      </c>
      <c r="P553" s="26"/>
      <c r="Q553" s="26"/>
      <c r="R553" s="26"/>
    </row>
    <row r="554" spans="1:18" x14ac:dyDescent="0.35">
      <c r="A554" s="10">
        <v>924</v>
      </c>
      <c r="B554" s="10" t="s">
        <v>174</v>
      </c>
      <c r="C554" s="10" t="s">
        <v>8</v>
      </c>
      <c r="D554" s="10" t="s">
        <v>163</v>
      </c>
      <c r="E554" s="10">
        <v>620</v>
      </c>
      <c r="F554" s="25" t="s">
        <v>362</v>
      </c>
      <c r="G554" s="26">
        <v>39764.167000000001</v>
      </c>
      <c r="H554" s="26">
        <v>39764.166920000003</v>
      </c>
      <c r="I554" s="26">
        <v>39764.166920000003</v>
      </c>
      <c r="J554" s="26"/>
      <c r="K554" s="26"/>
      <c r="L554" s="26"/>
      <c r="M554" s="26"/>
      <c r="N554" s="26">
        <v>39764.167000000001</v>
      </c>
      <c r="O554" s="47">
        <f t="shared" si="689"/>
        <v>100.00000020118615</v>
      </c>
      <c r="P554" s="26"/>
      <c r="Q554" s="26"/>
      <c r="R554" s="26"/>
    </row>
    <row r="555" spans="1:18" ht="26" x14ac:dyDescent="0.35">
      <c r="A555" s="10">
        <v>924</v>
      </c>
      <c r="B555" s="10" t="s">
        <v>174</v>
      </c>
      <c r="C555" s="10" t="s">
        <v>8</v>
      </c>
      <c r="D555" s="10" t="s">
        <v>196</v>
      </c>
      <c r="E555" s="10"/>
      <c r="F555" s="25" t="s">
        <v>226</v>
      </c>
      <c r="G555" s="26">
        <f>G556+G559</f>
        <v>106266.9</v>
      </c>
      <c r="H555" s="26">
        <f t="shared" ref="H555:N555" si="720">H556+H559</f>
        <v>106607.9</v>
      </c>
      <c r="I555" s="26">
        <f t="shared" si="720"/>
        <v>106607.9</v>
      </c>
      <c r="J555" s="26">
        <f t="shared" si="720"/>
        <v>341</v>
      </c>
      <c r="K555" s="26">
        <f t="shared" si="720"/>
        <v>341</v>
      </c>
      <c r="L555" s="26">
        <f t="shared" si="720"/>
        <v>0</v>
      </c>
      <c r="M555" s="26">
        <f t="shared" si="720"/>
        <v>0</v>
      </c>
      <c r="N555" s="26">
        <f t="shared" si="720"/>
        <v>106607.9</v>
      </c>
      <c r="O555" s="47">
        <f t="shared" si="689"/>
        <v>100</v>
      </c>
      <c r="P555" s="26">
        <f t="shared" ref="P555:R555" si="721">P556+P559</f>
        <v>341</v>
      </c>
      <c r="Q555" s="26">
        <f t="shared" ref="Q555" si="722">Q556+Q559</f>
        <v>0</v>
      </c>
      <c r="R555" s="26">
        <f t="shared" si="721"/>
        <v>0</v>
      </c>
    </row>
    <row r="556" spans="1:18" ht="39" x14ac:dyDescent="0.35">
      <c r="A556" s="10">
        <v>924</v>
      </c>
      <c r="B556" s="10" t="s">
        <v>174</v>
      </c>
      <c r="C556" s="10" t="s">
        <v>8</v>
      </c>
      <c r="D556" s="10" t="s">
        <v>179</v>
      </c>
      <c r="E556" s="10"/>
      <c r="F556" s="25" t="s">
        <v>37</v>
      </c>
      <c r="G556" s="26">
        <f t="shared" ref="G556:N557" si="723">G557</f>
        <v>106266.9</v>
      </c>
      <c r="H556" s="26">
        <f t="shared" si="723"/>
        <v>106266.9</v>
      </c>
      <c r="I556" s="26">
        <f t="shared" si="723"/>
        <v>106266.9</v>
      </c>
      <c r="J556" s="26">
        <f t="shared" si="723"/>
        <v>0</v>
      </c>
      <c r="K556" s="26">
        <f t="shared" si="723"/>
        <v>0</v>
      </c>
      <c r="L556" s="26">
        <f t="shared" si="723"/>
        <v>0</v>
      </c>
      <c r="M556" s="26">
        <f t="shared" si="723"/>
        <v>0</v>
      </c>
      <c r="N556" s="26">
        <f t="shared" si="723"/>
        <v>106266.9</v>
      </c>
      <c r="O556" s="47">
        <f t="shared" si="689"/>
        <v>100</v>
      </c>
      <c r="P556" s="26">
        <f t="shared" ref="P556:R557" si="724">P557</f>
        <v>0</v>
      </c>
      <c r="Q556" s="26">
        <f t="shared" si="724"/>
        <v>0</v>
      </c>
      <c r="R556" s="26">
        <f t="shared" si="724"/>
        <v>0</v>
      </c>
    </row>
    <row r="557" spans="1:18" ht="26" x14ac:dyDescent="0.35">
      <c r="A557" s="10">
        <v>924</v>
      </c>
      <c r="B557" s="10" t="s">
        <v>174</v>
      </c>
      <c r="C557" s="10" t="s">
        <v>8</v>
      </c>
      <c r="D557" s="10" t="s">
        <v>179</v>
      </c>
      <c r="E557" s="10" t="s">
        <v>85</v>
      </c>
      <c r="F557" s="25" t="s">
        <v>370</v>
      </c>
      <c r="G557" s="26">
        <f t="shared" si="723"/>
        <v>106266.9</v>
      </c>
      <c r="H557" s="26">
        <f t="shared" si="723"/>
        <v>106266.9</v>
      </c>
      <c r="I557" s="26">
        <f t="shared" si="723"/>
        <v>106266.9</v>
      </c>
      <c r="J557" s="26">
        <f t="shared" si="723"/>
        <v>0</v>
      </c>
      <c r="K557" s="26">
        <f t="shared" si="723"/>
        <v>0</v>
      </c>
      <c r="L557" s="26">
        <f t="shared" si="723"/>
        <v>0</v>
      </c>
      <c r="M557" s="26">
        <f t="shared" si="723"/>
        <v>0</v>
      </c>
      <c r="N557" s="26">
        <f t="shared" si="723"/>
        <v>106266.9</v>
      </c>
      <c r="O557" s="47">
        <f t="shared" si="689"/>
        <v>100</v>
      </c>
      <c r="P557" s="26">
        <f t="shared" si="724"/>
        <v>0</v>
      </c>
      <c r="Q557" s="26">
        <f t="shared" si="724"/>
        <v>0</v>
      </c>
      <c r="R557" s="26">
        <f t="shared" si="724"/>
        <v>0</v>
      </c>
    </row>
    <row r="558" spans="1:18" x14ac:dyDescent="0.35">
      <c r="A558" s="10">
        <v>924</v>
      </c>
      <c r="B558" s="10" t="s">
        <v>174</v>
      </c>
      <c r="C558" s="10" t="s">
        <v>8</v>
      </c>
      <c r="D558" s="10" t="s">
        <v>179</v>
      </c>
      <c r="E558" s="10">
        <v>610</v>
      </c>
      <c r="F558" s="25" t="s">
        <v>361</v>
      </c>
      <c r="G558" s="26">
        <v>106266.9</v>
      </c>
      <c r="H558" s="26">
        <v>106266.9</v>
      </c>
      <c r="I558" s="26">
        <v>106266.9</v>
      </c>
      <c r="J558" s="26"/>
      <c r="K558" s="26"/>
      <c r="L558" s="26"/>
      <c r="M558" s="26"/>
      <c r="N558" s="26">
        <v>106266.9</v>
      </c>
      <c r="O558" s="47">
        <f t="shared" si="689"/>
        <v>100</v>
      </c>
      <c r="P558" s="26"/>
      <c r="Q558" s="26"/>
      <c r="R558" s="26"/>
    </row>
    <row r="559" spans="1:18" ht="39" x14ac:dyDescent="0.35">
      <c r="A559" s="10">
        <v>924</v>
      </c>
      <c r="B559" s="10" t="s">
        <v>174</v>
      </c>
      <c r="C559" s="10" t="s">
        <v>8</v>
      </c>
      <c r="D559" s="10" t="s">
        <v>906</v>
      </c>
      <c r="E559" s="10"/>
      <c r="F559" s="25" t="s">
        <v>907</v>
      </c>
      <c r="G559" s="26">
        <f>G560</f>
        <v>0</v>
      </c>
      <c r="H559" s="26">
        <f t="shared" ref="H559:N560" si="725">H560</f>
        <v>341</v>
      </c>
      <c r="I559" s="26">
        <f t="shared" si="725"/>
        <v>341</v>
      </c>
      <c r="J559" s="26">
        <f t="shared" si="725"/>
        <v>341</v>
      </c>
      <c r="K559" s="26">
        <f t="shared" si="725"/>
        <v>341</v>
      </c>
      <c r="L559" s="26">
        <f t="shared" si="725"/>
        <v>0</v>
      </c>
      <c r="M559" s="26">
        <f t="shared" si="725"/>
        <v>0</v>
      </c>
      <c r="N559" s="26">
        <f t="shared" si="725"/>
        <v>341</v>
      </c>
      <c r="O559" s="47">
        <f t="shared" si="689"/>
        <v>100</v>
      </c>
      <c r="P559" s="26">
        <f t="shared" ref="P559:R560" si="726">P560</f>
        <v>341</v>
      </c>
      <c r="Q559" s="26">
        <f t="shared" si="726"/>
        <v>0</v>
      </c>
      <c r="R559" s="26">
        <f t="shared" si="726"/>
        <v>0</v>
      </c>
    </row>
    <row r="560" spans="1:18" ht="26" x14ac:dyDescent="0.35">
      <c r="A560" s="10">
        <v>924</v>
      </c>
      <c r="B560" s="10" t="s">
        <v>174</v>
      </c>
      <c r="C560" s="10" t="s">
        <v>8</v>
      </c>
      <c r="D560" s="10" t="s">
        <v>906</v>
      </c>
      <c r="E560" s="10" t="s">
        <v>85</v>
      </c>
      <c r="F560" s="25" t="s">
        <v>370</v>
      </c>
      <c r="G560" s="26">
        <f>G561</f>
        <v>0</v>
      </c>
      <c r="H560" s="26">
        <f t="shared" si="725"/>
        <v>341</v>
      </c>
      <c r="I560" s="26">
        <f t="shared" si="725"/>
        <v>341</v>
      </c>
      <c r="J560" s="26">
        <f t="shared" si="725"/>
        <v>341</v>
      </c>
      <c r="K560" s="26">
        <f t="shared" si="725"/>
        <v>341</v>
      </c>
      <c r="L560" s="26">
        <f t="shared" si="725"/>
        <v>0</v>
      </c>
      <c r="M560" s="26">
        <f t="shared" si="725"/>
        <v>0</v>
      </c>
      <c r="N560" s="26">
        <f t="shared" si="725"/>
        <v>341</v>
      </c>
      <c r="O560" s="47">
        <f t="shared" si="689"/>
        <v>100</v>
      </c>
      <c r="P560" s="26">
        <f t="shared" si="726"/>
        <v>341</v>
      </c>
      <c r="Q560" s="26">
        <f t="shared" si="726"/>
        <v>0</v>
      </c>
      <c r="R560" s="26">
        <f t="shared" si="726"/>
        <v>0</v>
      </c>
    </row>
    <row r="561" spans="1:18" x14ac:dyDescent="0.35">
      <c r="A561" s="10">
        <v>924</v>
      </c>
      <c r="B561" s="10" t="s">
        <v>174</v>
      </c>
      <c r="C561" s="10" t="s">
        <v>8</v>
      </c>
      <c r="D561" s="10" t="s">
        <v>906</v>
      </c>
      <c r="E561" s="10">
        <v>610</v>
      </c>
      <c r="F561" s="25" t="s">
        <v>361</v>
      </c>
      <c r="G561" s="26"/>
      <c r="H561" s="26">
        <v>341</v>
      </c>
      <c r="I561" s="26">
        <v>341</v>
      </c>
      <c r="J561" s="26">
        <v>341</v>
      </c>
      <c r="K561" s="26">
        <f>I561</f>
        <v>341</v>
      </c>
      <c r="L561" s="26"/>
      <c r="M561" s="26"/>
      <c r="N561" s="26">
        <v>341</v>
      </c>
      <c r="O561" s="47">
        <f t="shared" si="689"/>
        <v>100</v>
      </c>
      <c r="P561" s="26">
        <v>341</v>
      </c>
      <c r="Q561" s="26"/>
      <c r="R561" s="26"/>
    </row>
    <row r="562" spans="1:18" ht="52" x14ac:dyDescent="0.35">
      <c r="A562" s="10">
        <v>924</v>
      </c>
      <c r="B562" s="10" t="s">
        <v>174</v>
      </c>
      <c r="C562" s="10" t="s">
        <v>8</v>
      </c>
      <c r="D562" s="10" t="s">
        <v>197</v>
      </c>
      <c r="E562" s="10"/>
      <c r="F562" s="25" t="s">
        <v>227</v>
      </c>
      <c r="G562" s="26">
        <f t="shared" ref="G562:N564" si="727">G563</f>
        <v>6355.0999999999995</v>
      </c>
      <c r="H562" s="26">
        <f t="shared" si="727"/>
        <v>6355.1</v>
      </c>
      <c r="I562" s="26">
        <f t="shared" si="727"/>
        <v>6355.1</v>
      </c>
      <c r="J562" s="26">
        <f t="shared" si="727"/>
        <v>0</v>
      </c>
      <c r="K562" s="26">
        <f t="shared" si="727"/>
        <v>0</v>
      </c>
      <c r="L562" s="26">
        <f t="shared" si="727"/>
        <v>0</v>
      </c>
      <c r="M562" s="26">
        <f t="shared" si="727"/>
        <v>0</v>
      </c>
      <c r="N562" s="26">
        <f t="shared" si="727"/>
        <v>6196.3850000000002</v>
      </c>
      <c r="O562" s="47">
        <f t="shared" si="689"/>
        <v>97.502557001463387</v>
      </c>
      <c r="P562" s="26">
        <f t="shared" ref="P562:R564" si="728">P563</f>
        <v>0</v>
      </c>
      <c r="Q562" s="26">
        <f t="shared" si="728"/>
        <v>0</v>
      </c>
      <c r="R562" s="26">
        <f t="shared" si="728"/>
        <v>0</v>
      </c>
    </row>
    <row r="563" spans="1:18" ht="39" x14ac:dyDescent="0.35">
      <c r="A563" s="10">
        <v>924</v>
      </c>
      <c r="B563" s="10" t="s">
        <v>174</v>
      </c>
      <c r="C563" s="10" t="s">
        <v>8</v>
      </c>
      <c r="D563" s="10" t="s">
        <v>180</v>
      </c>
      <c r="E563" s="10"/>
      <c r="F563" s="25" t="s">
        <v>37</v>
      </c>
      <c r="G563" s="26">
        <f t="shared" si="727"/>
        <v>6355.0999999999995</v>
      </c>
      <c r="H563" s="26">
        <f t="shared" si="727"/>
        <v>6355.1</v>
      </c>
      <c r="I563" s="26">
        <f t="shared" si="727"/>
        <v>6355.1</v>
      </c>
      <c r="J563" s="26">
        <f t="shared" si="727"/>
        <v>0</v>
      </c>
      <c r="K563" s="26">
        <f t="shared" si="727"/>
        <v>0</v>
      </c>
      <c r="L563" s="26">
        <f t="shared" si="727"/>
        <v>0</v>
      </c>
      <c r="M563" s="26">
        <f t="shared" si="727"/>
        <v>0</v>
      </c>
      <c r="N563" s="26">
        <f t="shared" si="727"/>
        <v>6196.3850000000002</v>
      </c>
      <c r="O563" s="47">
        <f t="shared" si="689"/>
        <v>97.502557001463387</v>
      </c>
      <c r="P563" s="26">
        <f t="shared" si="728"/>
        <v>0</v>
      </c>
      <c r="Q563" s="26">
        <f t="shared" si="728"/>
        <v>0</v>
      </c>
      <c r="R563" s="26">
        <f t="shared" si="728"/>
        <v>0</v>
      </c>
    </row>
    <row r="564" spans="1:18" ht="26" x14ac:dyDescent="0.35">
      <c r="A564" s="10">
        <v>924</v>
      </c>
      <c r="B564" s="10" t="s">
        <v>174</v>
      </c>
      <c r="C564" s="10" t="s">
        <v>8</v>
      </c>
      <c r="D564" s="10" t="s">
        <v>180</v>
      </c>
      <c r="E564" s="10" t="s">
        <v>85</v>
      </c>
      <c r="F564" s="25" t="s">
        <v>370</v>
      </c>
      <c r="G564" s="26">
        <f t="shared" si="727"/>
        <v>6355.0999999999995</v>
      </c>
      <c r="H564" s="26">
        <f t="shared" si="727"/>
        <v>6355.1</v>
      </c>
      <c r="I564" s="26">
        <f t="shared" si="727"/>
        <v>6355.1</v>
      </c>
      <c r="J564" s="26">
        <f t="shared" si="727"/>
        <v>0</v>
      </c>
      <c r="K564" s="26">
        <f t="shared" si="727"/>
        <v>0</v>
      </c>
      <c r="L564" s="26">
        <f t="shared" si="727"/>
        <v>0</v>
      </c>
      <c r="M564" s="26">
        <f t="shared" si="727"/>
        <v>0</v>
      </c>
      <c r="N564" s="26">
        <f t="shared" si="727"/>
        <v>6196.3850000000002</v>
      </c>
      <c r="O564" s="47">
        <f t="shared" si="689"/>
        <v>97.502557001463387</v>
      </c>
      <c r="P564" s="26">
        <f t="shared" si="728"/>
        <v>0</v>
      </c>
      <c r="Q564" s="26">
        <f t="shared" si="728"/>
        <v>0</v>
      </c>
      <c r="R564" s="26">
        <f t="shared" si="728"/>
        <v>0</v>
      </c>
    </row>
    <row r="565" spans="1:18" x14ac:dyDescent="0.35">
      <c r="A565" s="10">
        <v>924</v>
      </c>
      <c r="B565" s="10" t="s">
        <v>174</v>
      </c>
      <c r="C565" s="10" t="s">
        <v>8</v>
      </c>
      <c r="D565" s="10" t="s">
        <v>180</v>
      </c>
      <c r="E565" s="10">
        <v>620</v>
      </c>
      <c r="F565" s="25" t="s">
        <v>362</v>
      </c>
      <c r="G565" s="26">
        <f>6019.2+335.9</f>
        <v>6355.0999999999995</v>
      </c>
      <c r="H565" s="26">
        <v>6355.1</v>
      </c>
      <c r="I565" s="26">
        <v>6355.1</v>
      </c>
      <c r="J565" s="26"/>
      <c r="K565" s="26"/>
      <c r="L565" s="26"/>
      <c r="M565" s="26"/>
      <c r="N565" s="26">
        <v>6196.3850000000002</v>
      </c>
      <c r="O565" s="47">
        <f t="shared" si="689"/>
        <v>97.502557001463387</v>
      </c>
      <c r="P565" s="26"/>
      <c r="Q565" s="26"/>
      <c r="R565" s="26"/>
    </row>
    <row r="566" spans="1:18" ht="26" x14ac:dyDescent="0.35">
      <c r="A566" s="10">
        <v>924</v>
      </c>
      <c r="B566" s="10" t="s">
        <v>174</v>
      </c>
      <c r="C566" s="10" t="s">
        <v>8</v>
      </c>
      <c r="D566" s="10" t="s">
        <v>190</v>
      </c>
      <c r="E566" s="10"/>
      <c r="F566" s="25" t="s">
        <v>765</v>
      </c>
      <c r="G566" s="26">
        <f>G567</f>
        <v>1300</v>
      </c>
      <c r="H566" s="26">
        <f t="shared" ref="H566:R569" si="729">H567</f>
        <v>1300</v>
      </c>
      <c r="I566" s="26">
        <f t="shared" si="729"/>
        <v>1300</v>
      </c>
      <c r="J566" s="26">
        <f t="shared" si="729"/>
        <v>0</v>
      </c>
      <c r="K566" s="26">
        <f t="shared" si="729"/>
        <v>0</v>
      </c>
      <c r="L566" s="26">
        <f t="shared" si="729"/>
        <v>0</v>
      </c>
      <c r="M566" s="26">
        <f t="shared" si="729"/>
        <v>0</v>
      </c>
      <c r="N566" s="26">
        <f t="shared" si="729"/>
        <v>1300</v>
      </c>
      <c r="O566" s="47">
        <f t="shared" si="689"/>
        <v>100</v>
      </c>
      <c r="P566" s="26">
        <f t="shared" si="729"/>
        <v>0</v>
      </c>
      <c r="Q566" s="26">
        <f t="shared" si="729"/>
        <v>0</v>
      </c>
      <c r="R566" s="26">
        <f t="shared" si="729"/>
        <v>0</v>
      </c>
    </row>
    <row r="567" spans="1:18" ht="39" x14ac:dyDescent="0.35">
      <c r="A567" s="10">
        <v>924</v>
      </c>
      <c r="B567" s="10" t="s">
        <v>174</v>
      </c>
      <c r="C567" s="10" t="s">
        <v>8</v>
      </c>
      <c r="D567" s="10" t="s">
        <v>191</v>
      </c>
      <c r="E567" s="10"/>
      <c r="F567" s="25" t="s">
        <v>766</v>
      </c>
      <c r="G567" s="26">
        <f>G568</f>
        <v>1300</v>
      </c>
      <c r="H567" s="26">
        <f>H568+H571</f>
        <v>1300</v>
      </c>
      <c r="I567" s="26">
        <f t="shared" ref="I567:R567" si="730">I568+I571</f>
        <v>1300</v>
      </c>
      <c r="J567" s="26">
        <f t="shared" si="730"/>
        <v>0</v>
      </c>
      <c r="K567" s="26">
        <f t="shared" si="730"/>
        <v>0</v>
      </c>
      <c r="L567" s="26">
        <f t="shared" si="730"/>
        <v>0</v>
      </c>
      <c r="M567" s="26">
        <f t="shared" si="730"/>
        <v>0</v>
      </c>
      <c r="N567" s="26">
        <f t="shared" si="730"/>
        <v>1300</v>
      </c>
      <c r="O567" s="47">
        <f t="shared" si="689"/>
        <v>100</v>
      </c>
      <c r="P567" s="26">
        <f t="shared" si="730"/>
        <v>0</v>
      </c>
      <c r="Q567" s="26">
        <f t="shared" si="730"/>
        <v>0</v>
      </c>
      <c r="R567" s="26">
        <f t="shared" si="730"/>
        <v>0</v>
      </c>
    </row>
    <row r="568" spans="1:18" ht="26" x14ac:dyDescent="0.35">
      <c r="A568" s="10">
        <v>924</v>
      </c>
      <c r="B568" s="10" t="s">
        <v>174</v>
      </c>
      <c r="C568" s="10" t="s">
        <v>8</v>
      </c>
      <c r="D568" s="10" t="s">
        <v>521</v>
      </c>
      <c r="E568" s="10"/>
      <c r="F568" s="25" t="s">
        <v>662</v>
      </c>
      <c r="G568" s="26">
        <f>G569</f>
        <v>1300</v>
      </c>
      <c r="H568" s="26">
        <f t="shared" si="729"/>
        <v>0</v>
      </c>
      <c r="I568" s="26">
        <f t="shared" si="729"/>
        <v>0</v>
      </c>
      <c r="J568" s="26">
        <f t="shared" si="729"/>
        <v>0</v>
      </c>
      <c r="K568" s="26">
        <f t="shared" si="729"/>
        <v>0</v>
      </c>
      <c r="L568" s="26">
        <f t="shared" si="729"/>
        <v>0</v>
      </c>
      <c r="M568" s="26">
        <f t="shared" si="729"/>
        <v>0</v>
      </c>
      <c r="N568" s="26">
        <f t="shared" si="729"/>
        <v>0</v>
      </c>
      <c r="O568" s="47"/>
      <c r="P568" s="26">
        <f t="shared" si="729"/>
        <v>0</v>
      </c>
      <c r="Q568" s="26">
        <f t="shared" si="729"/>
        <v>0</v>
      </c>
      <c r="R568" s="26">
        <f t="shared" si="729"/>
        <v>0</v>
      </c>
    </row>
    <row r="569" spans="1:18" ht="26" x14ac:dyDescent="0.35">
      <c r="A569" s="10">
        <v>924</v>
      </c>
      <c r="B569" s="10" t="s">
        <v>174</v>
      </c>
      <c r="C569" s="10" t="s">
        <v>8</v>
      </c>
      <c r="D569" s="10" t="s">
        <v>521</v>
      </c>
      <c r="E569" s="10" t="s">
        <v>85</v>
      </c>
      <c r="F569" s="25" t="s">
        <v>370</v>
      </c>
      <c r="G569" s="26">
        <f>G570</f>
        <v>1300</v>
      </c>
      <c r="H569" s="26">
        <f t="shared" si="729"/>
        <v>0</v>
      </c>
      <c r="I569" s="26">
        <f t="shared" si="729"/>
        <v>0</v>
      </c>
      <c r="J569" s="26">
        <f t="shared" si="729"/>
        <v>0</v>
      </c>
      <c r="K569" s="26">
        <f t="shared" si="729"/>
        <v>0</v>
      </c>
      <c r="L569" s="26">
        <f t="shared" si="729"/>
        <v>0</v>
      </c>
      <c r="M569" s="26">
        <f t="shared" si="729"/>
        <v>0</v>
      </c>
      <c r="N569" s="26">
        <f t="shared" si="729"/>
        <v>0</v>
      </c>
      <c r="O569" s="47"/>
      <c r="P569" s="26">
        <f t="shared" si="729"/>
        <v>0</v>
      </c>
      <c r="Q569" s="26">
        <f t="shared" si="729"/>
        <v>0</v>
      </c>
      <c r="R569" s="26">
        <f t="shared" si="729"/>
        <v>0</v>
      </c>
    </row>
    <row r="570" spans="1:18" x14ac:dyDescent="0.35">
      <c r="A570" s="10">
        <v>924</v>
      </c>
      <c r="B570" s="10" t="s">
        <v>174</v>
      </c>
      <c r="C570" s="10" t="s">
        <v>8</v>
      </c>
      <c r="D570" s="10" t="s">
        <v>521</v>
      </c>
      <c r="E570" s="10" t="s">
        <v>811</v>
      </c>
      <c r="F570" s="25" t="s">
        <v>362</v>
      </c>
      <c r="G570" s="26">
        <v>1300</v>
      </c>
      <c r="H570" s="26"/>
      <c r="I570" s="26"/>
      <c r="J570" s="26"/>
      <c r="K570" s="26"/>
      <c r="L570" s="26"/>
      <c r="M570" s="26"/>
      <c r="N570" s="26"/>
      <c r="O570" s="47"/>
      <c r="P570" s="26"/>
      <c r="Q570" s="26"/>
      <c r="R570" s="26"/>
    </row>
    <row r="571" spans="1:18" x14ac:dyDescent="0.35">
      <c r="A571" s="10">
        <v>924</v>
      </c>
      <c r="B571" s="10" t="s">
        <v>174</v>
      </c>
      <c r="C571" s="10" t="s">
        <v>8</v>
      </c>
      <c r="D571" s="10" t="s">
        <v>943</v>
      </c>
      <c r="E571" s="10"/>
      <c r="F571" s="25" t="s">
        <v>944</v>
      </c>
      <c r="G571" s="26"/>
      <c r="H571" s="26">
        <f>H572</f>
        <v>1300</v>
      </c>
      <c r="I571" s="26">
        <f t="shared" ref="I571:R572" si="731">I572</f>
        <v>1300</v>
      </c>
      <c r="J571" s="26">
        <f t="shared" si="731"/>
        <v>0</v>
      </c>
      <c r="K571" s="26">
        <f t="shared" si="731"/>
        <v>0</v>
      </c>
      <c r="L571" s="26">
        <f t="shared" si="731"/>
        <v>0</v>
      </c>
      <c r="M571" s="26">
        <f t="shared" si="731"/>
        <v>0</v>
      </c>
      <c r="N571" s="26">
        <f t="shared" si="731"/>
        <v>1300</v>
      </c>
      <c r="O571" s="47">
        <f t="shared" si="689"/>
        <v>100</v>
      </c>
      <c r="P571" s="26">
        <f t="shared" si="731"/>
        <v>0</v>
      </c>
      <c r="Q571" s="26">
        <f t="shared" si="731"/>
        <v>0</v>
      </c>
      <c r="R571" s="26">
        <f t="shared" si="731"/>
        <v>0</v>
      </c>
    </row>
    <row r="572" spans="1:18" ht="26" x14ac:dyDescent="0.35">
      <c r="A572" s="10">
        <v>924</v>
      </c>
      <c r="B572" s="10" t="s">
        <v>174</v>
      </c>
      <c r="C572" s="10" t="s">
        <v>8</v>
      </c>
      <c r="D572" s="10" t="s">
        <v>943</v>
      </c>
      <c r="E572" s="10" t="s">
        <v>85</v>
      </c>
      <c r="F572" s="25" t="s">
        <v>370</v>
      </c>
      <c r="G572" s="26"/>
      <c r="H572" s="26">
        <f>H573</f>
        <v>1300</v>
      </c>
      <c r="I572" s="26">
        <f t="shared" si="731"/>
        <v>1300</v>
      </c>
      <c r="J572" s="26">
        <f t="shared" si="731"/>
        <v>0</v>
      </c>
      <c r="K572" s="26">
        <f t="shared" si="731"/>
        <v>0</v>
      </c>
      <c r="L572" s="26">
        <f t="shared" si="731"/>
        <v>0</v>
      </c>
      <c r="M572" s="26">
        <f t="shared" si="731"/>
        <v>0</v>
      </c>
      <c r="N572" s="26">
        <f t="shared" si="731"/>
        <v>1300</v>
      </c>
      <c r="O572" s="47">
        <f t="shared" si="689"/>
        <v>100</v>
      </c>
      <c r="P572" s="26">
        <f t="shared" si="731"/>
        <v>0</v>
      </c>
      <c r="Q572" s="26">
        <f t="shared" si="731"/>
        <v>0</v>
      </c>
      <c r="R572" s="26">
        <f t="shared" si="731"/>
        <v>0</v>
      </c>
    </row>
    <row r="573" spans="1:18" x14ac:dyDescent="0.35">
      <c r="A573" s="10">
        <v>924</v>
      </c>
      <c r="B573" s="10" t="s">
        <v>174</v>
      </c>
      <c r="C573" s="10" t="s">
        <v>8</v>
      </c>
      <c r="D573" s="10" t="s">
        <v>943</v>
      </c>
      <c r="E573" s="10" t="s">
        <v>811</v>
      </c>
      <c r="F573" s="25" t="s">
        <v>362</v>
      </c>
      <c r="G573" s="26"/>
      <c r="H573" s="26">
        <v>1300</v>
      </c>
      <c r="I573" s="26">
        <v>1300</v>
      </c>
      <c r="J573" s="26"/>
      <c r="K573" s="26"/>
      <c r="L573" s="26"/>
      <c r="M573" s="26"/>
      <c r="N573" s="26">
        <v>1300</v>
      </c>
      <c r="O573" s="47">
        <f t="shared" si="689"/>
        <v>100</v>
      </c>
      <c r="P573" s="26"/>
      <c r="Q573" s="26"/>
      <c r="R573" s="26"/>
    </row>
    <row r="574" spans="1:18" ht="26" x14ac:dyDescent="0.35">
      <c r="A574" s="10">
        <v>924</v>
      </c>
      <c r="B574" s="10" t="s">
        <v>174</v>
      </c>
      <c r="C574" s="10" t="s">
        <v>8</v>
      </c>
      <c r="D574" s="10" t="s">
        <v>28</v>
      </c>
      <c r="E574" s="10"/>
      <c r="F574" s="25" t="s">
        <v>39</v>
      </c>
      <c r="G574" s="26">
        <f t="shared" ref="G574:N576" si="732">G575</f>
        <v>376</v>
      </c>
      <c r="H574" s="26">
        <f t="shared" si="732"/>
        <v>5950.5180799999998</v>
      </c>
      <c r="I574" s="26">
        <f t="shared" si="732"/>
        <v>5950.5180799999998</v>
      </c>
      <c r="J574" s="26">
        <f t="shared" si="732"/>
        <v>0</v>
      </c>
      <c r="K574" s="26">
        <f t="shared" si="732"/>
        <v>0</v>
      </c>
      <c r="L574" s="26">
        <f t="shared" si="732"/>
        <v>0</v>
      </c>
      <c r="M574" s="26">
        <f t="shared" si="732"/>
        <v>0</v>
      </c>
      <c r="N574" s="26">
        <f t="shared" si="732"/>
        <v>5950.518</v>
      </c>
      <c r="O574" s="47">
        <f t="shared" si="689"/>
        <v>99.999998655579247</v>
      </c>
      <c r="P574" s="26">
        <f t="shared" ref="P574:R576" si="733">P575</f>
        <v>0</v>
      </c>
      <c r="Q574" s="26">
        <f t="shared" si="733"/>
        <v>0</v>
      </c>
      <c r="R574" s="26">
        <f t="shared" si="733"/>
        <v>0</v>
      </c>
    </row>
    <row r="575" spans="1:18" ht="26" x14ac:dyDescent="0.35">
      <c r="A575" s="10">
        <v>924</v>
      </c>
      <c r="B575" s="10" t="s">
        <v>174</v>
      </c>
      <c r="C575" s="10" t="s">
        <v>8</v>
      </c>
      <c r="D575" s="10" t="s">
        <v>59</v>
      </c>
      <c r="E575" s="10"/>
      <c r="F575" s="25" t="s">
        <v>72</v>
      </c>
      <c r="G575" s="26">
        <f t="shared" si="732"/>
        <v>376</v>
      </c>
      <c r="H575" s="26">
        <f t="shared" si="732"/>
        <v>5950.5180799999998</v>
      </c>
      <c r="I575" s="26">
        <f t="shared" si="732"/>
        <v>5950.5180799999998</v>
      </c>
      <c r="J575" s="26">
        <f t="shared" si="732"/>
        <v>0</v>
      </c>
      <c r="K575" s="26">
        <f t="shared" si="732"/>
        <v>0</v>
      </c>
      <c r="L575" s="26">
        <f t="shared" si="732"/>
        <v>0</v>
      </c>
      <c r="M575" s="26">
        <f t="shared" si="732"/>
        <v>0</v>
      </c>
      <c r="N575" s="26">
        <f t="shared" si="732"/>
        <v>5950.518</v>
      </c>
      <c r="O575" s="47">
        <f t="shared" si="689"/>
        <v>99.999998655579247</v>
      </c>
      <c r="P575" s="26">
        <f t="shared" si="733"/>
        <v>0</v>
      </c>
      <c r="Q575" s="26">
        <f t="shared" si="733"/>
        <v>0</v>
      </c>
      <c r="R575" s="26">
        <f t="shared" si="733"/>
        <v>0</v>
      </c>
    </row>
    <row r="576" spans="1:18" ht="26" x14ac:dyDescent="0.35">
      <c r="A576" s="10">
        <v>924</v>
      </c>
      <c r="B576" s="10" t="s">
        <v>174</v>
      </c>
      <c r="C576" s="10" t="s">
        <v>8</v>
      </c>
      <c r="D576" s="10" t="s">
        <v>53</v>
      </c>
      <c r="E576" s="10"/>
      <c r="F576" s="25" t="s">
        <v>73</v>
      </c>
      <c r="G576" s="26">
        <f t="shared" si="732"/>
        <v>376</v>
      </c>
      <c r="H576" s="26">
        <f t="shared" si="732"/>
        <v>5950.5180799999998</v>
      </c>
      <c r="I576" s="26">
        <f t="shared" si="732"/>
        <v>5950.5180799999998</v>
      </c>
      <c r="J576" s="26">
        <f t="shared" si="732"/>
        <v>0</v>
      </c>
      <c r="K576" s="26">
        <f t="shared" si="732"/>
        <v>0</v>
      </c>
      <c r="L576" s="26">
        <f t="shared" si="732"/>
        <v>0</v>
      </c>
      <c r="M576" s="26">
        <f t="shared" si="732"/>
        <v>0</v>
      </c>
      <c r="N576" s="26">
        <f t="shared" si="732"/>
        <v>5950.518</v>
      </c>
      <c r="O576" s="47">
        <f t="shared" si="689"/>
        <v>99.999998655579247</v>
      </c>
      <c r="P576" s="26">
        <f t="shared" si="733"/>
        <v>0</v>
      </c>
      <c r="Q576" s="26">
        <f t="shared" si="733"/>
        <v>0</v>
      </c>
      <c r="R576" s="26">
        <f t="shared" si="733"/>
        <v>0</v>
      </c>
    </row>
    <row r="577" spans="1:18" ht="26" x14ac:dyDescent="0.35">
      <c r="A577" s="10">
        <v>924</v>
      </c>
      <c r="B577" s="10" t="s">
        <v>174</v>
      </c>
      <c r="C577" s="10" t="s">
        <v>8</v>
      </c>
      <c r="D577" s="10" t="s">
        <v>53</v>
      </c>
      <c r="E577" s="10" t="s">
        <v>85</v>
      </c>
      <c r="F577" s="25" t="s">
        <v>370</v>
      </c>
      <c r="G577" s="26">
        <f t="shared" ref="G577" si="734">G578+G579</f>
        <v>376</v>
      </c>
      <c r="H577" s="26">
        <f t="shared" ref="H577:M577" si="735">H578+H579</f>
        <v>5950.5180799999998</v>
      </c>
      <c r="I577" s="26">
        <f t="shared" si="735"/>
        <v>5950.5180799999998</v>
      </c>
      <c r="J577" s="26">
        <f t="shared" si="735"/>
        <v>0</v>
      </c>
      <c r="K577" s="26">
        <f t="shared" si="735"/>
        <v>0</v>
      </c>
      <c r="L577" s="26">
        <f t="shared" si="735"/>
        <v>0</v>
      </c>
      <c r="M577" s="26">
        <f t="shared" si="735"/>
        <v>0</v>
      </c>
      <c r="N577" s="26">
        <f t="shared" ref="N577" si="736">N578+N579</f>
        <v>5950.518</v>
      </c>
      <c r="O577" s="47">
        <f t="shared" si="689"/>
        <v>99.999998655579247</v>
      </c>
      <c r="P577" s="26">
        <f t="shared" ref="P577:R577" si="737">P578+P579</f>
        <v>0</v>
      </c>
      <c r="Q577" s="26">
        <f t="shared" ref="Q577" si="738">Q578+Q579</f>
        <v>0</v>
      </c>
      <c r="R577" s="26">
        <f t="shared" si="737"/>
        <v>0</v>
      </c>
    </row>
    <row r="578" spans="1:18" x14ac:dyDescent="0.35">
      <c r="A578" s="10">
        <v>924</v>
      </c>
      <c r="B578" s="10" t="s">
        <v>174</v>
      </c>
      <c r="C578" s="10" t="s">
        <v>8</v>
      </c>
      <c r="D578" s="10" t="s">
        <v>53</v>
      </c>
      <c r="E578" s="10">
        <v>610</v>
      </c>
      <c r="F578" s="25" t="s">
        <v>361</v>
      </c>
      <c r="G578" s="26">
        <v>170</v>
      </c>
      <c r="H578" s="26">
        <v>2559.75</v>
      </c>
      <c r="I578" s="26">
        <v>2559.75</v>
      </c>
      <c r="J578" s="26"/>
      <c r="K578" s="26"/>
      <c r="L578" s="26"/>
      <c r="M578" s="26"/>
      <c r="N578" s="26">
        <v>2559.75</v>
      </c>
      <c r="O578" s="47">
        <f t="shared" si="689"/>
        <v>100</v>
      </c>
      <c r="P578" s="26"/>
      <c r="Q578" s="26"/>
      <c r="R578" s="26"/>
    </row>
    <row r="579" spans="1:18" x14ac:dyDescent="0.35">
      <c r="A579" s="10">
        <v>924</v>
      </c>
      <c r="B579" s="10" t="s">
        <v>174</v>
      </c>
      <c r="C579" s="10" t="s">
        <v>8</v>
      </c>
      <c r="D579" s="10" t="s">
        <v>53</v>
      </c>
      <c r="E579" s="10">
        <v>620</v>
      </c>
      <c r="F579" s="25" t="s">
        <v>362</v>
      </c>
      <c r="G579" s="26">
        <v>206</v>
      </c>
      <c r="H579" s="26">
        <v>3390.7680799999998</v>
      </c>
      <c r="I579" s="26">
        <v>3390.7680799999998</v>
      </c>
      <c r="J579" s="26"/>
      <c r="K579" s="26"/>
      <c r="L579" s="26"/>
      <c r="M579" s="26"/>
      <c r="N579" s="26">
        <v>3390.768</v>
      </c>
      <c r="O579" s="47">
        <f t="shared" si="689"/>
        <v>99.999997640652566</v>
      </c>
      <c r="P579" s="26"/>
      <c r="Q579" s="26"/>
      <c r="R579" s="26"/>
    </row>
    <row r="580" spans="1:18" s="29" customFormat="1" x14ac:dyDescent="0.35">
      <c r="A580" s="20">
        <v>924</v>
      </c>
      <c r="B580" s="20" t="s">
        <v>174</v>
      </c>
      <c r="C580" s="20" t="s">
        <v>74</v>
      </c>
      <c r="D580" s="20"/>
      <c r="E580" s="20"/>
      <c r="F580" s="21" t="s">
        <v>203</v>
      </c>
      <c r="G580" s="22">
        <f t="shared" ref="G580:N581" si="739">G581</f>
        <v>16414.899999999998</v>
      </c>
      <c r="H580" s="22">
        <f t="shared" si="739"/>
        <v>17186.599999999999</v>
      </c>
      <c r="I580" s="22">
        <f t="shared" si="739"/>
        <v>17186.599999999999</v>
      </c>
      <c r="J580" s="22">
        <f t="shared" si="739"/>
        <v>0</v>
      </c>
      <c r="K580" s="22">
        <f t="shared" si="739"/>
        <v>0</v>
      </c>
      <c r="L580" s="22">
        <f t="shared" si="739"/>
        <v>0</v>
      </c>
      <c r="M580" s="22">
        <f t="shared" si="739"/>
        <v>0</v>
      </c>
      <c r="N580" s="22">
        <f t="shared" si="739"/>
        <v>17186.264999999999</v>
      </c>
      <c r="O580" s="48">
        <f t="shared" si="689"/>
        <v>99.998050807024086</v>
      </c>
      <c r="P580" s="22">
        <f t="shared" ref="P580:R581" si="740">P581</f>
        <v>0</v>
      </c>
      <c r="Q580" s="22">
        <f t="shared" si="740"/>
        <v>0</v>
      </c>
      <c r="R580" s="22">
        <f t="shared" si="740"/>
        <v>0</v>
      </c>
    </row>
    <row r="581" spans="1:18" ht="26" x14ac:dyDescent="0.35">
      <c r="A581" s="10">
        <v>924</v>
      </c>
      <c r="B581" s="10" t="s">
        <v>174</v>
      </c>
      <c r="C581" s="10" t="s">
        <v>74</v>
      </c>
      <c r="D581" s="10" t="s">
        <v>30</v>
      </c>
      <c r="E581" s="10"/>
      <c r="F581" s="25" t="s">
        <v>41</v>
      </c>
      <c r="G581" s="26">
        <f t="shared" si="739"/>
        <v>16414.899999999998</v>
      </c>
      <c r="H581" s="26">
        <f t="shared" si="739"/>
        <v>17186.599999999999</v>
      </c>
      <c r="I581" s="26">
        <f t="shared" si="739"/>
        <v>17186.599999999999</v>
      </c>
      <c r="J581" s="26">
        <f t="shared" si="739"/>
        <v>0</v>
      </c>
      <c r="K581" s="26">
        <f t="shared" si="739"/>
        <v>0</v>
      </c>
      <c r="L581" s="26">
        <f t="shared" si="739"/>
        <v>0</v>
      </c>
      <c r="M581" s="26">
        <f t="shared" si="739"/>
        <v>0</v>
      </c>
      <c r="N581" s="26">
        <f t="shared" si="739"/>
        <v>17186.264999999999</v>
      </c>
      <c r="O581" s="47">
        <f t="shared" si="689"/>
        <v>99.998050807024086</v>
      </c>
      <c r="P581" s="26">
        <f t="shared" si="740"/>
        <v>0</v>
      </c>
      <c r="Q581" s="26">
        <f t="shared" si="740"/>
        <v>0</v>
      </c>
      <c r="R581" s="26">
        <f t="shared" si="740"/>
        <v>0</v>
      </c>
    </row>
    <row r="582" spans="1:18" x14ac:dyDescent="0.35">
      <c r="A582" s="10">
        <v>924</v>
      </c>
      <c r="B582" s="10" t="s">
        <v>174</v>
      </c>
      <c r="C582" s="10" t="s">
        <v>74</v>
      </c>
      <c r="D582" s="10" t="s">
        <v>31</v>
      </c>
      <c r="E582" s="10"/>
      <c r="F582" s="25" t="s">
        <v>42</v>
      </c>
      <c r="G582" s="26">
        <f t="shared" ref="G582" si="741">G583+G586</f>
        <v>16414.899999999998</v>
      </c>
      <c r="H582" s="26">
        <f t="shared" ref="H582:M582" si="742">H583+H586</f>
        <v>17186.599999999999</v>
      </c>
      <c r="I582" s="26">
        <f t="shared" si="742"/>
        <v>17186.599999999999</v>
      </c>
      <c r="J582" s="26">
        <f t="shared" si="742"/>
        <v>0</v>
      </c>
      <c r="K582" s="26">
        <f t="shared" si="742"/>
        <v>0</v>
      </c>
      <c r="L582" s="26">
        <f t="shared" si="742"/>
        <v>0</v>
      </c>
      <c r="M582" s="26">
        <f t="shared" si="742"/>
        <v>0</v>
      </c>
      <c r="N582" s="26">
        <f t="shared" ref="N582" si="743">N583+N586</f>
        <v>17186.264999999999</v>
      </c>
      <c r="O582" s="47">
        <f t="shared" si="689"/>
        <v>99.998050807024086</v>
      </c>
      <c r="P582" s="26">
        <f t="shared" ref="P582:R582" si="744">P583+P586</f>
        <v>0</v>
      </c>
      <c r="Q582" s="26">
        <f t="shared" ref="Q582" si="745">Q583+Q586</f>
        <v>0</v>
      </c>
      <c r="R582" s="26">
        <f t="shared" si="744"/>
        <v>0</v>
      </c>
    </row>
    <row r="583" spans="1:18" ht="26" x14ac:dyDescent="0.35">
      <c r="A583" s="10">
        <v>924</v>
      </c>
      <c r="B583" s="10" t="s">
        <v>174</v>
      </c>
      <c r="C583" s="10" t="s">
        <v>74</v>
      </c>
      <c r="D583" s="10" t="s">
        <v>32</v>
      </c>
      <c r="E583" s="10"/>
      <c r="F583" s="25" t="s">
        <v>43</v>
      </c>
      <c r="G583" s="26">
        <f t="shared" ref="G583:N584" si="746">G584</f>
        <v>15131.3</v>
      </c>
      <c r="H583" s="26">
        <f t="shared" si="746"/>
        <v>15945.22205</v>
      </c>
      <c r="I583" s="26">
        <f t="shared" si="746"/>
        <v>15945.22205</v>
      </c>
      <c r="J583" s="26">
        <f t="shared" si="746"/>
        <v>0</v>
      </c>
      <c r="K583" s="26">
        <f t="shared" si="746"/>
        <v>0</v>
      </c>
      <c r="L583" s="26">
        <f t="shared" si="746"/>
        <v>0</v>
      </c>
      <c r="M583" s="26">
        <f t="shared" si="746"/>
        <v>0</v>
      </c>
      <c r="N583" s="26">
        <f t="shared" si="746"/>
        <v>15944.888000000001</v>
      </c>
      <c r="O583" s="47">
        <f t="shared" si="689"/>
        <v>99.997905015063751</v>
      </c>
      <c r="P583" s="26">
        <f t="shared" ref="P583:R584" si="747">P584</f>
        <v>0</v>
      </c>
      <c r="Q583" s="26">
        <f t="shared" si="747"/>
        <v>0</v>
      </c>
      <c r="R583" s="26">
        <f t="shared" si="747"/>
        <v>0</v>
      </c>
    </row>
    <row r="584" spans="1:18" ht="52" x14ac:dyDescent="0.35">
      <c r="A584" s="10">
        <v>924</v>
      </c>
      <c r="B584" s="10" t="s">
        <v>174</v>
      </c>
      <c r="C584" s="10" t="s">
        <v>74</v>
      </c>
      <c r="D584" s="10" t="s">
        <v>32</v>
      </c>
      <c r="E584" s="10" t="s">
        <v>19</v>
      </c>
      <c r="F584" s="25" t="s">
        <v>366</v>
      </c>
      <c r="G584" s="26">
        <f t="shared" si="746"/>
        <v>15131.3</v>
      </c>
      <c r="H584" s="26">
        <f t="shared" si="746"/>
        <v>15945.22205</v>
      </c>
      <c r="I584" s="26">
        <f t="shared" si="746"/>
        <v>15945.22205</v>
      </c>
      <c r="J584" s="26">
        <f t="shared" si="746"/>
        <v>0</v>
      </c>
      <c r="K584" s="26">
        <f t="shared" si="746"/>
        <v>0</v>
      </c>
      <c r="L584" s="26">
        <f t="shared" si="746"/>
        <v>0</v>
      </c>
      <c r="M584" s="26">
        <f t="shared" si="746"/>
        <v>0</v>
      </c>
      <c r="N584" s="26">
        <f t="shared" si="746"/>
        <v>15944.888000000001</v>
      </c>
      <c r="O584" s="47">
        <f t="shared" si="689"/>
        <v>99.997905015063751</v>
      </c>
      <c r="P584" s="26">
        <f t="shared" si="747"/>
        <v>0</v>
      </c>
      <c r="Q584" s="26">
        <f t="shared" si="747"/>
        <v>0</v>
      </c>
      <c r="R584" s="26">
        <f t="shared" si="747"/>
        <v>0</v>
      </c>
    </row>
    <row r="585" spans="1:18" ht="26" x14ac:dyDescent="0.35">
      <c r="A585" s="10">
        <v>924</v>
      </c>
      <c r="B585" s="10" t="s">
        <v>174</v>
      </c>
      <c r="C585" s="10" t="s">
        <v>74</v>
      </c>
      <c r="D585" s="10" t="s">
        <v>32</v>
      </c>
      <c r="E585" s="10">
        <v>120</v>
      </c>
      <c r="F585" s="25" t="s">
        <v>355</v>
      </c>
      <c r="G585" s="26">
        <v>15131.3</v>
      </c>
      <c r="H585" s="26">
        <v>15945.22205</v>
      </c>
      <c r="I585" s="26">
        <v>15945.22205</v>
      </c>
      <c r="J585" s="26"/>
      <c r="K585" s="26"/>
      <c r="L585" s="26"/>
      <c r="M585" s="26"/>
      <c r="N585" s="26">
        <v>15944.888000000001</v>
      </c>
      <c r="O585" s="47">
        <f t="shared" si="689"/>
        <v>99.997905015063751</v>
      </c>
      <c r="P585" s="26"/>
      <c r="Q585" s="26"/>
      <c r="R585" s="26"/>
    </row>
    <row r="586" spans="1:18" ht="26" x14ac:dyDescent="0.35">
      <c r="A586" s="10">
        <v>924</v>
      </c>
      <c r="B586" s="10" t="s">
        <v>174</v>
      </c>
      <c r="C586" s="10" t="s">
        <v>74</v>
      </c>
      <c r="D586" s="10" t="s">
        <v>33</v>
      </c>
      <c r="E586" s="10"/>
      <c r="F586" s="25" t="s">
        <v>44</v>
      </c>
      <c r="G586" s="26">
        <f t="shared" ref="G586" si="748">G587+G589+G591</f>
        <v>1283.5999999999999</v>
      </c>
      <c r="H586" s="26">
        <f t="shared" ref="H586:M586" si="749">H587+H589+H591</f>
        <v>1241.3779499999998</v>
      </c>
      <c r="I586" s="26">
        <f t="shared" si="749"/>
        <v>1241.3779499999998</v>
      </c>
      <c r="J586" s="26">
        <f t="shared" si="749"/>
        <v>0</v>
      </c>
      <c r="K586" s="26">
        <f t="shared" si="749"/>
        <v>0</v>
      </c>
      <c r="L586" s="26">
        <f t="shared" si="749"/>
        <v>0</v>
      </c>
      <c r="M586" s="26">
        <f t="shared" si="749"/>
        <v>0</v>
      </c>
      <c r="N586" s="26">
        <f t="shared" ref="N586" si="750">N587+N589+N591</f>
        <v>1241.3770000000002</v>
      </c>
      <c r="O586" s="47">
        <f t="shared" si="689"/>
        <v>99.999923472138391</v>
      </c>
      <c r="P586" s="26">
        <f t="shared" ref="P586:R586" si="751">P587+P589+P591</f>
        <v>0</v>
      </c>
      <c r="Q586" s="26">
        <f t="shared" ref="Q586" si="752">Q587+Q589+Q591</f>
        <v>0</v>
      </c>
      <c r="R586" s="26">
        <f t="shared" si="751"/>
        <v>0</v>
      </c>
    </row>
    <row r="587" spans="1:18" ht="52" x14ac:dyDescent="0.35">
      <c r="A587" s="10">
        <v>924</v>
      </c>
      <c r="B587" s="10" t="s">
        <v>174</v>
      </c>
      <c r="C587" s="10" t="s">
        <v>74</v>
      </c>
      <c r="D587" s="10" t="s">
        <v>33</v>
      </c>
      <c r="E587" s="10" t="s">
        <v>19</v>
      </c>
      <c r="F587" s="25" t="s">
        <v>366</v>
      </c>
      <c r="G587" s="26">
        <f t="shared" ref="G587:N587" si="753">G588</f>
        <v>6.8</v>
      </c>
      <c r="H587" s="26">
        <f t="shared" si="753"/>
        <v>34.393320000000003</v>
      </c>
      <c r="I587" s="26">
        <f t="shared" si="753"/>
        <v>34.393320000000003</v>
      </c>
      <c r="J587" s="26">
        <f t="shared" si="753"/>
        <v>0</v>
      </c>
      <c r="K587" s="26">
        <f t="shared" si="753"/>
        <v>0</v>
      </c>
      <c r="L587" s="26">
        <f t="shared" si="753"/>
        <v>0</v>
      </c>
      <c r="M587" s="26">
        <f t="shared" si="753"/>
        <v>0</v>
      </c>
      <c r="N587" s="26">
        <f t="shared" si="753"/>
        <v>34.393000000000001</v>
      </c>
      <c r="O587" s="47">
        <f t="shared" si="689"/>
        <v>99.999069586768584</v>
      </c>
      <c r="P587" s="26">
        <f t="shared" ref="P587:R587" si="754">P588</f>
        <v>0</v>
      </c>
      <c r="Q587" s="26">
        <f t="shared" si="754"/>
        <v>0</v>
      </c>
      <c r="R587" s="26">
        <f t="shared" si="754"/>
        <v>0</v>
      </c>
    </row>
    <row r="588" spans="1:18" ht="26" x14ac:dyDescent="0.35">
      <c r="A588" s="10">
        <v>924</v>
      </c>
      <c r="B588" s="10" t="s">
        <v>174</v>
      </c>
      <c r="C588" s="10" t="s">
        <v>74</v>
      </c>
      <c r="D588" s="10" t="s">
        <v>33</v>
      </c>
      <c r="E588" s="10">
        <v>120</v>
      </c>
      <c r="F588" s="25" t="s">
        <v>355</v>
      </c>
      <c r="G588" s="26">
        <v>6.8</v>
      </c>
      <c r="H588" s="26">
        <v>34.393320000000003</v>
      </c>
      <c r="I588" s="26">
        <v>34.393320000000003</v>
      </c>
      <c r="J588" s="26"/>
      <c r="K588" s="26"/>
      <c r="L588" s="26"/>
      <c r="M588" s="26"/>
      <c r="N588" s="26">
        <v>34.393000000000001</v>
      </c>
      <c r="O588" s="47">
        <f t="shared" si="689"/>
        <v>99.999069586768584</v>
      </c>
      <c r="P588" s="26"/>
      <c r="Q588" s="26"/>
      <c r="R588" s="26"/>
    </row>
    <row r="589" spans="1:18" ht="26" x14ac:dyDescent="0.35">
      <c r="A589" s="10">
        <v>924</v>
      </c>
      <c r="B589" s="10" t="s">
        <v>174</v>
      </c>
      <c r="C589" s="10" t="s">
        <v>74</v>
      </c>
      <c r="D589" s="10" t="s">
        <v>33</v>
      </c>
      <c r="E589" s="10" t="s">
        <v>6</v>
      </c>
      <c r="F589" s="25" t="s">
        <v>367</v>
      </c>
      <c r="G589" s="26">
        <f t="shared" ref="G589:M589" si="755">G590</f>
        <v>1268.2</v>
      </c>
      <c r="H589" s="26">
        <f t="shared" si="755"/>
        <v>1200.50532</v>
      </c>
      <c r="I589" s="26">
        <f t="shared" si="755"/>
        <v>1200.50532</v>
      </c>
      <c r="J589" s="26">
        <f t="shared" si="755"/>
        <v>0</v>
      </c>
      <c r="K589" s="26">
        <f t="shared" si="755"/>
        <v>0</v>
      </c>
      <c r="L589" s="26">
        <f t="shared" si="755"/>
        <v>0</v>
      </c>
      <c r="M589" s="26">
        <f t="shared" si="755"/>
        <v>0</v>
      </c>
      <c r="N589" s="26">
        <f>N590</f>
        <v>1200.5050000000001</v>
      </c>
      <c r="O589" s="47">
        <f t="shared" si="689"/>
        <v>99.999973344557944</v>
      </c>
      <c r="P589" s="26">
        <f t="shared" ref="P589:R589" si="756">P590</f>
        <v>0</v>
      </c>
      <c r="Q589" s="26">
        <f t="shared" si="756"/>
        <v>0</v>
      </c>
      <c r="R589" s="26">
        <f t="shared" si="756"/>
        <v>0</v>
      </c>
    </row>
    <row r="590" spans="1:18" ht="26" x14ac:dyDescent="0.35">
      <c r="A590" s="10">
        <v>924</v>
      </c>
      <c r="B590" s="10" t="s">
        <v>174</v>
      </c>
      <c r="C590" s="10" t="s">
        <v>74</v>
      </c>
      <c r="D590" s="10" t="s">
        <v>33</v>
      </c>
      <c r="E590" s="10">
        <v>240</v>
      </c>
      <c r="F590" s="25" t="s">
        <v>356</v>
      </c>
      <c r="G590" s="26">
        <v>1268.2</v>
      </c>
      <c r="H590" s="26">
        <v>1200.50532</v>
      </c>
      <c r="I590" s="26">
        <v>1200.50532</v>
      </c>
      <c r="J590" s="26"/>
      <c r="K590" s="26"/>
      <c r="L590" s="26"/>
      <c r="M590" s="26"/>
      <c r="N590" s="26">
        <v>1200.5050000000001</v>
      </c>
      <c r="O590" s="47">
        <f t="shared" ref="O590:O653" si="757">N590/H590*100</f>
        <v>99.999973344557944</v>
      </c>
      <c r="P590" s="26"/>
      <c r="Q590" s="26"/>
      <c r="R590" s="26"/>
    </row>
    <row r="591" spans="1:18" x14ac:dyDescent="0.35">
      <c r="A591" s="10">
        <v>924</v>
      </c>
      <c r="B591" s="10" t="s">
        <v>174</v>
      </c>
      <c r="C591" s="10" t="s">
        <v>74</v>
      </c>
      <c r="D591" s="10" t="s">
        <v>33</v>
      </c>
      <c r="E591" s="10" t="s">
        <v>7</v>
      </c>
      <c r="F591" s="25" t="s">
        <v>371</v>
      </c>
      <c r="G591" s="26">
        <f t="shared" ref="G591:N591" si="758">G592</f>
        <v>8.6</v>
      </c>
      <c r="H591" s="26">
        <f t="shared" si="758"/>
        <v>6.4793099999999999</v>
      </c>
      <c r="I591" s="26">
        <f t="shared" si="758"/>
        <v>6.4793099999999999</v>
      </c>
      <c r="J591" s="26">
        <f t="shared" si="758"/>
        <v>0</v>
      </c>
      <c r="K591" s="26">
        <f t="shared" si="758"/>
        <v>0</v>
      </c>
      <c r="L591" s="26">
        <f t="shared" si="758"/>
        <v>0</v>
      </c>
      <c r="M591" s="26">
        <f t="shared" si="758"/>
        <v>0</v>
      </c>
      <c r="N591" s="26">
        <f t="shared" si="758"/>
        <v>6.4790000000000001</v>
      </c>
      <c r="O591" s="47">
        <f t="shared" si="757"/>
        <v>99.995215539926321</v>
      </c>
      <c r="P591" s="26">
        <f t="shared" ref="P591:R591" si="759">P592</f>
        <v>0</v>
      </c>
      <c r="Q591" s="26">
        <f t="shared" si="759"/>
        <v>0</v>
      </c>
      <c r="R591" s="26">
        <f t="shared" si="759"/>
        <v>0</v>
      </c>
    </row>
    <row r="592" spans="1:18" x14ac:dyDescent="0.35">
      <c r="A592" s="10">
        <v>924</v>
      </c>
      <c r="B592" s="10" t="s">
        <v>174</v>
      </c>
      <c r="C592" s="10" t="s">
        <v>74</v>
      </c>
      <c r="D592" s="10" t="s">
        <v>33</v>
      </c>
      <c r="E592" s="10">
        <v>850</v>
      </c>
      <c r="F592" s="25" t="s">
        <v>365</v>
      </c>
      <c r="G592" s="26">
        <v>8.6</v>
      </c>
      <c r="H592" s="26">
        <v>6.4793099999999999</v>
      </c>
      <c r="I592" s="26">
        <v>6.4793099999999999</v>
      </c>
      <c r="J592" s="26"/>
      <c r="K592" s="26"/>
      <c r="L592" s="26"/>
      <c r="M592" s="26"/>
      <c r="N592" s="26">
        <v>6.4790000000000001</v>
      </c>
      <c r="O592" s="47">
        <f t="shared" si="757"/>
        <v>99.995215539926321</v>
      </c>
      <c r="P592" s="26"/>
      <c r="Q592" s="26"/>
      <c r="R592" s="26"/>
    </row>
    <row r="593" spans="1:18" s="7" customFormat="1" x14ac:dyDescent="0.35">
      <c r="A593" s="16">
        <v>924</v>
      </c>
      <c r="B593" s="16" t="s">
        <v>129</v>
      </c>
      <c r="C593" s="16"/>
      <c r="D593" s="16"/>
      <c r="E593" s="16"/>
      <c r="F593" s="17" t="s">
        <v>151</v>
      </c>
      <c r="G593" s="18">
        <f t="shared" ref="G593" si="760">G594+G605</f>
        <v>11704.197</v>
      </c>
      <c r="H593" s="18">
        <f t="shared" ref="H593:M593" si="761">H594+H605</f>
        <v>11704.197</v>
      </c>
      <c r="I593" s="18">
        <f t="shared" si="761"/>
        <v>11704.197</v>
      </c>
      <c r="J593" s="18">
        <f t="shared" si="761"/>
        <v>596.11</v>
      </c>
      <c r="K593" s="18">
        <f t="shared" si="761"/>
        <v>596.11</v>
      </c>
      <c r="L593" s="18">
        <f t="shared" si="761"/>
        <v>0</v>
      </c>
      <c r="M593" s="18">
        <f t="shared" si="761"/>
        <v>0</v>
      </c>
      <c r="N593" s="18">
        <f t="shared" ref="N593" si="762">N594+N605</f>
        <v>11694.061</v>
      </c>
      <c r="O593" s="46">
        <f t="shared" si="757"/>
        <v>99.9133985868488</v>
      </c>
      <c r="P593" s="18">
        <f t="shared" ref="P593:R593" si="763">P594+P605</f>
        <v>589.35599999999999</v>
      </c>
      <c r="Q593" s="18">
        <f t="shared" ref="Q593" si="764">Q594+Q605</f>
        <v>0</v>
      </c>
      <c r="R593" s="18">
        <f t="shared" si="763"/>
        <v>0</v>
      </c>
    </row>
    <row r="594" spans="1:18" s="29" customFormat="1" x14ac:dyDescent="0.35">
      <c r="A594" s="20">
        <v>924</v>
      </c>
      <c r="B594" s="20" t="s">
        <v>129</v>
      </c>
      <c r="C594" s="20" t="s">
        <v>99</v>
      </c>
      <c r="D594" s="20"/>
      <c r="E594" s="20"/>
      <c r="F594" s="21" t="s">
        <v>152</v>
      </c>
      <c r="G594" s="22">
        <f t="shared" ref="G594:N595" si="765">G595</f>
        <v>894.17000000000007</v>
      </c>
      <c r="H594" s="22">
        <f t="shared" si="765"/>
        <v>894.17000000000007</v>
      </c>
      <c r="I594" s="22">
        <f t="shared" si="765"/>
        <v>894.17000000000007</v>
      </c>
      <c r="J594" s="22">
        <f t="shared" si="765"/>
        <v>596.11</v>
      </c>
      <c r="K594" s="22">
        <f t="shared" si="765"/>
        <v>596.11</v>
      </c>
      <c r="L594" s="22">
        <f t="shared" si="765"/>
        <v>0</v>
      </c>
      <c r="M594" s="22">
        <f t="shared" si="765"/>
        <v>0</v>
      </c>
      <c r="N594" s="22">
        <f t="shared" si="765"/>
        <v>884.03399999999999</v>
      </c>
      <c r="O594" s="48">
        <f t="shared" si="757"/>
        <v>98.866434794278476</v>
      </c>
      <c r="P594" s="22">
        <f t="shared" ref="P594:R595" si="766">P595</f>
        <v>589.35599999999999</v>
      </c>
      <c r="Q594" s="22">
        <f t="shared" si="766"/>
        <v>0</v>
      </c>
      <c r="R594" s="22">
        <f t="shared" si="766"/>
        <v>0</v>
      </c>
    </row>
    <row r="595" spans="1:18" ht="26" x14ac:dyDescent="0.35">
      <c r="A595" s="10">
        <v>924</v>
      </c>
      <c r="B595" s="10" t="s">
        <v>129</v>
      </c>
      <c r="C595" s="10" t="s">
        <v>99</v>
      </c>
      <c r="D595" s="10" t="s">
        <v>142</v>
      </c>
      <c r="E595" s="10"/>
      <c r="F595" s="25" t="s">
        <v>159</v>
      </c>
      <c r="G595" s="26">
        <f t="shared" si="765"/>
        <v>894.17000000000007</v>
      </c>
      <c r="H595" s="26">
        <f t="shared" si="765"/>
        <v>894.17000000000007</v>
      </c>
      <c r="I595" s="26">
        <f t="shared" si="765"/>
        <v>894.17000000000007</v>
      </c>
      <c r="J595" s="26">
        <f t="shared" si="765"/>
        <v>596.11</v>
      </c>
      <c r="K595" s="26">
        <f t="shared" si="765"/>
        <v>596.11</v>
      </c>
      <c r="L595" s="26">
        <f t="shared" si="765"/>
        <v>0</v>
      </c>
      <c r="M595" s="26">
        <f t="shared" si="765"/>
        <v>0</v>
      </c>
      <c r="N595" s="26">
        <f t="shared" si="765"/>
        <v>884.03399999999999</v>
      </c>
      <c r="O595" s="47">
        <f t="shared" si="757"/>
        <v>98.866434794278476</v>
      </c>
      <c r="P595" s="26">
        <f t="shared" si="766"/>
        <v>589.35599999999999</v>
      </c>
      <c r="Q595" s="26">
        <f t="shared" si="766"/>
        <v>0</v>
      </c>
      <c r="R595" s="26">
        <f t="shared" si="766"/>
        <v>0</v>
      </c>
    </row>
    <row r="596" spans="1:18" ht="26" x14ac:dyDescent="0.35">
      <c r="A596" s="10">
        <v>924</v>
      </c>
      <c r="B596" s="10" t="s">
        <v>129</v>
      </c>
      <c r="C596" s="10" t="s">
        <v>99</v>
      </c>
      <c r="D596" s="10" t="s">
        <v>143</v>
      </c>
      <c r="E596" s="10"/>
      <c r="F596" s="25" t="s">
        <v>160</v>
      </c>
      <c r="G596" s="26">
        <f t="shared" ref="G596" si="767">G597+G601</f>
        <v>894.17000000000007</v>
      </c>
      <c r="H596" s="26">
        <f t="shared" ref="H596:M596" si="768">H597+H601</f>
        <v>894.17000000000007</v>
      </c>
      <c r="I596" s="26">
        <f t="shared" si="768"/>
        <v>894.17000000000007</v>
      </c>
      <c r="J596" s="26">
        <f t="shared" si="768"/>
        <v>596.11</v>
      </c>
      <c r="K596" s="26">
        <f t="shared" si="768"/>
        <v>596.11</v>
      </c>
      <c r="L596" s="26">
        <f t="shared" si="768"/>
        <v>0</v>
      </c>
      <c r="M596" s="26">
        <f t="shared" si="768"/>
        <v>0</v>
      </c>
      <c r="N596" s="26">
        <f t="shared" ref="N596" si="769">N597+N601</f>
        <v>884.03399999999999</v>
      </c>
      <c r="O596" s="47">
        <f t="shared" si="757"/>
        <v>98.866434794278476</v>
      </c>
      <c r="P596" s="26">
        <f t="shared" ref="P596:R596" si="770">P597+P601</f>
        <v>589.35599999999999</v>
      </c>
      <c r="Q596" s="26">
        <f t="shared" ref="Q596" si="771">Q597+Q601</f>
        <v>0</v>
      </c>
      <c r="R596" s="26">
        <f t="shared" si="770"/>
        <v>0</v>
      </c>
    </row>
    <row r="597" spans="1:18" ht="26" x14ac:dyDescent="0.35">
      <c r="A597" s="10">
        <v>924</v>
      </c>
      <c r="B597" s="10" t="s">
        <v>129</v>
      </c>
      <c r="C597" s="10" t="s">
        <v>99</v>
      </c>
      <c r="D597" s="10" t="s">
        <v>136</v>
      </c>
      <c r="E597" s="10"/>
      <c r="F597" s="25" t="s">
        <v>161</v>
      </c>
      <c r="G597" s="26">
        <f t="shared" ref="G597:N597" si="772">G598</f>
        <v>298.06</v>
      </c>
      <c r="H597" s="26">
        <f t="shared" si="772"/>
        <v>298.06</v>
      </c>
      <c r="I597" s="26">
        <f t="shared" si="772"/>
        <v>298.06</v>
      </c>
      <c r="J597" s="26">
        <f t="shared" si="772"/>
        <v>0</v>
      </c>
      <c r="K597" s="26">
        <f t="shared" si="772"/>
        <v>0</v>
      </c>
      <c r="L597" s="26">
        <f t="shared" si="772"/>
        <v>0</v>
      </c>
      <c r="M597" s="26">
        <f t="shared" si="772"/>
        <v>0</v>
      </c>
      <c r="N597" s="26">
        <f t="shared" si="772"/>
        <v>294.678</v>
      </c>
      <c r="O597" s="47">
        <f t="shared" si="757"/>
        <v>98.865329128363413</v>
      </c>
      <c r="P597" s="26">
        <f t="shared" ref="P597:R597" si="773">P598</f>
        <v>0</v>
      </c>
      <c r="Q597" s="26">
        <f t="shared" si="773"/>
        <v>0</v>
      </c>
      <c r="R597" s="26">
        <f t="shared" si="773"/>
        <v>0</v>
      </c>
    </row>
    <row r="598" spans="1:18" ht="26" x14ac:dyDescent="0.35">
      <c r="A598" s="10">
        <v>924</v>
      </c>
      <c r="B598" s="10" t="s">
        <v>129</v>
      </c>
      <c r="C598" s="10" t="s">
        <v>99</v>
      </c>
      <c r="D598" s="10" t="s">
        <v>136</v>
      </c>
      <c r="E598" s="10" t="s">
        <v>85</v>
      </c>
      <c r="F598" s="25" t="s">
        <v>370</v>
      </c>
      <c r="G598" s="26">
        <f t="shared" ref="G598" si="774">G599+G600</f>
        <v>298.06</v>
      </c>
      <c r="H598" s="26">
        <f t="shared" ref="H598:M598" si="775">H599+H600</f>
        <v>298.06</v>
      </c>
      <c r="I598" s="26">
        <f t="shared" si="775"/>
        <v>298.06</v>
      </c>
      <c r="J598" s="26">
        <f t="shared" si="775"/>
        <v>0</v>
      </c>
      <c r="K598" s="26">
        <f t="shared" si="775"/>
        <v>0</v>
      </c>
      <c r="L598" s="26">
        <f t="shared" si="775"/>
        <v>0</v>
      </c>
      <c r="M598" s="26">
        <f t="shared" si="775"/>
        <v>0</v>
      </c>
      <c r="N598" s="26">
        <f t="shared" ref="N598" si="776">N599+N600</f>
        <v>294.678</v>
      </c>
      <c r="O598" s="47">
        <f t="shared" si="757"/>
        <v>98.865329128363413</v>
      </c>
      <c r="P598" s="26">
        <f t="shared" ref="P598:R598" si="777">P599+P600</f>
        <v>0</v>
      </c>
      <c r="Q598" s="26">
        <f t="shared" ref="Q598" si="778">Q599+Q600</f>
        <v>0</v>
      </c>
      <c r="R598" s="26">
        <f t="shared" si="777"/>
        <v>0</v>
      </c>
    </row>
    <row r="599" spans="1:18" x14ac:dyDescent="0.35">
      <c r="A599" s="10">
        <v>924</v>
      </c>
      <c r="B599" s="10" t="s">
        <v>129</v>
      </c>
      <c r="C599" s="10" t="s">
        <v>99</v>
      </c>
      <c r="D599" s="10" t="s">
        <v>136</v>
      </c>
      <c r="E599" s="10">
        <v>610</v>
      </c>
      <c r="F599" s="25" t="s">
        <v>361</v>
      </c>
      <c r="G599" s="26">
        <v>45.14</v>
      </c>
      <c r="H599" s="26">
        <v>45.14</v>
      </c>
      <c r="I599" s="26">
        <v>45.14</v>
      </c>
      <c r="J599" s="26"/>
      <c r="K599" s="26"/>
      <c r="L599" s="26"/>
      <c r="M599" s="26"/>
      <c r="N599" s="26">
        <v>43.335000000000001</v>
      </c>
      <c r="O599" s="47">
        <f t="shared" si="757"/>
        <v>96.001329198050513</v>
      </c>
      <c r="P599" s="26"/>
      <c r="Q599" s="26"/>
      <c r="R599" s="26"/>
    </row>
    <row r="600" spans="1:18" x14ac:dyDescent="0.35">
      <c r="A600" s="10">
        <v>924</v>
      </c>
      <c r="B600" s="10" t="s">
        <v>129</v>
      </c>
      <c r="C600" s="10" t="s">
        <v>99</v>
      </c>
      <c r="D600" s="10" t="s">
        <v>136</v>
      </c>
      <c r="E600" s="10">
        <v>620</v>
      </c>
      <c r="F600" s="25" t="s">
        <v>362</v>
      </c>
      <c r="G600" s="26">
        <v>252.92</v>
      </c>
      <c r="H600" s="26">
        <v>252.92</v>
      </c>
      <c r="I600" s="26">
        <v>252.92</v>
      </c>
      <c r="J600" s="26"/>
      <c r="K600" s="26"/>
      <c r="L600" s="26"/>
      <c r="M600" s="26"/>
      <c r="N600" s="26">
        <v>251.34299999999999</v>
      </c>
      <c r="O600" s="47">
        <f t="shared" si="757"/>
        <v>99.376482682271075</v>
      </c>
      <c r="P600" s="26"/>
      <c r="Q600" s="26"/>
      <c r="R600" s="26"/>
    </row>
    <row r="601" spans="1:18" ht="39" x14ac:dyDescent="0.35">
      <c r="A601" s="10">
        <v>924</v>
      </c>
      <c r="B601" s="10" t="s">
        <v>129</v>
      </c>
      <c r="C601" s="10" t="s">
        <v>99</v>
      </c>
      <c r="D601" s="10" t="s">
        <v>137</v>
      </c>
      <c r="E601" s="10"/>
      <c r="F601" s="25" t="s">
        <v>162</v>
      </c>
      <c r="G601" s="26">
        <f t="shared" ref="G601:N601" si="779">G602</f>
        <v>596.11</v>
      </c>
      <c r="H601" s="26">
        <f t="shared" si="779"/>
        <v>596.11</v>
      </c>
      <c r="I601" s="26">
        <f t="shared" si="779"/>
        <v>596.11</v>
      </c>
      <c r="J601" s="26">
        <f t="shared" si="779"/>
        <v>596.11</v>
      </c>
      <c r="K601" s="26">
        <f t="shared" si="779"/>
        <v>596.11</v>
      </c>
      <c r="L601" s="26">
        <f t="shared" si="779"/>
        <v>0</v>
      </c>
      <c r="M601" s="26">
        <f t="shared" si="779"/>
        <v>0</v>
      </c>
      <c r="N601" s="26">
        <f t="shared" si="779"/>
        <v>589.35599999999999</v>
      </c>
      <c r="O601" s="47">
        <f t="shared" si="757"/>
        <v>98.866987636510046</v>
      </c>
      <c r="P601" s="26">
        <f t="shared" ref="P601:R601" si="780">P602</f>
        <v>589.35599999999999</v>
      </c>
      <c r="Q601" s="26">
        <f t="shared" si="780"/>
        <v>0</v>
      </c>
      <c r="R601" s="26">
        <f t="shared" si="780"/>
        <v>0</v>
      </c>
    </row>
    <row r="602" spans="1:18" ht="26" x14ac:dyDescent="0.35">
      <c r="A602" s="10">
        <v>924</v>
      </c>
      <c r="B602" s="10" t="s">
        <v>129</v>
      </c>
      <c r="C602" s="10" t="s">
        <v>99</v>
      </c>
      <c r="D602" s="10" t="s">
        <v>137</v>
      </c>
      <c r="E602" s="10" t="s">
        <v>85</v>
      </c>
      <c r="F602" s="25" t="s">
        <v>370</v>
      </c>
      <c r="G602" s="26">
        <f t="shared" ref="G602" si="781">G603+G604</f>
        <v>596.11</v>
      </c>
      <c r="H602" s="26">
        <f t="shared" ref="H602:M602" si="782">H603+H604</f>
        <v>596.11</v>
      </c>
      <c r="I602" s="26">
        <f t="shared" si="782"/>
        <v>596.11</v>
      </c>
      <c r="J602" s="26">
        <f t="shared" si="782"/>
        <v>596.11</v>
      </c>
      <c r="K602" s="26">
        <f t="shared" si="782"/>
        <v>596.11</v>
      </c>
      <c r="L602" s="26">
        <f t="shared" si="782"/>
        <v>0</v>
      </c>
      <c r="M602" s="26">
        <f t="shared" si="782"/>
        <v>0</v>
      </c>
      <c r="N602" s="26">
        <f t="shared" ref="N602" si="783">N603+N604</f>
        <v>589.35599999999999</v>
      </c>
      <c r="O602" s="47">
        <f t="shared" si="757"/>
        <v>98.866987636510046</v>
      </c>
      <c r="P602" s="26">
        <f t="shared" ref="P602:R602" si="784">P603+P604</f>
        <v>589.35599999999999</v>
      </c>
      <c r="Q602" s="26">
        <f t="shared" ref="Q602" si="785">Q603+Q604</f>
        <v>0</v>
      </c>
      <c r="R602" s="26">
        <f t="shared" si="784"/>
        <v>0</v>
      </c>
    </row>
    <row r="603" spans="1:18" x14ac:dyDescent="0.35">
      <c r="A603" s="10">
        <v>924</v>
      </c>
      <c r="B603" s="10" t="s">
        <v>129</v>
      </c>
      <c r="C603" s="10" t="s">
        <v>99</v>
      </c>
      <c r="D603" s="10" t="s">
        <v>137</v>
      </c>
      <c r="E603" s="10">
        <v>610</v>
      </c>
      <c r="F603" s="25" t="s">
        <v>361</v>
      </c>
      <c r="G603" s="26">
        <v>90.28</v>
      </c>
      <c r="H603" s="26">
        <v>90.28</v>
      </c>
      <c r="I603" s="26">
        <v>90.28</v>
      </c>
      <c r="J603" s="26">
        <v>90.28</v>
      </c>
      <c r="K603" s="26">
        <f>I603</f>
        <v>90.28</v>
      </c>
      <c r="L603" s="26"/>
      <c r="M603" s="26"/>
      <c r="N603" s="26">
        <v>86.67</v>
      </c>
      <c r="O603" s="47">
        <f t="shared" si="757"/>
        <v>96.001329198050513</v>
      </c>
      <c r="P603" s="26">
        <v>86.67</v>
      </c>
      <c r="Q603" s="26"/>
      <c r="R603" s="26"/>
    </row>
    <row r="604" spans="1:18" x14ac:dyDescent="0.35">
      <c r="A604" s="10">
        <v>924</v>
      </c>
      <c r="B604" s="10" t="s">
        <v>129</v>
      </c>
      <c r="C604" s="10" t="s">
        <v>99</v>
      </c>
      <c r="D604" s="10" t="s">
        <v>137</v>
      </c>
      <c r="E604" s="10">
        <v>620</v>
      </c>
      <c r="F604" s="25" t="s">
        <v>362</v>
      </c>
      <c r="G604" s="26">
        <v>505.83</v>
      </c>
      <c r="H604" s="26">
        <v>505.83</v>
      </c>
      <c r="I604" s="26">
        <v>505.83</v>
      </c>
      <c r="J604" s="26">
        <v>505.83</v>
      </c>
      <c r="K604" s="26">
        <f>I604</f>
        <v>505.83</v>
      </c>
      <c r="L604" s="26"/>
      <c r="M604" s="26"/>
      <c r="N604" s="26">
        <v>502.68599999999998</v>
      </c>
      <c r="O604" s="47">
        <f t="shared" si="757"/>
        <v>99.378447304430338</v>
      </c>
      <c r="P604" s="26">
        <v>502.68599999999998</v>
      </c>
      <c r="Q604" s="26"/>
      <c r="R604" s="26"/>
    </row>
    <row r="605" spans="1:18" s="29" customFormat="1" x14ac:dyDescent="0.35">
      <c r="A605" s="20">
        <v>924</v>
      </c>
      <c r="B605" s="20" t="s">
        <v>129</v>
      </c>
      <c r="C605" s="20" t="s">
        <v>50</v>
      </c>
      <c r="D605" s="20"/>
      <c r="E605" s="20"/>
      <c r="F605" s="21" t="s">
        <v>204</v>
      </c>
      <c r="G605" s="22">
        <f t="shared" ref="G605:N609" si="786">G606</f>
        <v>10810.027</v>
      </c>
      <c r="H605" s="22">
        <f t="shared" si="786"/>
        <v>10810.027</v>
      </c>
      <c r="I605" s="22">
        <f t="shared" si="786"/>
        <v>10810.027</v>
      </c>
      <c r="J605" s="22">
        <f t="shared" si="786"/>
        <v>0</v>
      </c>
      <c r="K605" s="22">
        <f t="shared" si="786"/>
        <v>0</v>
      </c>
      <c r="L605" s="22">
        <f t="shared" si="786"/>
        <v>0</v>
      </c>
      <c r="M605" s="22">
        <f t="shared" si="786"/>
        <v>0</v>
      </c>
      <c r="N605" s="22">
        <f t="shared" si="786"/>
        <v>10810.027</v>
      </c>
      <c r="O605" s="48">
        <f t="shared" si="757"/>
        <v>100</v>
      </c>
      <c r="P605" s="22">
        <f t="shared" ref="P605:R609" si="787">P606</f>
        <v>0</v>
      </c>
      <c r="Q605" s="22">
        <f t="shared" si="787"/>
        <v>0</v>
      </c>
      <c r="R605" s="22">
        <f t="shared" si="787"/>
        <v>0</v>
      </c>
    </row>
    <row r="606" spans="1:18" x14ac:dyDescent="0.35">
      <c r="A606" s="10">
        <v>924</v>
      </c>
      <c r="B606" s="10" t="s">
        <v>129</v>
      </c>
      <c r="C606" s="10" t="s">
        <v>50</v>
      </c>
      <c r="D606" s="10" t="s">
        <v>182</v>
      </c>
      <c r="E606" s="10"/>
      <c r="F606" s="25" t="s">
        <v>205</v>
      </c>
      <c r="G606" s="26">
        <f t="shared" si="786"/>
        <v>10810.027</v>
      </c>
      <c r="H606" s="26">
        <f t="shared" si="786"/>
        <v>10810.027</v>
      </c>
      <c r="I606" s="26">
        <f t="shared" si="786"/>
        <v>10810.027</v>
      </c>
      <c r="J606" s="26">
        <f t="shared" si="786"/>
        <v>0</v>
      </c>
      <c r="K606" s="26">
        <f t="shared" si="786"/>
        <v>0</v>
      </c>
      <c r="L606" s="26">
        <f t="shared" si="786"/>
        <v>0</v>
      </c>
      <c r="M606" s="26">
        <f t="shared" si="786"/>
        <v>0</v>
      </c>
      <c r="N606" s="26">
        <f t="shared" si="786"/>
        <v>10810.027</v>
      </c>
      <c r="O606" s="47">
        <f t="shared" si="757"/>
        <v>100</v>
      </c>
      <c r="P606" s="26">
        <f t="shared" si="787"/>
        <v>0</v>
      </c>
      <c r="Q606" s="26">
        <f t="shared" si="787"/>
        <v>0</v>
      </c>
      <c r="R606" s="26">
        <f t="shared" si="787"/>
        <v>0</v>
      </c>
    </row>
    <row r="607" spans="1:18" x14ac:dyDescent="0.35">
      <c r="A607" s="10">
        <v>924</v>
      </c>
      <c r="B607" s="10" t="s">
        <v>129</v>
      </c>
      <c r="C607" s="10" t="s">
        <v>50</v>
      </c>
      <c r="D607" s="10" t="s">
        <v>184</v>
      </c>
      <c r="E607" s="10"/>
      <c r="F607" s="25" t="s">
        <v>208</v>
      </c>
      <c r="G607" s="26">
        <f t="shared" si="786"/>
        <v>10810.027</v>
      </c>
      <c r="H607" s="26">
        <f t="shared" si="786"/>
        <v>10810.027</v>
      </c>
      <c r="I607" s="26">
        <f t="shared" si="786"/>
        <v>10810.027</v>
      </c>
      <c r="J607" s="26">
        <f t="shared" si="786"/>
        <v>0</v>
      </c>
      <c r="K607" s="26">
        <f t="shared" si="786"/>
        <v>0</v>
      </c>
      <c r="L607" s="26">
        <f t="shared" si="786"/>
        <v>0</v>
      </c>
      <c r="M607" s="26">
        <f t="shared" si="786"/>
        <v>0</v>
      </c>
      <c r="N607" s="26">
        <f t="shared" si="786"/>
        <v>10810.027</v>
      </c>
      <c r="O607" s="47">
        <f t="shared" si="757"/>
        <v>100</v>
      </c>
      <c r="P607" s="26">
        <f t="shared" si="787"/>
        <v>0</v>
      </c>
      <c r="Q607" s="26">
        <f t="shared" si="787"/>
        <v>0</v>
      </c>
      <c r="R607" s="26">
        <f t="shared" si="787"/>
        <v>0</v>
      </c>
    </row>
    <row r="608" spans="1:18" x14ac:dyDescent="0.35">
      <c r="A608" s="10">
        <v>924</v>
      </c>
      <c r="B608" s="10" t="s">
        <v>129</v>
      </c>
      <c r="C608" s="10" t="s">
        <v>50</v>
      </c>
      <c r="D608" s="10" t="s">
        <v>181</v>
      </c>
      <c r="E608" s="10"/>
      <c r="F608" s="25" t="s">
        <v>228</v>
      </c>
      <c r="G608" s="26">
        <f t="shared" si="786"/>
        <v>10810.027</v>
      </c>
      <c r="H608" s="26">
        <f t="shared" si="786"/>
        <v>10810.027</v>
      </c>
      <c r="I608" s="26">
        <f t="shared" si="786"/>
        <v>10810.027</v>
      </c>
      <c r="J608" s="26">
        <f t="shared" si="786"/>
        <v>0</v>
      </c>
      <c r="K608" s="26">
        <f t="shared" si="786"/>
        <v>0</v>
      </c>
      <c r="L608" s="26">
        <f t="shared" si="786"/>
        <v>0</v>
      </c>
      <c r="M608" s="26">
        <f t="shared" si="786"/>
        <v>0</v>
      </c>
      <c r="N608" s="26">
        <f t="shared" si="786"/>
        <v>10810.027</v>
      </c>
      <c r="O608" s="47">
        <f t="shared" si="757"/>
        <v>100</v>
      </c>
      <c r="P608" s="26">
        <f t="shared" si="787"/>
        <v>0</v>
      </c>
      <c r="Q608" s="26">
        <f t="shared" si="787"/>
        <v>0</v>
      </c>
      <c r="R608" s="26">
        <f t="shared" si="787"/>
        <v>0</v>
      </c>
    </row>
    <row r="609" spans="1:18" ht="26" x14ac:dyDescent="0.35">
      <c r="A609" s="10">
        <v>924</v>
      </c>
      <c r="B609" s="10" t="s">
        <v>129</v>
      </c>
      <c r="C609" s="10" t="s">
        <v>50</v>
      </c>
      <c r="D609" s="10" t="s">
        <v>181</v>
      </c>
      <c r="E609" s="10" t="s">
        <v>85</v>
      </c>
      <c r="F609" s="25" t="s">
        <v>370</v>
      </c>
      <c r="G609" s="26">
        <f t="shared" si="786"/>
        <v>10810.027</v>
      </c>
      <c r="H609" s="26">
        <f t="shared" si="786"/>
        <v>10810.027</v>
      </c>
      <c r="I609" s="26">
        <f t="shared" si="786"/>
        <v>10810.027</v>
      </c>
      <c r="J609" s="26">
        <f t="shared" si="786"/>
        <v>0</v>
      </c>
      <c r="K609" s="26">
        <f t="shared" si="786"/>
        <v>0</v>
      </c>
      <c r="L609" s="26">
        <f t="shared" si="786"/>
        <v>0</v>
      </c>
      <c r="M609" s="26">
        <f t="shared" si="786"/>
        <v>0</v>
      </c>
      <c r="N609" s="26">
        <f t="shared" si="786"/>
        <v>10810.027</v>
      </c>
      <c r="O609" s="47">
        <f t="shared" si="757"/>
        <v>100</v>
      </c>
      <c r="P609" s="26">
        <f t="shared" si="787"/>
        <v>0</v>
      </c>
      <c r="Q609" s="26">
        <f t="shared" si="787"/>
        <v>0</v>
      </c>
      <c r="R609" s="26">
        <f t="shared" si="787"/>
        <v>0</v>
      </c>
    </row>
    <row r="610" spans="1:18" x14ac:dyDescent="0.35">
      <c r="A610" s="10">
        <v>924</v>
      </c>
      <c r="B610" s="10" t="s">
        <v>129</v>
      </c>
      <c r="C610" s="10" t="s">
        <v>50</v>
      </c>
      <c r="D610" s="10" t="s">
        <v>181</v>
      </c>
      <c r="E610" s="10">
        <v>620</v>
      </c>
      <c r="F610" s="25" t="s">
        <v>362</v>
      </c>
      <c r="G610" s="26">
        <v>10810.027</v>
      </c>
      <c r="H610" s="26">
        <v>10810.027</v>
      </c>
      <c r="I610" s="26">
        <v>10810.027</v>
      </c>
      <c r="J610" s="26"/>
      <c r="K610" s="26"/>
      <c r="L610" s="26"/>
      <c r="M610" s="26"/>
      <c r="N610" s="26">
        <v>10810.027</v>
      </c>
      <c r="O610" s="47">
        <f t="shared" si="757"/>
        <v>100</v>
      </c>
      <c r="P610" s="26"/>
      <c r="Q610" s="26"/>
      <c r="R610" s="26"/>
    </row>
    <row r="611" spans="1:18" s="7" customFormat="1" x14ac:dyDescent="0.35">
      <c r="A611" s="27">
        <v>930</v>
      </c>
      <c r="B611" s="16"/>
      <c r="C611" s="16"/>
      <c r="D611" s="16"/>
      <c r="E611" s="16"/>
      <c r="F611" s="17" t="s">
        <v>751</v>
      </c>
      <c r="G611" s="18">
        <f t="shared" ref="G611:R611" si="788">G612+G892</f>
        <v>10628917.627000002</v>
      </c>
      <c r="H611" s="18">
        <f t="shared" si="788"/>
        <v>11122106.022680001</v>
      </c>
      <c r="I611" s="18">
        <f t="shared" si="788"/>
        <v>11103007.985740004</v>
      </c>
      <c r="J611" s="18">
        <f t="shared" si="788"/>
        <v>7350903.914330001</v>
      </c>
      <c r="K611" s="18">
        <f t="shared" si="788"/>
        <v>7331805.87739</v>
      </c>
      <c r="L611" s="18">
        <f t="shared" si="788"/>
        <v>267279.94847</v>
      </c>
      <c r="M611" s="18">
        <f t="shared" si="788"/>
        <v>267279.94847</v>
      </c>
      <c r="N611" s="18">
        <f t="shared" si="788"/>
        <v>10874547.365</v>
      </c>
      <c r="O611" s="46">
        <f t="shared" si="757"/>
        <v>97.774174628661299</v>
      </c>
      <c r="P611" s="18">
        <f t="shared" si="788"/>
        <v>7253596.2249999996</v>
      </c>
      <c r="Q611" s="18">
        <f t="shared" si="788"/>
        <v>129471.83</v>
      </c>
      <c r="R611" s="18">
        <f t="shared" si="788"/>
        <v>0</v>
      </c>
    </row>
    <row r="612" spans="1:18" s="7" customFormat="1" x14ac:dyDescent="0.35">
      <c r="A612" s="27">
        <v>930</v>
      </c>
      <c r="B612" s="16" t="s">
        <v>11</v>
      </c>
      <c r="C612" s="16"/>
      <c r="D612" s="16"/>
      <c r="E612" s="16"/>
      <c r="F612" s="17" t="s">
        <v>45</v>
      </c>
      <c r="G612" s="18">
        <f t="shared" ref="G612:R612" si="789">G613+G668+G809+G816</f>
        <v>10331304.918000001</v>
      </c>
      <c r="H612" s="18">
        <f t="shared" si="789"/>
        <v>10827089.938200001</v>
      </c>
      <c r="I612" s="18">
        <f t="shared" si="789"/>
        <v>10807991.901260003</v>
      </c>
      <c r="J612" s="18">
        <f t="shared" si="789"/>
        <v>7127821.6683300007</v>
      </c>
      <c r="K612" s="18">
        <f t="shared" si="789"/>
        <v>7108723.6313899998</v>
      </c>
      <c r="L612" s="18">
        <f t="shared" si="789"/>
        <v>267279.94847</v>
      </c>
      <c r="M612" s="18">
        <f t="shared" si="789"/>
        <v>267279.94847</v>
      </c>
      <c r="N612" s="18">
        <f t="shared" si="789"/>
        <v>10591562.034</v>
      </c>
      <c r="O612" s="46">
        <f t="shared" si="757"/>
        <v>97.824642581299585</v>
      </c>
      <c r="P612" s="18">
        <f t="shared" si="789"/>
        <v>7041591.784</v>
      </c>
      <c r="Q612" s="18">
        <f t="shared" si="789"/>
        <v>129471.83</v>
      </c>
      <c r="R612" s="18">
        <f t="shared" si="789"/>
        <v>0</v>
      </c>
    </row>
    <row r="613" spans="1:18" s="29" customFormat="1" x14ac:dyDescent="0.35">
      <c r="A613" s="28">
        <v>930</v>
      </c>
      <c r="B613" s="20" t="s">
        <v>11</v>
      </c>
      <c r="C613" s="20" t="s">
        <v>8</v>
      </c>
      <c r="D613" s="20"/>
      <c r="E613" s="20"/>
      <c r="F613" s="21" t="s">
        <v>46</v>
      </c>
      <c r="G613" s="22">
        <f>G614</f>
        <v>4272465.1780000003</v>
      </c>
      <c r="H613" s="22">
        <f>H614</f>
        <v>4618526.2718500001</v>
      </c>
      <c r="I613" s="22">
        <f t="shared" ref="I613:R613" si="790">I614</f>
        <v>4601534.4618200008</v>
      </c>
      <c r="J613" s="22">
        <f t="shared" si="790"/>
        <v>3126906.9127500001</v>
      </c>
      <c r="K613" s="22">
        <f t="shared" si="790"/>
        <v>3109915.1027199998</v>
      </c>
      <c r="L613" s="22">
        <f t="shared" si="790"/>
        <v>19543.099330000001</v>
      </c>
      <c r="M613" s="22">
        <f t="shared" si="790"/>
        <v>19543.099330000001</v>
      </c>
      <c r="N613" s="22">
        <f t="shared" si="790"/>
        <v>4570140.3870000001</v>
      </c>
      <c r="O613" s="48">
        <f t="shared" si="757"/>
        <v>98.952352287245546</v>
      </c>
      <c r="P613" s="22">
        <f t="shared" si="790"/>
        <v>3084408.4479999999</v>
      </c>
      <c r="Q613" s="22">
        <f t="shared" si="790"/>
        <v>19543.098999999998</v>
      </c>
      <c r="R613" s="22">
        <f t="shared" si="790"/>
        <v>0</v>
      </c>
    </row>
    <row r="614" spans="1:18" ht="26" x14ac:dyDescent="0.35">
      <c r="A614" s="24">
        <v>930</v>
      </c>
      <c r="B614" s="10" t="s">
        <v>11</v>
      </c>
      <c r="C614" s="10" t="s">
        <v>8</v>
      </c>
      <c r="D614" s="10" t="s">
        <v>34</v>
      </c>
      <c r="E614" s="10"/>
      <c r="F614" s="25" t="s">
        <v>47</v>
      </c>
      <c r="G614" s="26">
        <f t="shared" ref="G614" si="791">G615+G656</f>
        <v>4272465.1780000003</v>
      </c>
      <c r="H614" s="26">
        <f t="shared" ref="H614:M614" si="792">H615+H656</f>
        <v>4618526.2718500001</v>
      </c>
      <c r="I614" s="26">
        <f t="shared" si="792"/>
        <v>4601534.4618200008</v>
      </c>
      <c r="J614" s="26">
        <f t="shared" si="792"/>
        <v>3126906.9127500001</v>
      </c>
      <c r="K614" s="26">
        <f t="shared" si="792"/>
        <v>3109915.1027199998</v>
      </c>
      <c r="L614" s="26">
        <f t="shared" si="792"/>
        <v>19543.099330000001</v>
      </c>
      <c r="M614" s="26">
        <f t="shared" si="792"/>
        <v>19543.099330000001</v>
      </c>
      <c r="N614" s="26">
        <f t="shared" ref="N614" si="793">N615+N656</f>
        <v>4570140.3870000001</v>
      </c>
      <c r="O614" s="47">
        <f t="shared" si="757"/>
        <v>98.952352287245546</v>
      </c>
      <c r="P614" s="26">
        <f t="shared" ref="P614:R614" si="794">P615+P656</f>
        <v>3084408.4479999999</v>
      </c>
      <c r="Q614" s="26">
        <f t="shared" ref="Q614" si="795">Q615+Q656</f>
        <v>19543.098999999998</v>
      </c>
      <c r="R614" s="26">
        <f t="shared" si="794"/>
        <v>0</v>
      </c>
    </row>
    <row r="615" spans="1:18" ht="26" x14ac:dyDescent="0.35">
      <c r="A615" s="24">
        <v>930</v>
      </c>
      <c r="B615" s="10" t="s">
        <v>11</v>
      </c>
      <c r="C615" s="10" t="s">
        <v>8</v>
      </c>
      <c r="D615" s="10" t="s">
        <v>35</v>
      </c>
      <c r="E615" s="10"/>
      <c r="F615" s="25" t="s">
        <v>48</v>
      </c>
      <c r="G615" s="26">
        <f>G616+G620+G635+G639+G643+G650+G624+G653+G631</f>
        <v>4143347.7779999999</v>
      </c>
      <c r="H615" s="26">
        <f>H616+H620+H635+H639+H643+H650+H624+H653+H631+H628+H647</f>
        <v>4436855.6521000005</v>
      </c>
      <c r="I615" s="26">
        <f t="shared" ref="I615:R615" si="796">I616+I620+I635+I639+I643+I650+I624+I653+I631+I628+I647</f>
        <v>4436855.6521000005</v>
      </c>
      <c r="J615" s="26">
        <f t="shared" si="796"/>
        <v>3065768.693</v>
      </c>
      <c r="K615" s="26">
        <f t="shared" si="796"/>
        <v>3065768.693</v>
      </c>
      <c r="L615" s="26">
        <f t="shared" si="796"/>
        <v>19543.099330000001</v>
      </c>
      <c r="M615" s="26">
        <f t="shared" si="796"/>
        <v>19543.099330000001</v>
      </c>
      <c r="N615" s="26">
        <f t="shared" si="796"/>
        <v>4411140.4110000003</v>
      </c>
      <c r="O615" s="47">
        <f t="shared" si="757"/>
        <v>99.420417450636947</v>
      </c>
      <c r="P615" s="26">
        <f t="shared" si="796"/>
        <v>3040276.9720000001</v>
      </c>
      <c r="Q615" s="26">
        <f t="shared" si="796"/>
        <v>19543.098999999998</v>
      </c>
      <c r="R615" s="26">
        <f t="shared" si="796"/>
        <v>0</v>
      </c>
    </row>
    <row r="616" spans="1:18" ht="39" x14ac:dyDescent="0.35">
      <c r="A616" s="24">
        <v>930</v>
      </c>
      <c r="B616" s="10" t="s">
        <v>11</v>
      </c>
      <c r="C616" s="10" t="s">
        <v>8</v>
      </c>
      <c r="D616" s="24" t="s">
        <v>231</v>
      </c>
      <c r="E616" s="10"/>
      <c r="F616" s="25" t="s">
        <v>37</v>
      </c>
      <c r="G616" s="26">
        <f>G617</f>
        <v>996336.77499999991</v>
      </c>
      <c r="H616" s="26">
        <f t="shared" ref="H616:N616" si="797">H617</f>
        <v>996336.77570999996</v>
      </c>
      <c r="I616" s="26">
        <f t="shared" si="797"/>
        <v>996336.77570999996</v>
      </c>
      <c r="J616" s="26">
        <f t="shared" si="797"/>
        <v>0</v>
      </c>
      <c r="K616" s="26">
        <f t="shared" si="797"/>
        <v>0</v>
      </c>
      <c r="L616" s="26">
        <f t="shared" si="797"/>
        <v>0</v>
      </c>
      <c r="M616" s="26">
        <f t="shared" si="797"/>
        <v>0</v>
      </c>
      <c r="N616" s="26">
        <f t="shared" si="797"/>
        <v>996336.70000000007</v>
      </c>
      <c r="O616" s="47">
        <f t="shared" si="757"/>
        <v>99.99999240116378</v>
      </c>
      <c r="P616" s="26">
        <f t="shared" ref="P616:R616" si="798">P617</f>
        <v>0</v>
      </c>
      <c r="Q616" s="26">
        <f t="shared" si="798"/>
        <v>0</v>
      </c>
      <c r="R616" s="26">
        <f t="shared" si="798"/>
        <v>0</v>
      </c>
    </row>
    <row r="617" spans="1:18" ht="26" x14ac:dyDescent="0.35">
      <c r="A617" s="24">
        <v>930</v>
      </c>
      <c r="B617" s="10" t="s">
        <v>11</v>
      </c>
      <c r="C617" s="10" t="s">
        <v>8</v>
      </c>
      <c r="D617" s="24" t="s">
        <v>231</v>
      </c>
      <c r="E617" s="10" t="s">
        <v>85</v>
      </c>
      <c r="F617" s="25" t="s">
        <v>370</v>
      </c>
      <c r="G617" s="26">
        <f t="shared" ref="G617" si="799">G618+G619</f>
        <v>996336.77499999991</v>
      </c>
      <c r="H617" s="26">
        <f t="shared" ref="H617:M617" si="800">H618+H619</f>
        <v>996336.77570999996</v>
      </c>
      <c r="I617" s="26">
        <f t="shared" si="800"/>
        <v>996336.77570999996</v>
      </c>
      <c r="J617" s="26">
        <f t="shared" si="800"/>
        <v>0</v>
      </c>
      <c r="K617" s="26">
        <f t="shared" si="800"/>
        <v>0</v>
      </c>
      <c r="L617" s="26">
        <f t="shared" si="800"/>
        <v>0</v>
      </c>
      <c r="M617" s="26">
        <f t="shared" si="800"/>
        <v>0</v>
      </c>
      <c r="N617" s="26">
        <f t="shared" ref="N617" si="801">N618+N619</f>
        <v>996336.70000000007</v>
      </c>
      <c r="O617" s="47">
        <f t="shared" si="757"/>
        <v>99.99999240116378</v>
      </c>
      <c r="P617" s="26">
        <f t="shared" ref="P617:R617" si="802">P618+P619</f>
        <v>0</v>
      </c>
      <c r="Q617" s="26">
        <f t="shared" ref="Q617" si="803">Q618+Q619</f>
        <v>0</v>
      </c>
      <c r="R617" s="26">
        <f t="shared" si="802"/>
        <v>0</v>
      </c>
    </row>
    <row r="618" spans="1:18" x14ac:dyDescent="0.35">
      <c r="A618" s="24">
        <v>930</v>
      </c>
      <c r="B618" s="10" t="s">
        <v>11</v>
      </c>
      <c r="C618" s="10" t="s">
        <v>8</v>
      </c>
      <c r="D618" s="24" t="s">
        <v>231</v>
      </c>
      <c r="E618" s="24">
        <v>610</v>
      </c>
      <c r="F618" s="25" t="s">
        <v>361</v>
      </c>
      <c r="G618" s="26">
        <v>251322.592</v>
      </c>
      <c r="H618" s="26">
        <v>177020.09992000001</v>
      </c>
      <c r="I618" s="26">
        <v>177020.09992000001</v>
      </c>
      <c r="J618" s="26"/>
      <c r="K618" s="26"/>
      <c r="L618" s="26"/>
      <c r="M618" s="26"/>
      <c r="N618" s="26">
        <v>177020.08900000001</v>
      </c>
      <c r="O618" s="47">
        <f t="shared" si="757"/>
        <v>99.999993831208997</v>
      </c>
      <c r="P618" s="26"/>
      <c r="Q618" s="26"/>
      <c r="R618" s="26"/>
    </row>
    <row r="619" spans="1:18" x14ac:dyDescent="0.35">
      <c r="A619" s="24">
        <v>930</v>
      </c>
      <c r="B619" s="10" t="s">
        <v>11</v>
      </c>
      <c r="C619" s="10" t="s">
        <v>8</v>
      </c>
      <c r="D619" s="24" t="s">
        <v>231</v>
      </c>
      <c r="E619" s="24">
        <v>620</v>
      </c>
      <c r="F619" s="25" t="s">
        <v>362</v>
      </c>
      <c r="G619" s="26">
        <v>745014.18299999996</v>
      </c>
      <c r="H619" s="26">
        <v>819316.67579000001</v>
      </c>
      <c r="I619" s="26">
        <v>819316.67579000001</v>
      </c>
      <c r="J619" s="26"/>
      <c r="K619" s="26"/>
      <c r="L619" s="26"/>
      <c r="M619" s="26"/>
      <c r="N619" s="26">
        <v>819316.61100000003</v>
      </c>
      <c r="O619" s="47">
        <f t="shared" si="757"/>
        <v>99.999992092190737</v>
      </c>
      <c r="P619" s="26"/>
      <c r="Q619" s="26"/>
      <c r="R619" s="26"/>
    </row>
    <row r="620" spans="1:18" ht="39" x14ac:dyDescent="0.35">
      <c r="A620" s="24">
        <v>930</v>
      </c>
      <c r="B620" s="10" t="s">
        <v>11</v>
      </c>
      <c r="C620" s="10" t="s">
        <v>8</v>
      </c>
      <c r="D620" s="24" t="s">
        <v>232</v>
      </c>
      <c r="E620" s="24"/>
      <c r="F620" s="25" t="s">
        <v>272</v>
      </c>
      <c r="G620" s="26">
        <f t="shared" ref="G620:N620" si="804">G621</f>
        <v>332097.50599999999</v>
      </c>
      <c r="H620" s="26">
        <f t="shared" si="804"/>
        <v>334535.90599999996</v>
      </c>
      <c r="I620" s="26">
        <f t="shared" si="804"/>
        <v>334535.90599999996</v>
      </c>
      <c r="J620" s="26">
        <f t="shared" si="804"/>
        <v>0</v>
      </c>
      <c r="K620" s="26">
        <f t="shared" si="804"/>
        <v>0</v>
      </c>
      <c r="L620" s="26">
        <f t="shared" si="804"/>
        <v>0</v>
      </c>
      <c r="M620" s="26">
        <f t="shared" si="804"/>
        <v>0</v>
      </c>
      <c r="N620" s="26">
        <f t="shared" si="804"/>
        <v>334535.90599999996</v>
      </c>
      <c r="O620" s="47">
        <f t="shared" si="757"/>
        <v>100</v>
      </c>
      <c r="P620" s="26">
        <f t="shared" ref="P620:R620" si="805">P621</f>
        <v>0</v>
      </c>
      <c r="Q620" s="26">
        <f t="shared" si="805"/>
        <v>0</v>
      </c>
      <c r="R620" s="26">
        <f t="shared" si="805"/>
        <v>0</v>
      </c>
    </row>
    <row r="621" spans="1:18" ht="26" x14ac:dyDescent="0.35">
      <c r="A621" s="24">
        <v>930</v>
      </c>
      <c r="B621" s="10" t="s">
        <v>11</v>
      </c>
      <c r="C621" s="10" t="s">
        <v>8</v>
      </c>
      <c r="D621" s="24" t="s">
        <v>232</v>
      </c>
      <c r="E621" s="24" t="s">
        <v>85</v>
      </c>
      <c r="F621" s="25" t="s">
        <v>370</v>
      </c>
      <c r="G621" s="26">
        <f>G623+G622</f>
        <v>332097.50599999999</v>
      </c>
      <c r="H621" s="26">
        <f t="shared" ref="H621:N621" si="806">H623+H622</f>
        <v>334535.90599999996</v>
      </c>
      <c r="I621" s="26">
        <f t="shared" si="806"/>
        <v>334535.90599999996</v>
      </c>
      <c r="J621" s="26">
        <f t="shared" si="806"/>
        <v>0</v>
      </c>
      <c r="K621" s="26">
        <f t="shared" si="806"/>
        <v>0</v>
      </c>
      <c r="L621" s="26">
        <f t="shared" si="806"/>
        <v>0</v>
      </c>
      <c r="M621" s="26">
        <f t="shared" si="806"/>
        <v>0</v>
      </c>
      <c r="N621" s="26">
        <f t="shared" si="806"/>
        <v>334535.90599999996</v>
      </c>
      <c r="O621" s="47">
        <f t="shared" si="757"/>
        <v>100</v>
      </c>
      <c r="P621" s="26">
        <f t="shared" ref="P621:R621" si="807">P623+P622</f>
        <v>0</v>
      </c>
      <c r="Q621" s="26">
        <f t="shared" ref="Q621" si="808">Q623+Q622</f>
        <v>0</v>
      </c>
      <c r="R621" s="26">
        <f t="shared" si="807"/>
        <v>0</v>
      </c>
    </row>
    <row r="622" spans="1:18" x14ac:dyDescent="0.35">
      <c r="A622" s="24">
        <v>930</v>
      </c>
      <c r="B622" s="10" t="s">
        <v>11</v>
      </c>
      <c r="C622" s="10" t="s">
        <v>8</v>
      </c>
      <c r="D622" s="24" t="s">
        <v>232</v>
      </c>
      <c r="E622" s="10">
        <v>610</v>
      </c>
      <c r="F622" s="25" t="s">
        <v>361</v>
      </c>
      <c r="G622" s="26">
        <v>8868.7000000000007</v>
      </c>
      <c r="H622" s="26">
        <v>18451.670999999998</v>
      </c>
      <c r="I622" s="26">
        <v>18451.670999999998</v>
      </c>
      <c r="J622" s="26"/>
      <c r="K622" s="26"/>
      <c r="L622" s="26"/>
      <c r="M622" s="26"/>
      <c r="N622" s="26">
        <v>18451.670999999998</v>
      </c>
      <c r="O622" s="47">
        <f t="shared" si="757"/>
        <v>100</v>
      </c>
      <c r="P622" s="26"/>
      <c r="Q622" s="26"/>
      <c r="R622" s="26"/>
    </row>
    <row r="623" spans="1:18" x14ac:dyDescent="0.35">
      <c r="A623" s="24">
        <v>930</v>
      </c>
      <c r="B623" s="10" t="s">
        <v>11</v>
      </c>
      <c r="C623" s="10" t="s">
        <v>8</v>
      </c>
      <c r="D623" s="24" t="s">
        <v>232</v>
      </c>
      <c r="E623" s="24">
        <v>620</v>
      </c>
      <c r="F623" s="25" t="s">
        <v>362</v>
      </c>
      <c r="G623" s="26">
        <v>323228.80599999998</v>
      </c>
      <c r="H623" s="26">
        <v>316084.23499999999</v>
      </c>
      <c r="I623" s="26">
        <v>316084.23499999999</v>
      </c>
      <c r="J623" s="26"/>
      <c r="K623" s="26"/>
      <c r="L623" s="26"/>
      <c r="M623" s="26"/>
      <c r="N623" s="26">
        <v>316084.23499999999</v>
      </c>
      <c r="O623" s="47">
        <f t="shared" si="757"/>
        <v>100</v>
      </c>
      <c r="P623" s="26"/>
      <c r="Q623" s="26"/>
      <c r="R623" s="26"/>
    </row>
    <row r="624" spans="1:18" x14ac:dyDescent="0.35">
      <c r="A624" s="24">
        <v>930</v>
      </c>
      <c r="B624" s="10" t="s">
        <v>11</v>
      </c>
      <c r="C624" s="10" t="s">
        <v>8</v>
      </c>
      <c r="D624" s="24" t="s">
        <v>849</v>
      </c>
      <c r="E624" s="24"/>
      <c r="F624" s="25" t="s">
        <v>850</v>
      </c>
      <c r="G624" s="26">
        <f>G625</f>
        <v>19543.098999999998</v>
      </c>
      <c r="H624" s="26">
        <f>H625</f>
        <v>19543.099330000001</v>
      </c>
      <c r="I624" s="26">
        <f t="shared" ref="I624:M624" si="809">I625</f>
        <v>19543.099330000001</v>
      </c>
      <c r="J624" s="26">
        <f t="shared" si="809"/>
        <v>0</v>
      </c>
      <c r="K624" s="26">
        <f t="shared" si="809"/>
        <v>0</v>
      </c>
      <c r="L624" s="26">
        <f t="shared" si="809"/>
        <v>19543.099330000001</v>
      </c>
      <c r="M624" s="26">
        <f t="shared" si="809"/>
        <v>19543.099330000001</v>
      </c>
      <c r="N624" s="26">
        <f t="shared" ref="N624" si="810">N625</f>
        <v>19543.098999999998</v>
      </c>
      <c r="O624" s="47">
        <f t="shared" si="757"/>
        <v>99.99999831142442</v>
      </c>
      <c r="P624" s="26">
        <f t="shared" ref="P624:R624" si="811">P625</f>
        <v>0</v>
      </c>
      <c r="Q624" s="26">
        <f t="shared" si="811"/>
        <v>19543.098999999998</v>
      </c>
      <c r="R624" s="26">
        <f t="shared" si="811"/>
        <v>0</v>
      </c>
    </row>
    <row r="625" spans="1:18" ht="26" x14ac:dyDescent="0.35">
      <c r="A625" s="24">
        <v>930</v>
      </c>
      <c r="B625" s="10" t="s">
        <v>11</v>
      </c>
      <c r="C625" s="10" t="s">
        <v>8</v>
      </c>
      <c r="D625" s="24" t="s">
        <v>849</v>
      </c>
      <c r="E625" s="24" t="s">
        <v>20</v>
      </c>
      <c r="F625" s="25" t="s">
        <v>369</v>
      </c>
      <c r="G625" s="26">
        <f>G627+G626</f>
        <v>19543.098999999998</v>
      </c>
      <c r="H625" s="26">
        <f t="shared" ref="H625:N625" si="812">H627+H626</f>
        <v>19543.099330000001</v>
      </c>
      <c r="I625" s="26">
        <f>I627</f>
        <v>19543.099330000001</v>
      </c>
      <c r="J625" s="26">
        <f>J627</f>
        <v>0</v>
      </c>
      <c r="K625" s="26">
        <f>K627</f>
        <v>0</v>
      </c>
      <c r="L625" s="26">
        <f>L627</f>
        <v>19543.099330000001</v>
      </c>
      <c r="M625" s="26">
        <f>M627</f>
        <v>19543.099330000001</v>
      </c>
      <c r="N625" s="26">
        <f t="shared" si="812"/>
        <v>19543.098999999998</v>
      </c>
      <c r="O625" s="47">
        <f t="shared" si="757"/>
        <v>99.99999831142442</v>
      </c>
      <c r="P625" s="26">
        <f>P627</f>
        <v>0</v>
      </c>
      <c r="Q625" s="26">
        <f>Q627</f>
        <v>19543.098999999998</v>
      </c>
      <c r="R625" s="26">
        <f>R627</f>
        <v>0</v>
      </c>
    </row>
    <row r="626" spans="1:18" x14ac:dyDescent="0.35">
      <c r="A626" s="24">
        <v>930</v>
      </c>
      <c r="B626" s="10" t="s">
        <v>11</v>
      </c>
      <c r="C626" s="10" t="s">
        <v>8</v>
      </c>
      <c r="D626" s="24" t="s">
        <v>849</v>
      </c>
      <c r="E626" s="24" t="s">
        <v>524</v>
      </c>
      <c r="F626" s="25"/>
      <c r="G626" s="26">
        <v>19543.098999999998</v>
      </c>
      <c r="H626" s="26"/>
      <c r="I626" s="26"/>
      <c r="J626" s="26"/>
      <c r="K626" s="26"/>
      <c r="L626" s="26"/>
      <c r="M626" s="26"/>
      <c r="N626" s="26"/>
      <c r="O626" s="47"/>
      <c r="P626" s="26"/>
      <c r="Q626" s="26"/>
      <c r="R626" s="26"/>
    </row>
    <row r="627" spans="1:18" ht="39" x14ac:dyDescent="0.35">
      <c r="A627" s="24">
        <v>930</v>
      </c>
      <c r="B627" s="10" t="s">
        <v>11</v>
      </c>
      <c r="C627" s="10" t="s">
        <v>8</v>
      </c>
      <c r="D627" s="24" t="s">
        <v>849</v>
      </c>
      <c r="E627" s="24" t="s">
        <v>889</v>
      </c>
      <c r="F627" s="25" t="s">
        <v>890</v>
      </c>
      <c r="G627" s="26"/>
      <c r="H627" s="26">
        <v>19543.099330000001</v>
      </c>
      <c r="I627" s="26">
        <v>19543.099330000001</v>
      </c>
      <c r="J627" s="26"/>
      <c r="K627" s="26"/>
      <c r="L627" s="26">
        <f>H627</f>
        <v>19543.099330000001</v>
      </c>
      <c r="M627" s="26">
        <f>I627</f>
        <v>19543.099330000001</v>
      </c>
      <c r="N627" s="26">
        <v>19543.098999999998</v>
      </c>
      <c r="O627" s="47">
        <f t="shared" si="757"/>
        <v>99.99999831142442</v>
      </c>
      <c r="P627" s="26"/>
      <c r="Q627" s="26">
        <v>19543.098999999998</v>
      </c>
      <c r="R627" s="26"/>
    </row>
    <row r="628" spans="1:18" ht="26" x14ac:dyDescent="0.35">
      <c r="A628" s="24">
        <v>930</v>
      </c>
      <c r="B628" s="10" t="s">
        <v>11</v>
      </c>
      <c r="C628" s="10" t="s">
        <v>8</v>
      </c>
      <c r="D628" s="24" t="s">
        <v>959</v>
      </c>
      <c r="E628" s="24"/>
      <c r="F628" s="25" t="s">
        <v>960</v>
      </c>
      <c r="G628" s="26"/>
      <c r="H628" s="26">
        <f>H629</f>
        <v>3000</v>
      </c>
      <c r="I628" s="26">
        <f t="shared" ref="I628:K629" si="813">I629</f>
        <v>3000</v>
      </c>
      <c r="J628" s="26">
        <f t="shared" si="813"/>
        <v>3000</v>
      </c>
      <c r="K628" s="26">
        <f t="shared" si="813"/>
        <v>3000</v>
      </c>
      <c r="L628" s="26">
        <f t="shared" ref="L628:R629" si="814">L629</f>
        <v>0</v>
      </c>
      <c r="M628" s="26">
        <f t="shared" si="814"/>
        <v>0</v>
      </c>
      <c r="N628" s="26">
        <f t="shared" si="814"/>
        <v>3000</v>
      </c>
      <c r="O628" s="47">
        <f t="shared" si="757"/>
        <v>100</v>
      </c>
      <c r="P628" s="26">
        <f t="shared" si="814"/>
        <v>3000</v>
      </c>
      <c r="Q628" s="26">
        <f t="shared" si="814"/>
        <v>0</v>
      </c>
      <c r="R628" s="26">
        <f t="shared" si="814"/>
        <v>0</v>
      </c>
    </row>
    <row r="629" spans="1:18" ht="26" x14ac:dyDescent="0.35">
      <c r="A629" s="24">
        <v>930</v>
      </c>
      <c r="B629" s="10" t="s">
        <v>11</v>
      </c>
      <c r="C629" s="10" t="s">
        <v>8</v>
      </c>
      <c r="D629" s="24" t="s">
        <v>959</v>
      </c>
      <c r="E629" s="24" t="s">
        <v>85</v>
      </c>
      <c r="F629" s="25" t="s">
        <v>370</v>
      </c>
      <c r="G629" s="26"/>
      <c r="H629" s="26">
        <f>H630</f>
        <v>3000</v>
      </c>
      <c r="I629" s="26">
        <f t="shared" si="813"/>
        <v>3000</v>
      </c>
      <c r="J629" s="26">
        <f t="shared" si="813"/>
        <v>3000</v>
      </c>
      <c r="K629" s="26">
        <f t="shared" si="813"/>
        <v>3000</v>
      </c>
      <c r="L629" s="26">
        <f t="shared" si="814"/>
        <v>0</v>
      </c>
      <c r="M629" s="26">
        <f t="shared" si="814"/>
        <v>0</v>
      </c>
      <c r="N629" s="26">
        <f t="shared" si="814"/>
        <v>3000</v>
      </c>
      <c r="O629" s="47">
        <f t="shared" si="757"/>
        <v>100</v>
      </c>
      <c r="P629" s="26">
        <f t="shared" si="814"/>
        <v>3000</v>
      </c>
      <c r="Q629" s="26">
        <f t="shared" si="814"/>
        <v>0</v>
      </c>
      <c r="R629" s="26">
        <f t="shared" si="814"/>
        <v>0</v>
      </c>
    </row>
    <row r="630" spans="1:18" x14ac:dyDescent="0.35">
      <c r="A630" s="24">
        <v>930</v>
      </c>
      <c r="B630" s="10" t="s">
        <v>11</v>
      </c>
      <c r="C630" s="10" t="s">
        <v>8</v>
      </c>
      <c r="D630" s="24" t="s">
        <v>959</v>
      </c>
      <c r="E630" s="24">
        <v>620</v>
      </c>
      <c r="F630" s="25" t="s">
        <v>362</v>
      </c>
      <c r="G630" s="26"/>
      <c r="H630" s="26">
        <v>3000</v>
      </c>
      <c r="I630" s="26">
        <v>3000</v>
      </c>
      <c r="J630" s="26">
        <v>3000</v>
      </c>
      <c r="K630" s="26">
        <f>I630</f>
        <v>3000</v>
      </c>
      <c r="L630" s="26"/>
      <c r="M630" s="26"/>
      <c r="N630" s="26">
        <v>3000</v>
      </c>
      <c r="O630" s="47">
        <f t="shared" si="757"/>
        <v>100</v>
      </c>
      <c r="P630" s="26">
        <f>N630</f>
        <v>3000</v>
      </c>
      <c r="Q630" s="26"/>
      <c r="R630" s="26"/>
    </row>
    <row r="631" spans="1:18" x14ac:dyDescent="0.35">
      <c r="A631" s="24">
        <v>930</v>
      </c>
      <c r="B631" s="10" t="s">
        <v>11</v>
      </c>
      <c r="C631" s="10" t="s">
        <v>8</v>
      </c>
      <c r="D631" s="24" t="s">
        <v>952</v>
      </c>
      <c r="E631" s="24"/>
      <c r="F631" s="25" t="s">
        <v>953</v>
      </c>
      <c r="G631" s="26">
        <f>G632</f>
        <v>300973.39999999997</v>
      </c>
      <c r="H631" s="26">
        <f t="shared" ref="H631:R631" si="815">H632</f>
        <v>300973.5</v>
      </c>
      <c r="I631" s="26">
        <f t="shared" si="815"/>
        <v>300973.5</v>
      </c>
      <c r="J631" s="26">
        <f t="shared" si="815"/>
        <v>300973.5</v>
      </c>
      <c r="K631" s="26">
        <f t="shared" si="815"/>
        <v>300973.5</v>
      </c>
      <c r="L631" s="26">
        <f t="shared" si="815"/>
        <v>0</v>
      </c>
      <c r="M631" s="26">
        <f t="shared" si="815"/>
        <v>0</v>
      </c>
      <c r="N631" s="26">
        <f t="shared" si="815"/>
        <v>300973.5</v>
      </c>
      <c r="O631" s="47">
        <f t="shared" si="757"/>
        <v>100</v>
      </c>
      <c r="P631" s="26">
        <f t="shared" si="815"/>
        <v>300973.5</v>
      </c>
      <c r="Q631" s="26">
        <f t="shared" si="815"/>
        <v>0</v>
      </c>
      <c r="R631" s="26">
        <f t="shared" si="815"/>
        <v>0</v>
      </c>
    </row>
    <row r="632" spans="1:18" ht="26" x14ac:dyDescent="0.35">
      <c r="A632" s="24">
        <v>930</v>
      </c>
      <c r="B632" s="10" t="s">
        <v>11</v>
      </c>
      <c r="C632" s="10" t="s">
        <v>8</v>
      </c>
      <c r="D632" s="24" t="s">
        <v>952</v>
      </c>
      <c r="E632" s="24" t="s">
        <v>85</v>
      </c>
      <c r="F632" s="25" t="s">
        <v>370</v>
      </c>
      <c r="G632" s="26">
        <f>G633+G634</f>
        <v>300973.39999999997</v>
      </c>
      <c r="H632" s="26">
        <f t="shared" ref="H632:R632" si="816">H633+H634</f>
        <v>300973.5</v>
      </c>
      <c r="I632" s="26">
        <f t="shared" ref="I632:M632" si="817">I633+I634</f>
        <v>300973.5</v>
      </c>
      <c r="J632" s="26">
        <f t="shared" si="817"/>
        <v>300973.5</v>
      </c>
      <c r="K632" s="26">
        <f t="shared" si="817"/>
        <v>300973.5</v>
      </c>
      <c r="L632" s="26">
        <f t="shared" si="817"/>
        <v>0</v>
      </c>
      <c r="M632" s="26">
        <f t="shared" si="817"/>
        <v>0</v>
      </c>
      <c r="N632" s="26">
        <f t="shared" si="816"/>
        <v>300973.5</v>
      </c>
      <c r="O632" s="47">
        <f t="shared" si="757"/>
        <v>100</v>
      </c>
      <c r="P632" s="26">
        <f t="shared" ref="P632:Q632" si="818">P633+P634</f>
        <v>300973.5</v>
      </c>
      <c r="Q632" s="26">
        <f t="shared" si="818"/>
        <v>0</v>
      </c>
      <c r="R632" s="26">
        <f t="shared" si="816"/>
        <v>0</v>
      </c>
    </row>
    <row r="633" spans="1:18" x14ac:dyDescent="0.35">
      <c r="A633" s="24">
        <v>930</v>
      </c>
      <c r="B633" s="10" t="s">
        <v>11</v>
      </c>
      <c r="C633" s="10" t="s">
        <v>8</v>
      </c>
      <c r="D633" s="24" t="s">
        <v>952</v>
      </c>
      <c r="E633" s="24" t="s">
        <v>857</v>
      </c>
      <c r="F633" s="25" t="s">
        <v>361</v>
      </c>
      <c r="G633" s="26">
        <v>8587.23</v>
      </c>
      <c r="H633" s="26">
        <v>8587.23</v>
      </c>
      <c r="I633" s="26">
        <v>8587.23</v>
      </c>
      <c r="J633" s="26">
        <f>H633</f>
        <v>8587.23</v>
      </c>
      <c r="K633" s="26">
        <f>I633</f>
        <v>8587.23</v>
      </c>
      <c r="L633" s="26"/>
      <c r="M633" s="26"/>
      <c r="N633" s="26">
        <v>8587.23</v>
      </c>
      <c r="O633" s="47">
        <f t="shared" si="757"/>
        <v>100</v>
      </c>
      <c r="P633" s="26">
        <v>8587.23</v>
      </c>
      <c r="Q633" s="26"/>
      <c r="R633" s="26"/>
    </row>
    <row r="634" spans="1:18" x14ac:dyDescent="0.35">
      <c r="A634" s="24">
        <v>930</v>
      </c>
      <c r="B634" s="10" t="s">
        <v>11</v>
      </c>
      <c r="C634" s="10" t="s">
        <v>8</v>
      </c>
      <c r="D634" s="24" t="s">
        <v>952</v>
      </c>
      <c r="E634" s="24" t="s">
        <v>811</v>
      </c>
      <c r="F634" s="25" t="s">
        <v>362</v>
      </c>
      <c r="G634" s="26">
        <v>292386.17</v>
      </c>
      <c r="H634" s="26">
        <v>292386.27</v>
      </c>
      <c r="I634" s="26">
        <v>292386.27</v>
      </c>
      <c r="J634" s="26">
        <f>H634</f>
        <v>292386.27</v>
      </c>
      <c r="K634" s="26">
        <f>I634</f>
        <v>292386.27</v>
      </c>
      <c r="L634" s="26"/>
      <c r="M634" s="26"/>
      <c r="N634" s="26">
        <v>292386.27</v>
      </c>
      <c r="O634" s="47">
        <f t="shared" si="757"/>
        <v>100</v>
      </c>
      <c r="P634" s="26">
        <f>N634</f>
        <v>292386.27</v>
      </c>
      <c r="Q634" s="26"/>
      <c r="R634" s="26"/>
    </row>
    <row r="635" spans="1:18" ht="26" x14ac:dyDescent="0.35">
      <c r="A635" s="24">
        <v>930</v>
      </c>
      <c r="B635" s="10" t="s">
        <v>11</v>
      </c>
      <c r="C635" s="10" t="s">
        <v>8</v>
      </c>
      <c r="D635" s="24" t="s">
        <v>230</v>
      </c>
      <c r="E635" s="24"/>
      <c r="F635" s="25" t="s">
        <v>273</v>
      </c>
      <c r="G635" s="26">
        <f t="shared" ref="G635:N635" si="819">G636</f>
        <v>4866.5999999999995</v>
      </c>
      <c r="H635" s="26">
        <f t="shared" si="819"/>
        <v>4587.4000000000005</v>
      </c>
      <c r="I635" s="26">
        <f t="shared" si="819"/>
        <v>4587.4000000000005</v>
      </c>
      <c r="J635" s="26">
        <f t="shared" si="819"/>
        <v>4587.4000000000005</v>
      </c>
      <c r="K635" s="26">
        <f t="shared" si="819"/>
        <v>4587.4000000000005</v>
      </c>
      <c r="L635" s="26">
        <f t="shared" si="819"/>
        <v>0</v>
      </c>
      <c r="M635" s="26">
        <f t="shared" si="819"/>
        <v>0</v>
      </c>
      <c r="N635" s="26">
        <f t="shared" si="819"/>
        <v>4587.3999999999996</v>
      </c>
      <c r="O635" s="47">
        <f t="shared" si="757"/>
        <v>99.999999999999972</v>
      </c>
      <c r="P635" s="26">
        <f t="shared" ref="P635:R635" si="820">P636</f>
        <v>4587.3999999999996</v>
      </c>
      <c r="Q635" s="26">
        <f t="shared" si="820"/>
        <v>0</v>
      </c>
      <c r="R635" s="26">
        <f t="shared" si="820"/>
        <v>0</v>
      </c>
    </row>
    <row r="636" spans="1:18" ht="26" x14ac:dyDescent="0.35">
      <c r="A636" s="24">
        <v>930</v>
      </c>
      <c r="B636" s="10" t="s">
        <v>11</v>
      </c>
      <c r="C636" s="10" t="s">
        <v>8</v>
      </c>
      <c r="D636" s="24" t="s">
        <v>230</v>
      </c>
      <c r="E636" s="24" t="s">
        <v>85</v>
      </c>
      <c r="F636" s="25" t="s">
        <v>370</v>
      </c>
      <c r="G636" s="26">
        <f t="shared" ref="G636" si="821">G637+G638</f>
        <v>4866.5999999999995</v>
      </c>
      <c r="H636" s="26">
        <f t="shared" ref="H636:M636" si="822">H637+H638</f>
        <v>4587.4000000000005</v>
      </c>
      <c r="I636" s="26">
        <f t="shared" si="822"/>
        <v>4587.4000000000005</v>
      </c>
      <c r="J636" s="26">
        <f t="shared" si="822"/>
        <v>4587.4000000000005</v>
      </c>
      <c r="K636" s="26">
        <f t="shared" si="822"/>
        <v>4587.4000000000005</v>
      </c>
      <c r="L636" s="26">
        <f t="shared" si="822"/>
        <v>0</v>
      </c>
      <c r="M636" s="26">
        <f t="shared" si="822"/>
        <v>0</v>
      </c>
      <c r="N636" s="26">
        <f t="shared" ref="N636" si="823">N637+N638</f>
        <v>4587.3999999999996</v>
      </c>
      <c r="O636" s="47">
        <f t="shared" si="757"/>
        <v>99.999999999999972</v>
      </c>
      <c r="P636" s="26">
        <f t="shared" ref="P636:R636" si="824">P637+P638</f>
        <v>4587.3999999999996</v>
      </c>
      <c r="Q636" s="26">
        <f t="shared" ref="Q636" si="825">Q637+Q638</f>
        <v>0</v>
      </c>
      <c r="R636" s="26">
        <f t="shared" si="824"/>
        <v>0</v>
      </c>
    </row>
    <row r="637" spans="1:18" x14ac:dyDescent="0.35">
      <c r="A637" s="24">
        <v>930</v>
      </c>
      <c r="B637" s="10" t="s">
        <v>11</v>
      </c>
      <c r="C637" s="10" t="s">
        <v>8</v>
      </c>
      <c r="D637" s="24" t="s">
        <v>230</v>
      </c>
      <c r="E637" s="24">
        <v>610</v>
      </c>
      <c r="F637" s="25" t="s">
        <v>361</v>
      </c>
      <c r="G637" s="26">
        <v>846.4</v>
      </c>
      <c r="H637" s="26">
        <v>333.62268999999998</v>
      </c>
      <c r="I637" s="26">
        <v>333.62268999999998</v>
      </c>
      <c r="J637" s="26">
        <f>H637</f>
        <v>333.62268999999998</v>
      </c>
      <c r="K637" s="26">
        <f>I637</f>
        <v>333.62268999999998</v>
      </c>
      <c r="L637" s="26"/>
      <c r="M637" s="26"/>
      <c r="N637" s="26">
        <v>333.62299999999999</v>
      </c>
      <c r="O637" s="47">
        <f t="shared" si="757"/>
        <v>100.00009291933951</v>
      </c>
      <c r="P637" s="26">
        <f>N637</f>
        <v>333.62299999999999</v>
      </c>
      <c r="Q637" s="26"/>
      <c r="R637" s="26"/>
    </row>
    <row r="638" spans="1:18" x14ac:dyDescent="0.35">
      <c r="A638" s="24">
        <v>930</v>
      </c>
      <c r="B638" s="10" t="s">
        <v>11</v>
      </c>
      <c r="C638" s="10" t="s">
        <v>8</v>
      </c>
      <c r="D638" s="24" t="s">
        <v>230</v>
      </c>
      <c r="E638" s="24">
        <v>620</v>
      </c>
      <c r="F638" s="25" t="s">
        <v>362</v>
      </c>
      <c r="G638" s="26">
        <v>4020.2</v>
      </c>
      <c r="H638" s="26">
        <v>4253.7773100000004</v>
      </c>
      <c r="I638" s="26">
        <v>4253.7773100000004</v>
      </c>
      <c r="J638" s="26">
        <f>H638</f>
        <v>4253.7773100000004</v>
      </c>
      <c r="K638" s="26">
        <f>I638</f>
        <v>4253.7773100000004</v>
      </c>
      <c r="L638" s="26"/>
      <c r="M638" s="26"/>
      <c r="N638" s="26">
        <v>4253.777</v>
      </c>
      <c r="O638" s="47">
        <f t="shared" si="757"/>
        <v>99.999992712359443</v>
      </c>
      <c r="P638" s="26">
        <f>N638</f>
        <v>4253.777</v>
      </c>
      <c r="Q638" s="26"/>
      <c r="R638" s="26"/>
    </row>
    <row r="639" spans="1:18" ht="26" x14ac:dyDescent="0.35">
      <c r="A639" s="24">
        <v>930</v>
      </c>
      <c r="B639" s="10" t="s">
        <v>11</v>
      </c>
      <c r="C639" s="10" t="s">
        <v>8</v>
      </c>
      <c r="D639" s="24" t="s">
        <v>229</v>
      </c>
      <c r="E639" s="24"/>
      <c r="F639" s="25" t="s">
        <v>274</v>
      </c>
      <c r="G639" s="26">
        <f t="shared" ref="G639:N639" si="826">G640</f>
        <v>46103.8</v>
      </c>
      <c r="H639" s="26">
        <f t="shared" si="826"/>
        <v>45859.399999999994</v>
      </c>
      <c r="I639" s="26">
        <f t="shared" si="826"/>
        <v>45859.399999999994</v>
      </c>
      <c r="J639" s="26">
        <f t="shared" si="826"/>
        <v>45859.399999999994</v>
      </c>
      <c r="K639" s="26">
        <f t="shared" si="826"/>
        <v>45859.399999999994</v>
      </c>
      <c r="L639" s="26">
        <f t="shared" si="826"/>
        <v>0</v>
      </c>
      <c r="M639" s="26">
        <f t="shared" si="826"/>
        <v>0</v>
      </c>
      <c r="N639" s="26">
        <f t="shared" si="826"/>
        <v>45814.822</v>
      </c>
      <c r="O639" s="47">
        <f t="shared" si="757"/>
        <v>99.90279419268461</v>
      </c>
      <c r="P639" s="26">
        <f t="shared" ref="P639:R639" si="827">P640</f>
        <v>45814.822</v>
      </c>
      <c r="Q639" s="26">
        <f t="shared" si="827"/>
        <v>0</v>
      </c>
      <c r="R639" s="26">
        <f t="shared" si="827"/>
        <v>0</v>
      </c>
    </row>
    <row r="640" spans="1:18" ht="26" x14ac:dyDescent="0.35">
      <c r="A640" s="24">
        <v>930</v>
      </c>
      <c r="B640" s="10" t="s">
        <v>11</v>
      </c>
      <c r="C640" s="10" t="s">
        <v>8</v>
      </c>
      <c r="D640" s="24" t="s">
        <v>229</v>
      </c>
      <c r="E640" s="24" t="s">
        <v>85</v>
      </c>
      <c r="F640" s="25" t="s">
        <v>370</v>
      </c>
      <c r="G640" s="26">
        <f t="shared" ref="G640" si="828">G641+G642</f>
        <v>46103.8</v>
      </c>
      <c r="H640" s="26">
        <f t="shared" ref="H640:M640" si="829">H641+H642</f>
        <v>45859.399999999994</v>
      </c>
      <c r="I640" s="26">
        <f t="shared" si="829"/>
        <v>45859.399999999994</v>
      </c>
      <c r="J640" s="26">
        <f t="shared" si="829"/>
        <v>45859.399999999994</v>
      </c>
      <c r="K640" s="26">
        <f t="shared" si="829"/>
        <v>45859.399999999994</v>
      </c>
      <c r="L640" s="26">
        <f t="shared" si="829"/>
        <v>0</v>
      </c>
      <c r="M640" s="26">
        <f t="shared" si="829"/>
        <v>0</v>
      </c>
      <c r="N640" s="26">
        <f t="shared" ref="N640" si="830">N641+N642</f>
        <v>45814.822</v>
      </c>
      <c r="O640" s="47">
        <f t="shared" si="757"/>
        <v>99.90279419268461</v>
      </c>
      <c r="P640" s="26">
        <f t="shared" ref="P640:R640" si="831">P641+P642</f>
        <v>45814.822</v>
      </c>
      <c r="Q640" s="26">
        <f t="shared" ref="Q640" si="832">Q641+Q642</f>
        <v>0</v>
      </c>
      <c r="R640" s="26">
        <f t="shared" si="831"/>
        <v>0</v>
      </c>
    </row>
    <row r="641" spans="1:18" x14ac:dyDescent="0.35">
      <c r="A641" s="24">
        <v>930</v>
      </c>
      <c r="B641" s="10" t="s">
        <v>11</v>
      </c>
      <c r="C641" s="10" t="s">
        <v>8</v>
      </c>
      <c r="D641" s="24" t="s">
        <v>229</v>
      </c>
      <c r="E641" s="24">
        <v>610</v>
      </c>
      <c r="F641" s="25" t="s">
        <v>361</v>
      </c>
      <c r="G641" s="26">
        <v>10221.4</v>
      </c>
      <c r="H641" s="26">
        <v>7192.9207900000001</v>
      </c>
      <c r="I641" s="26">
        <v>7192.9207900000001</v>
      </c>
      <c r="J641" s="26">
        <f>H641</f>
        <v>7192.9207900000001</v>
      </c>
      <c r="K641" s="26">
        <f>I641</f>
        <v>7192.9207900000001</v>
      </c>
      <c r="L641" s="26"/>
      <c r="M641" s="26"/>
      <c r="N641" s="26">
        <v>7153.2979999999998</v>
      </c>
      <c r="O641" s="47">
        <f t="shared" si="757"/>
        <v>99.449141855488165</v>
      </c>
      <c r="P641" s="26">
        <f>N641</f>
        <v>7153.2979999999998</v>
      </c>
      <c r="Q641" s="26"/>
      <c r="R641" s="26"/>
    </row>
    <row r="642" spans="1:18" x14ac:dyDescent="0.35">
      <c r="A642" s="24">
        <v>930</v>
      </c>
      <c r="B642" s="10" t="s">
        <v>11</v>
      </c>
      <c r="C642" s="10" t="s">
        <v>8</v>
      </c>
      <c r="D642" s="24" t="s">
        <v>229</v>
      </c>
      <c r="E642" s="24">
        <v>620</v>
      </c>
      <c r="F642" s="25" t="s">
        <v>362</v>
      </c>
      <c r="G642" s="26">
        <v>35882.400000000001</v>
      </c>
      <c r="H642" s="26">
        <v>38666.479209999998</v>
      </c>
      <c r="I642" s="26">
        <v>38666.479209999998</v>
      </c>
      <c r="J642" s="26">
        <f>H642</f>
        <v>38666.479209999998</v>
      </c>
      <c r="K642" s="26">
        <f>I642</f>
        <v>38666.479209999998</v>
      </c>
      <c r="L642" s="26"/>
      <c r="M642" s="26"/>
      <c r="N642" s="26">
        <v>38661.523999999998</v>
      </c>
      <c r="O642" s="47">
        <f t="shared" si="757"/>
        <v>99.987184739595534</v>
      </c>
      <c r="P642" s="26">
        <f>N642</f>
        <v>38661.523999999998</v>
      </c>
      <c r="Q642" s="26"/>
      <c r="R642" s="26"/>
    </row>
    <row r="643" spans="1:18" ht="52" x14ac:dyDescent="0.35">
      <c r="A643" s="24">
        <v>930</v>
      </c>
      <c r="B643" s="10" t="s">
        <v>11</v>
      </c>
      <c r="C643" s="10" t="s">
        <v>8</v>
      </c>
      <c r="D643" s="24" t="s">
        <v>234</v>
      </c>
      <c r="E643" s="24"/>
      <c r="F643" s="25" t="s">
        <v>752</v>
      </c>
      <c r="G643" s="26">
        <f t="shared" ref="G643:N643" si="833">G644</f>
        <v>2422723.5</v>
      </c>
      <c r="H643" s="26">
        <f t="shared" si="833"/>
        <v>2706885.8930000002</v>
      </c>
      <c r="I643" s="26">
        <f t="shared" si="833"/>
        <v>2706885.8930000002</v>
      </c>
      <c r="J643" s="26">
        <f t="shared" si="833"/>
        <v>2706885.8930000002</v>
      </c>
      <c r="K643" s="26">
        <f t="shared" si="833"/>
        <v>2706885.8930000002</v>
      </c>
      <c r="L643" s="26">
        <f t="shared" si="833"/>
        <v>0</v>
      </c>
      <c r="M643" s="26">
        <f t="shared" si="833"/>
        <v>0</v>
      </c>
      <c r="N643" s="26">
        <f t="shared" si="833"/>
        <v>2681438.75</v>
      </c>
      <c r="O643" s="47">
        <f t="shared" si="757"/>
        <v>99.05991076070822</v>
      </c>
      <c r="P643" s="26">
        <f t="shared" ref="P643:R643" si="834">P644</f>
        <v>2681438.75</v>
      </c>
      <c r="Q643" s="26">
        <f t="shared" si="834"/>
        <v>0</v>
      </c>
      <c r="R643" s="26">
        <f t="shared" si="834"/>
        <v>0</v>
      </c>
    </row>
    <row r="644" spans="1:18" ht="26" x14ac:dyDescent="0.35">
      <c r="A644" s="24">
        <v>930</v>
      </c>
      <c r="B644" s="10" t="s">
        <v>11</v>
      </c>
      <c r="C644" s="10" t="s">
        <v>8</v>
      </c>
      <c r="D644" s="24" t="s">
        <v>234</v>
      </c>
      <c r="E644" s="24" t="s">
        <v>85</v>
      </c>
      <c r="F644" s="25" t="s">
        <v>370</v>
      </c>
      <c r="G644" s="26">
        <f t="shared" ref="G644" si="835">G645+G646</f>
        <v>2422723.5</v>
      </c>
      <c r="H644" s="26">
        <f t="shared" ref="H644:M644" si="836">H645+H646</f>
        <v>2706885.8930000002</v>
      </c>
      <c r="I644" s="26">
        <f t="shared" si="836"/>
        <v>2706885.8930000002</v>
      </c>
      <c r="J644" s="26">
        <f t="shared" si="836"/>
        <v>2706885.8930000002</v>
      </c>
      <c r="K644" s="26">
        <f t="shared" si="836"/>
        <v>2706885.8930000002</v>
      </c>
      <c r="L644" s="26">
        <f t="shared" si="836"/>
        <v>0</v>
      </c>
      <c r="M644" s="26">
        <f t="shared" si="836"/>
        <v>0</v>
      </c>
      <c r="N644" s="26">
        <f t="shared" ref="N644" si="837">N645+N646</f>
        <v>2681438.75</v>
      </c>
      <c r="O644" s="47">
        <f t="shared" si="757"/>
        <v>99.05991076070822</v>
      </c>
      <c r="P644" s="26">
        <f t="shared" ref="P644:R644" si="838">P645+P646</f>
        <v>2681438.75</v>
      </c>
      <c r="Q644" s="26">
        <f t="shared" ref="Q644" si="839">Q645+Q646</f>
        <v>0</v>
      </c>
      <c r="R644" s="26">
        <f t="shared" si="838"/>
        <v>0</v>
      </c>
    </row>
    <row r="645" spans="1:18" x14ac:dyDescent="0.35">
      <c r="A645" s="24">
        <v>930</v>
      </c>
      <c r="B645" s="10" t="s">
        <v>11</v>
      </c>
      <c r="C645" s="10" t="s">
        <v>8</v>
      </c>
      <c r="D645" s="24" t="s">
        <v>234</v>
      </c>
      <c r="E645" s="24">
        <v>610</v>
      </c>
      <c r="F645" s="25" t="s">
        <v>361</v>
      </c>
      <c r="G645" s="26">
        <v>569266.6</v>
      </c>
      <c r="H645" s="26">
        <v>431453.88949999999</v>
      </c>
      <c r="I645" s="26">
        <v>431453.88949999999</v>
      </c>
      <c r="J645" s="26">
        <f>H645</f>
        <v>431453.88949999999</v>
      </c>
      <c r="K645" s="26">
        <f>I645</f>
        <v>431453.88949999999</v>
      </c>
      <c r="L645" s="26"/>
      <c r="M645" s="26"/>
      <c r="N645" s="26">
        <v>426161.35200000001</v>
      </c>
      <c r="O645" s="47">
        <f t="shared" si="757"/>
        <v>98.773324883886588</v>
      </c>
      <c r="P645" s="26">
        <f>N645</f>
        <v>426161.35200000001</v>
      </c>
      <c r="Q645" s="26"/>
      <c r="R645" s="26"/>
    </row>
    <row r="646" spans="1:18" x14ac:dyDescent="0.35">
      <c r="A646" s="24">
        <v>930</v>
      </c>
      <c r="B646" s="10" t="s">
        <v>11</v>
      </c>
      <c r="C646" s="10" t="s">
        <v>8</v>
      </c>
      <c r="D646" s="24" t="s">
        <v>234</v>
      </c>
      <c r="E646" s="24">
        <v>620</v>
      </c>
      <c r="F646" s="25" t="s">
        <v>362</v>
      </c>
      <c r="G646" s="26">
        <v>1853456.9</v>
      </c>
      <c r="H646" s="26">
        <v>2275432.0035000001</v>
      </c>
      <c r="I646" s="26">
        <v>2275432.0035000001</v>
      </c>
      <c r="J646" s="26">
        <f>H646</f>
        <v>2275432.0035000001</v>
      </c>
      <c r="K646" s="26">
        <f>I646</f>
        <v>2275432.0035000001</v>
      </c>
      <c r="L646" s="26"/>
      <c r="M646" s="26"/>
      <c r="N646" s="26">
        <v>2255277.398</v>
      </c>
      <c r="O646" s="47">
        <f t="shared" si="757"/>
        <v>99.114251470973471</v>
      </c>
      <c r="P646" s="26">
        <f>N646</f>
        <v>2255277.398</v>
      </c>
      <c r="Q646" s="26"/>
      <c r="R646" s="26"/>
    </row>
    <row r="647" spans="1:18" ht="26" x14ac:dyDescent="0.35">
      <c r="A647" s="24">
        <v>930</v>
      </c>
      <c r="B647" s="10" t="s">
        <v>11</v>
      </c>
      <c r="C647" s="10" t="s">
        <v>8</v>
      </c>
      <c r="D647" s="24" t="s">
        <v>999</v>
      </c>
      <c r="E647" s="24"/>
      <c r="F647" s="25" t="s">
        <v>1000</v>
      </c>
      <c r="G647" s="26"/>
      <c r="H647" s="26">
        <f>H648</f>
        <v>4462.5</v>
      </c>
      <c r="I647" s="26">
        <f t="shared" ref="I647:R648" si="840">I648</f>
        <v>4462.5</v>
      </c>
      <c r="J647" s="26">
        <f t="shared" si="840"/>
        <v>4462.5</v>
      </c>
      <c r="K647" s="26">
        <f t="shared" si="840"/>
        <v>4462.5</v>
      </c>
      <c r="L647" s="26">
        <f t="shared" si="840"/>
        <v>0</v>
      </c>
      <c r="M647" s="26">
        <f t="shared" si="840"/>
        <v>0</v>
      </c>
      <c r="N647" s="26">
        <f t="shared" si="840"/>
        <v>4462.5</v>
      </c>
      <c r="O647" s="47">
        <f t="shared" si="757"/>
        <v>100</v>
      </c>
      <c r="P647" s="26">
        <f t="shared" si="840"/>
        <v>4462.5</v>
      </c>
      <c r="Q647" s="26">
        <f t="shared" si="840"/>
        <v>0</v>
      </c>
      <c r="R647" s="26">
        <f t="shared" si="840"/>
        <v>0</v>
      </c>
    </row>
    <row r="648" spans="1:18" ht="26" x14ac:dyDescent="0.35">
      <c r="A648" s="24">
        <v>930</v>
      </c>
      <c r="B648" s="10" t="s">
        <v>11</v>
      </c>
      <c r="C648" s="10" t="s">
        <v>8</v>
      </c>
      <c r="D648" s="24" t="s">
        <v>999</v>
      </c>
      <c r="E648" s="24" t="s">
        <v>85</v>
      </c>
      <c r="F648" s="25" t="s">
        <v>370</v>
      </c>
      <c r="G648" s="26"/>
      <c r="H648" s="26">
        <f>H649</f>
        <v>4462.5</v>
      </c>
      <c r="I648" s="26">
        <f t="shared" si="840"/>
        <v>4462.5</v>
      </c>
      <c r="J648" s="26">
        <f t="shared" si="840"/>
        <v>4462.5</v>
      </c>
      <c r="K648" s="26">
        <f t="shared" si="840"/>
        <v>4462.5</v>
      </c>
      <c r="L648" s="26">
        <f t="shared" si="840"/>
        <v>0</v>
      </c>
      <c r="M648" s="26">
        <f t="shared" si="840"/>
        <v>0</v>
      </c>
      <c r="N648" s="26">
        <f t="shared" si="840"/>
        <v>4462.5</v>
      </c>
      <c r="O648" s="47">
        <f t="shared" si="757"/>
        <v>100</v>
      </c>
      <c r="P648" s="26">
        <f t="shared" si="840"/>
        <v>4462.5</v>
      </c>
      <c r="Q648" s="26">
        <f t="shared" si="840"/>
        <v>0</v>
      </c>
      <c r="R648" s="26">
        <f t="shared" si="840"/>
        <v>0</v>
      </c>
    </row>
    <row r="649" spans="1:18" x14ac:dyDescent="0.35">
      <c r="A649" s="24">
        <v>930</v>
      </c>
      <c r="B649" s="10" t="s">
        <v>11</v>
      </c>
      <c r="C649" s="10" t="s">
        <v>8</v>
      </c>
      <c r="D649" s="24" t="s">
        <v>999</v>
      </c>
      <c r="E649" s="24">
        <v>620</v>
      </c>
      <c r="F649" s="25" t="s">
        <v>362</v>
      </c>
      <c r="G649" s="26"/>
      <c r="H649" s="26">
        <v>4462.5</v>
      </c>
      <c r="I649" s="26">
        <v>4462.5</v>
      </c>
      <c r="J649" s="26">
        <f>H649</f>
        <v>4462.5</v>
      </c>
      <c r="K649" s="26">
        <f>I649</f>
        <v>4462.5</v>
      </c>
      <c r="L649" s="26"/>
      <c r="M649" s="26"/>
      <c r="N649" s="26">
        <v>4462.5</v>
      </c>
      <c r="O649" s="47">
        <f t="shared" si="757"/>
        <v>100</v>
      </c>
      <c r="P649" s="26">
        <f>N649</f>
        <v>4462.5</v>
      </c>
      <c r="Q649" s="26"/>
      <c r="R649" s="26"/>
    </row>
    <row r="650" spans="1:18" ht="26" x14ac:dyDescent="0.35">
      <c r="A650" s="24">
        <v>930</v>
      </c>
      <c r="B650" s="10" t="s">
        <v>11</v>
      </c>
      <c r="C650" s="10" t="s">
        <v>8</v>
      </c>
      <c r="D650" s="24" t="s">
        <v>235</v>
      </c>
      <c r="E650" s="24"/>
      <c r="F650" s="25" t="s">
        <v>275</v>
      </c>
      <c r="G650" s="26">
        <f t="shared" ref="G650:N651" si="841">G651</f>
        <v>20270.690999999999</v>
      </c>
      <c r="H650" s="26">
        <f t="shared" si="841"/>
        <v>20238.771059999999</v>
      </c>
      <c r="I650" s="26">
        <f t="shared" si="841"/>
        <v>20238.771059999999</v>
      </c>
      <c r="J650" s="26">
        <f t="shared" si="841"/>
        <v>0</v>
      </c>
      <c r="K650" s="26">
        <f t="shared" si="841"/>
        <v>0</v>
      </c>
      <c r="L650" s="26">
        <f t="shared" si="841"/>
        <v>0</v>
      </c>
      <c r="M650" s="26">
        <f t="shared" si="841"/>
        <v>0</v>
      </c>
      <c r="N650" s="26">
        <f t="shared" si="841"/>
        <v>20015.327000000001</v>
      </c>
      <c r="O650" s="47">
        <f t="shared" si="757"/>
        <v>98.895960336042279</v>
      </c>
      <c r="P650" s="26">
        <f t="shared" ref="P650:R651" si="842">P651</f>
        <v>0</v>
      </c>
      <c r="Q650" s="26">
        <f t="shared" si="842"/>
        <v>0</v>
      </c>
      <c r="R650" s="26">
        <f t="shared" si="842"/>
        <v>0</v>
      </c>
    </row>
    <row r="651" spans="1:18" ht="26" x14ac:dyDescent="0.35">
      <c r="A651" s="24">
        <v>930</v>
      </c>
      <c r="B651" s="10" t="s">
        <v>11</v>
      </c>
      <c r="C651" s="10" t="s">
        <v>8</v>
      </c>
      <c r="D651" s="24" t="s">
        <v>235</v>
      </c>
      <c r="E651" s="24" t="s">
        <v>85</v>
      </c>
      <c r="F651" s="25" t="s">
        <v>370</v>
      </c>
      <c r="G651" s="26">
        <f t="shared" si="841"/>
        <v>20270.690999999999</v>
      </c>
      <c r="H651" s="26">
        <f t="shared" si="841"/>
        <v>20238.771059999999</v>
      </c>
      <c r="I651" s="26">
        <f t="shared" si="841"/>
        <v>20238.771059999999</v>
      </c>
      <c r="J651" s="26">
        <f t="shared" si="841"/>
        <v>0</v>
      </c>
      <c r="K651" s="26">
        <f t="shared" si="841"/>
        <v>0</v>
      </c>
      <c r="L651" s="26">
        <f t="shared" si="841"/>
        <v>0</v>
      </c>
      <c r="M651" s="26">
        <f t="shared" si="841"/>
        <v>0</v>
      </c>
      <c r="N651" s="26">
        <f t="shared" si="841"/>
        <v>20015.327000000001</v>
      </c>
      <c r="O651" s="47">
        <f t="shared" si="757"/>
        <v>98.895960336042279</v>
      </c>
      <c r="P651" s="26">
        <f t="shared" si="842"/>
        <v>0</v>
      </c>
      <c r="Q651" s="26">
        <f t="shared" si="842"/>
        <v>0</v>
      </c>
      <c r="R651" s="26">
        <f t="shared" si="842"/>
        <v>0</v>
      </c>
    </row>
    <row r="652" spans="1:18" ht="26" x14ac:dyDescent="0.35">
      <c r="A652" s="24">
        <v>930</v>
      </c>
      <c r="B652" s="10" t="s">
        <v>11</v>
      </c>
      <c r="C652" s="10" t="s">
        <v>8</v>
      </c>
      <c r="D652" s="24" t="s">
        <v>235</v>
      </c>
      <c r="E652" s="24">
        <v>630</v>
      </c>
      <c r="F652" s="25" t="s">
        <v>363</v>
      </c>
      <c r="G652" s="26">
        <v>20270.690999999999</v>
      </c>
      <c r="H652" s="26">
        <v>20238.771059999999</v>
      </c>
      <c r="I652" s="26">
        <v>20238.771059999999</v>
      </c>
      <c r="J652" s="26"/>
      <c r="K652" s="26"/>
      <c r="L652" s="26"/>
      <c r="M652" s="26"/>
      <c r="N652" s="26">
        <v>20015.327000000001</v>
      </c>
      <c r="O652" s="47">
        <f t="shared" si="757"/>
        <v>98.895960336042279</v>
      </c>
      <c r="P652" s="26"/>
      <c r="Q652" s="26"/>
      <c r="R652" s="26"/>
    </row>
    <row r="653" spans="1:18" ht="39" x14ac:dyDescent="0.35">
      <c r="A653" s="24">
        <v>930</v>
      </c>
      <c r="B653" s="10" t="s">
        <v>11</v>
      </c>
      <c r="C653" s="10" t="s">
        <v>8</v>
      </c>
      <c r="D653" s="24" t="s">
        <v>865</v>
      </c>
      <c r="E653" s="24"/>
      <c r="F653" s="25" t="s">
        <v>866</v>
      </c>
      <c r="G653" s="26">
        <f t="shared" ref="G653:G654" si="843">G654</f>
        <v>432.40699999999998</v>
      </c>
      <c r="H653" s="26">
        <f>H654</f>
        <v>432.40699999999998</v>
      </c>
      <c r="I653" s="26">
        <f t="shared" ref="I653:M654" si="844">I654</f>
        <v>432.40699999999998</v>
      </c>
      <c r="J653" s="26">
        <f t="shared" si="844"/>
        <v>0</v>
      </c>
      <c r="K653" s="26">
        <f t="shared" si="844"/>
        <v>0</v>
      </c>
      <c r="L653" s="26">
        <f t="shared" si="844"/>
        <v>0</v>
      </c>
      <c r="M653" s="26">
        <f t="shared" si="844"/>
        <v>0</v>
      </c>
      <c r="N653" s="26">
        <f t="shared" ref="N653:N654" si="845">N654</f>
        <v>432.40699999999998</v>
      </c>
      <c r="O653" s="47">
        <f t="shared" si="757"/>
        <v>100</v>
      </c>
      <c r="P653" s="26">
        <f t="shared" ref="P653:R654" si="846">P654</f>
        <v>0</v>
      </c>
      <c r="Q653" s="26">
        <f t="shared" si="846"/>
        <v>0</v>
      </c>
      <c r="R653" s="26">
        <f t="shared" si="846"/>
        <v>0</v>
      </c>
    </row>
    <row r="654" spans="1:18" ht="26" x14ac:dyDescent="0.35">
      <c r="A654" s="24">
        <v>930</v>
      </c>
      <c r="B654" s="10" t="s">
        <v>11</v>
      </c>
      <c r="C654" s="10" t="s">
        <v>8</v>
      </c>
      <c r="D654" s="24" t="s">
        <v>865</v>
      </c>
      <c r="E654" s="24" t="s">
        <v>85</v>
      </c>
      <c r="F654" s="25" t="s">
        <v>370</v>
      </c>
      <c r="G654" s="26">
        <f t="shared" si="843"/>
        <v>432.40699999999998</v>
      </c>
      <c r="H654" s="26">
        <f>H655</f>
        <v>432.40699999999998</v>
      </c>
      <c r="I654" s="26">
        <f t="shared" si="844"/>
        <v>432.40699999999998</v>
      </c>
      <c r="J654" s="26">
        <f t="shared" si="844"/>
        <v>0</v>
      </c>
      <c r="K654" s="26">
        <f t="shared" si="844"/>
        <v>0</v>
      </c>
      <c r="L654" s="26">
        <f t="shared" si="844"/>
        <v>0</v>
      </c>
      <c r="M654" s="26">
        <f t="shared" si="844"/>
        <v>0</v>
      </c>
      <c r="N654" s="26">
        <f t="shared" si="845"/>
        <v>432.40699999999998</v>
      </c>
      <c r="O654" s="47">
        <f t="shared" ref="O654:O717" si="847">N654/H654*100</f>
        <v>100</v>
      </c>
      <c r="P654" s="26">
        <f t="shared" si="846"/>
        <v>0</v>
      </c>
      <c r="Q654" s="26">
        <f t="shared" si="846"/>
        <v>0</v>
      </c>
      <c r="R654" s="26">
        <f t="shared" si="846"/>
        <v>0</v>
      </c>
    </row>
    <row r="655" spans="1:18" ht="26" x14ac:dyDescent="0.35">
      <c r="A655" s="24">
        <v>930</v>
      </c>
      <c r="B655" s="10" t="s">
        <v>11</v>
      </c>
      <c r="C655" s="10" t="s">
        <v>8</v>
      </c>
      <c r="D655" s="24" t="s">
        <v>865</v>
      </c>
      <c r="E655" s="24" t="s">
        <v>353</v>
      </c>
      <c r="F655" s="25" t="s">
        <v>363</v>
      </c>
      <c r="G655" s="26">
        <v>432.40699999999998</v>
      </c>
      <c r="H655" s="26">
        <v>432.40699999999998</v>
      </c>
      <c r="I655" s="26">
        <v>432.40699999999998</v>
      </c>
      <c r="J655" s="26"/>
      <c r="K655" s="26"/>
      <c r="L655" s="26"/>
      <c r="M655" s="26"/>
      <c r="N655" s="26">
        <v>432.40699999999998</v>
      </c>
      <c r="O655" s="47">
        <f t="shared" si="847"/>
        <v>100</v>
      </c>
      <c r="P655" s="26"/>
      <c r="Q655" s="26"/>
      <c r="R655" s="26"/>
    </row>
    <row r="656" spans="1:18" ht="26" x14ac:dyDescent="0.35">
      <c r="A656" s="24">
        <v>930</v>
      </c>
      <c r="B656" s="10" t="s">
        <v>11</v>
      </c>
      <c r="C656" s="10" t="s">
        <v>8</v>
      </c>
      <c r="D656" s="24" t="s">
        <v>265</v>
      </c>
      <c r="E656" s="24"/>
      <c r="F656" s="25" t="s">
        <v>293</v>
      </c>
      <c r="G656" s="26">
        <f>G660+G664+G657</f>
        <v>129117.4</v>
      </c>
      <c r="H656" s="26">
        <f>H660+H664+H657</f>
        <v>181670.61974999998</v>
      </c>
      <c r="I656" s="26">
        <f t="shared" ref="I656:R656" si="848">I660+I664+I657</f>
        <v>164678.80971999999</v>
      </c>
      <c r="J656" s="26">
        <f t="shared" si="848"/>
        <v>61138.219749999997</v>
      </c>
      <c r="K656" s="26">
        <f t="shared" si="848"/>
        <v>44146.409720000003</v>
      </c>
      <c r="L656" s="26">
        <f t="shared" si="848"/>
        <v>0</v>
      </c>
      <c r="M656" s="26">
        <f t="shared" si="848"/>
        <v>0</v>
      </c>
      <c r="N656" s="26">
        <f t="shared" si="848"/>
        <v>158999.976</v>
      </c>
      <c r="O656" s="47">
        <f t="shared" si="847"/>
        <v>87.52101810342397</v>
      </c>
      <c r="P656" s="26">
        <f t="shared" si="848"/>
        <v>44131.476000000002</v>
      </c>
      <c r="Q656" s="26">
        <f t="shared" si="848"/>
        <v>0</v>
      </c>
      <c r="R656" s="26">
        <f t="shared" si="848"/>
        <v>0</v>
      </c>
    </row>
    <row r="657" spans="1:18" ht="39" x14ac:dyDescent="0.35">
      <c r="A657" s="24">
        <v>930</v>
      </c>
      <c r="B657" s="10" t="s">
        <v>11</v>
      </c>
      <c r="C657" s="10" t="s">
        <v>8</v>
      </c>
      <c r="D657" s="24" t="s">
        <v>853</v>
      </c>
      <c r="E657" s="24"/>
      <c r="F657" s="25" t="s">
        <v>854</v>
      </c>
      <c r="G657" s="26">
        <f>G658</f>
        <v>0</v>
      </c>
      <c r="H657" s="26">
        <f t="shared" ref="H657:N658" si="849">H658</f>
        <v>61138.219749999997</v>
      </c>
      <c r="I657" s="26">
        <f t="shared" si="849"/>
        <v>44146.409720000003</v>
      </c>
      <c r="J657" s="26">
        <f t="shared" si="849"/>
        <v>61138.219749999997</v>
      </c>
      <c r="K657" s="26">
        <f t="shared" si="849"/>
        <v>44146.409720000003</v>
      </c>
      <c r="L657" s="26">
        <f t="shared" si="849"/>
        <v>0</v>
      </c>
      <c r="M657" s="26">
        <f t="shared" si="849"/>
        <v>0</v>
      </c>
      <c r="N657" s="26">
        <f t="shared" si="849"/>
        <v>44131.476000000002</v>
      </c>
      <c r="O657" s="47">
        <f t="shared" si="847"/>
        <v>72.183122407649108</v>
      </c>
      <c r="P657" s="26">
        <f t="shared" ref="P657:R658" si="850">P658</f>
        <v>44131.476000000002</v>
      </c>
      <c r="Q657" s="26">
        <f t="shared" si="850"/>
        <v>0</v>
      </c>
      <c r="R657" s="26">
        <f t="shared" si="850"/>
        <v>0</v>
      </c>
    </row>
    <row r="658" spans="1:18" ht="26" x14ac:dyDescent="0.35">
      <c r="A658" s="24">
        <v>930</v>
      </c>
      <c r="B658" s="10" t="s">
        <v>11</v>
      </c>
      <c r="C658" s="10" t="s">
        <v>8</v>
      </c>
      <c r="D658" s="24" t="s">
        <v>853</v>
      </c>
      <c r="E658" s="24" t="s">
        <v>85</v>
      </c>
      <c r="F658" s="25" t="s">
        <v>370</v>
      </c>
      <c r="G658" s="26">
        <f>G659</f>
        <v>0</v>
      </c>
      <c r="H658" s="26">
        <f t="shared" si="849"/>
        <v>61138.219749999997</v>
      </c>
      <c r="I658" s="26">
        <f t="shared" si="849"/>
        <v>44146.409720000003</v>
      </c>
      <c r="J658" s="26">
        <f t="shared" si="849"/>
        <v>61138.219749999997</v>
      </c>
      <c r="K658" s="26">
        <f t="shared" si="849"/>
        <v>44146.409720000003</v>
      </c>
      <c r="L658" s="26">
        <f t="shared" si="849"/>
        <v>0</v>
      </c>
      <c r="M658" s="26">
        <f t="shared" si="849"/>
        <v>0</v>
      </c>
      <c r="N658" s="26">
        <f t="shared" si="849"/>
        <v>44131.476000000002</v>
      </c>
      <c r="O658" s="47">
        <f t="shared" si="847"/>
        <v>72.183122407649108</v>
      </c>
      <c r="P658" s="26">
        <f t="shared" si="850"/>
        <v>44131.476000000002</v>
      </c>
      <c r="Q658" s="26">
        <f t="shared" si="850"/>
        <v>0</v>
      </c>
      <c r="R658" s="26">
        <f t="shared" si="850"/>
        <v>0</v>
      </c>
    </row>
    <row r="659" spans="1:18" x14ac:dyDescent="0.35">
      <c r="A659" s="24">
        <v>930</v>
      </c>
      <c r="B659" s="10" t="s">
        <v>11</v>
      </c>
      <c r="C659" s="10" t="s">
        <v>8</v>
      </c>
      <c r="D659" s="24" t="s">
        <v>853</v>
      </c>
      <c r="E659" s="24">
        <v>620</v>
      </c>
      <c r="F659" s="25" t="s">
        <v>362</v>
      </c>
      <c r="G659" s="26"/>
      <c r="H659" s="26">
        <v>61138.219749999997</v>
      </c>
      <c r="I659" s="26">
        <v>44146.409720000003</v>
      </c>
      <c r="J659" s="26">
        <f>H659</f>
        <v>61138.219749999997</v>
      </c>
      <c r="K659" s="26">
        <f>I659</f>
        <v>44146.409720000003</v>
      </c>
      <c r="L659" s="26"/>
      <c r="M659" s="26"/>
      <c r="N659" s="26">
        <v>44131.476000000002</v>
      </c>
      <c r="O659" s="47">
        <f t="shared" si="847"/>
        <v>72.183122407649108</v>
      </c>
      <c r="P659" s="26">
        <f>N659</f>
        <v>44131.476000000002</v>
      </c>
      <c r="Q659" s="26"/>
      <c r="R659" s="26"/>
    </row>
    <row r="660" spans="1:18" ht="39" x14ac:dyDescent="0.35">
      <c r="A660" s="24">
        <v>930</v>
      </c>
      <c r="B660" s="10" t="s">
        <v>11</v>
      </c>
      <c r="C660" s="10" t="s">
        <v>8</v>
      </c>
      <c r="D660" s="24" t="s">
        <v>233</v>
      </c>
      <c r="E660" s="24"/>
      <c r="F660" s="25" t="s">
        <v>294</v>
      </c>
      <c r="G660" s="26">
        <f t="shared" ref="G660:N660" si="851">G661</f>
        <v>123453.5</v>
      </c>
      <c r="H660" s="26">
        <f>H661</f>
        <v>114868.5</v>
      </c>
      <c r="I660" s="26">
        <f t="shared" ref="I660:M660" si="852">I661</f>
        <v>114868.5</v>
      </c>
      <c r="J660" s="26">
        <f t="shared" si="852"/>
        <v>0</v>
      </c>
      <c r="K660" s="26">
        <f t="shared" si="852"/>
        <v>0</v>
      </c>
      <c r="L660" s="26">
        <f t="shared" si="852"/>
        <v>0</v>
      </c>
      <c r="M660" s="26">
        <f t="shared" si="852"/>
        <v>0</v>
      </c>
      <c r="N660" s="26">
        <f t="shared" si="851"/>
        <v>114868.5</v>
      </c>
      <c r="O660" s="47">
        <f t="shared" si="847"/>
        <v>100</v>
      </c>
      <c r="P660" s="26">
        <f t="shared" ref="P660:R660" si="853">P661</f>
        <v>0</v>
      </c>
      <c r="Q660" s="26">
        <f t="shared" si="853"/>
        <v>0</v>
      </c>
      <c r="R660" s="26">
        <f t="shared" si="853"/>
        <v>0</v>
      </c>
    </row>
    <row r="661" spans="1:18" ht="26" x14ac:dyDescent="0.35">
      <c r="A661" s="24">
        <v>930</v>
      </c>
      <c r="B661" s="10" t="s">
        <v>11</v>
      </c>
      <c r="C661" s="10" t="s">
        <v>8</v>
      </c>
      <c r="D661" s="24" t="s">
        <v>233</v>
      </c>
      <c r="E661" s="24" t="s">
        <v>85</v>
      </c>
      <c r="F661" s="25" t="s">
        <v>370</v>
      </c>
      <c r="G661" s="26">
        <f>G663+G662</f>
        <v>123453.5</v>
      </c>
      <c r="H661" s="26">
        <f t="shared" ref="H661:R661" si="854">H663+H662</f>
        <v>114868.5</v>
      </c>
      <c r="I661" s="26">
        <f t="shared" si="854"/>
        <v>114868.5</v>
      </c>
      <c r="J661" s="26">
        <f t="shared" si="854"/>
        <v>0</v>
      </c>
      <c r="K661" s="26">
        <f t="shared" si="854"/>
        <v>0</v>
      </c>
      <c r="L661" s="26">
        <f t="shared" si="854"/>
        <v>0</v>
      </c>
      <c r="M661" s="26">
        <f t="shared" si="854"/>
        <v>0</v>
      </c>
      <c r="N661" s="26">
        <f t="shared" si="854"/>
        <v>114868.5</v>
      </c>
      <c r="O661" s="47">
        <f t="shared" si="847"/>
        <v>100</v>
      </c>
      <c r="P661" s="26">
        <f t="shared" si="854"/>
        <v>0</v>
      </c>
      <c r="Q661" s="26">
        <f t="shared" si="854"/>
        <v>0</v>
      </c>
      <c r="R661" s="26">
        <f t="shared" si="854"/>
        <v>0</v>
      </c>
    </row>
    <row r="662" spans="1:18" x14ac:dyDescent="0.35">
      <c r="A662" s="24">
        <v>930</v>
      </c>
      <c r="B662" s="10" t="s">
        <v>11</v>
      </c>
      <c r="C662" s="10" t="s">
        <v>8</v>
      </c>
      <c r="D662" s="24" t="s">
        <v>233</v>
      </c>
      <c r="E662" s="24">
        <v>610</v>
      </c>
      <c r="F662" s="25" t="s">
        <v>361</v>
      </c>
      <c r="G662" s="26">
        <v>35289.1</v>
      </c>
      <c r="H662" s="26">
        <v>32877.203000000001</v>
      </c>
      <c r="I662" s="26">
        <v>32877.203000000001</v>
      </c>
      <c r="J662" s="26"/>
      <c r="K662" s="26"/>
      <c r="L662" s="26"/>
      <c r="M662" s="26"/>
      <c r="N662" s="26">
        <v>32877.203000000001</v>
      </c>
      <c r="O662" s="47">
        <f t="shared" si="847"/>
        <v>100</v>
      </c>
      <c r="P662" s="26"/>
      <c r="Q662" s="26"/>
      <c r="R662" s="26"/>
    </row>
    <row r="663" spans="1:18" x14ac:dyDescent="0.35">
      <c r="A663" s="24">
        <v>930</v>
      </c>
      <c r="B663" s="10" t="s">
        <v>11</v>
      </c>
      <c r="C663" s="10" t="s">
        <v>8</v>
      </c>
      <c r="D663" s="24" t="s">
        <v>233</v>
      </c>
      <c r="E663" s="24">
        <v>620</v>
      </c>
      <c r="F663" s="25" t="s">
        <v>362</v>
      </c>
      <c r="G663" s="26">
        <v>88164.4</v>
      </c>
      <c r="H663" s="26">
        <v>81991.297000000006</v>
      </c>
      <c r="I663" s="26">
        <v>81991.297000000006</v>
      </c>
      <c r="J663" s="26"/>
      <c r="K663" s="26"/>
      <c r="L663" s="26"/>
      <c r="M663" s="26"/>
      <c r="N663" s="26">
        <v>81991.297000000006</v>
      </c>
      <c r="O663" s="47">
        <f t="shared" si="847"/>
        <v>100</v>
      </c>
      <c r="P663" s="26"/>
      <c r="Q663" s="26"/>
      <c r="R663" s="26"/>
    </row>
    <row r="664" spans="1:18" ht="39" x14ac:dyDescent="0.35">
      <c r="A664" s="24">
        <v>930</v>
      </c>
      <c r="B664" s="10" t="s">
        <v>11</v>
      </c>
      <c r="C664" s="10" t="s">
        <v>8</v>
      </c>
      <c r="D664" s="24" t="s">
        <v>851</v>
      </c>
      <c r="E664" s="24"/>
      <c r="F664" s="25" t="s">
        <v>852</v>
      </c>
      <c r="G664" s="26">
        <f t="shared" ref="G664" si="855">G665</f>
        <v>5663.9</v>
      </c>
      <c r="H664" s="26">
        <f>H665</f>
        <v>5663.9</v>
      </c>
      <c r="I664" s="26">
        <f t="shared" ref="I664:M664" si="856">I665</f>
        <v>5663.9</v>
      </c>
      <c r="J664" s="26">
        <f t="shared" si="856"/>
        <v>0</v>
      </c>
      <c r="K664" s="26">
        <f t="shared" si="856"/>
        <v>0</v>
      </c>
      <c r="L664" s="26">
        <f t="shared" si="856"/>
        <v>0</v>
      </c>
      <c r="M664" s="26">
        <f t="shared" si="856"/>
        <v>0</v>
      </c>
      <c r="N664" s="26">
        <f t="shared" ref="N664" si="857">N665</f>
        <v>0</v>
      </c>
      <c r="O664" s="47">
        <f t="shared" si="847"/>
        <v>0</v>
      </c>
      <c r="P664" s="26">
        <f t="shared" ref="P664:R664" si="858">P665</f>
        <v>0</v>
      </c>
      <c r="Q664" s="26">
        <f t="shared" si="858"/>
        <v>0</v>
      </c>
      <c r="R664" s="26">
        <f t="shared" si="858"/>
        <v>0</v>
      </c>
    </row>
    <row r="665" spans="1:18" ht="26" x14ac:dyDescent="0.35">
      <c r="A665" s="24">
        <v>930</v>
      </c>
      <c r="B665" s="10" t="s">
        <v>11</v>
      </c>
      <c r="C665" s="10" t="s">
        <v>8</v>
      </c>
      <c r="D665" s="24" t="s">
        <v>851</v>
      </c>
      <c r="E665" s="24" t="s">
        <v>85</v>
      </c>
      <c r="F665" s="25" t="s">
        <v>370</v>
      </c>
      <c r="G665" s="26">
        <f t="shared" ref="G665" si="859">G667+G666</f>
        <v>5663.9</v>
      </c>
      <c r="H665" s="26">
        <f>H667+H666</f>
        <v>5663.9</v>
      </c>
      <c r="I665" s="26">
        <f t="shared" ref="I665:M665" si="860">I667+I666</f>
        <v>5663.9</v>
      </c>
      <c r="J665" s="26">
        <f t="shared" si="860"/>
        <v>0</v>
      </c>
      <c r="K665" s="26">
        <f t="shared" si="860"/>
        <v>0</v>
      </c>
      <c r="L665" s="26">
        <f t="shared" si="860"/>
        <v>0</v>
      </c>
      <c r="M665" s="26">
        <f t="shared" si="860"/>
        <v>0</v>
      </c>
      <c r="N665" s="26">
        <f t="shared" ref="N665" si="861">N667+N666</f>
        <v>0</v>
      </c>
      <c r="O665" s="47">
        <f t="shared" si="847"/>
        <v>0</v>
      </c>
      <c r="P665" s="26">
        <f t="shared" ref="P665:R665" si="862">P667+P666</f>
        <v>0</v>
      </c>
      <c r="Q665" s="26">
        <f t="shared" ref="Q665" si="863">Q667+Q666</f>
        <v>0</v>
      </c>
      <c r="R665" s="26">
        <f t="shared" si="862"/>
        <v>0</v>
      </c>
    </row>
    <row r="666" spans="1:18" x14ac:dyDescent="0.35">
      <c r="A666" s="24">
        <v>930</v>
      </c>
      <c r="B666" s="10" t="s">
        <v>11</v>
      </c>
      <c r="C666" s="10" t="s">
        <v>8</v>
      </c>
      <c r="D666" s="24" t="s">
        <v>851</v>
      </c>
      <c r="E666" s="24" t="s">
        <v>857</v>
      </c>
      <c r="F666" s="25" t="s">
        <v>361</v>
      </c>
      <c r="G666" s="26"/>
      <c r="H666" s="26"/>
      <c r="I666" s="26">
        <v>0</v>
      </c>
      <c r="J666" s="26"/>
      <c r="K666" s="26"/>
      <c r="L666" s="26"/>
      <c r="M666" s="26"/>
      <c r="N666" s="26"/>
      <c r="O666" s="47"/>
      <c r="P666" s="26"/>
      <c r="Q666" s="26"/>
      <c r="R666" s="26"/>
    </row>
    <row r="667" spans="1:18" x14ac:dyDescent="0.35">
      <c r="A667" s="24">
        <v>930</v>
      </c>
      <c r="B667" s="10" t="s">
        <v>11</v>
      </c>
      <c r="C667" s="10" t="s">
        <v>8</v>
      </c>
      <c r="D667" s="24" t="s">
        <v>851</v>
      </c>
      <c r="E667" s="24">
        <v>620</v>
      </c>
      <c r="F667" s="25" t="s">
        <v>362</v>
      </c>
      <c r="G667" s="26">
        <v>5663.9</v>
      </c>
      <c r="H667" s="26">
        <v>5663.9</v>
      </c>
      <c r="I667" s="26">
        <v>5663.9</v>
      </c>
      <c r="J667" s="26"/>
      <c r="K667" s="26"/>
      <c r="L667" s="26"/>
      <c r="M667" s="26"/>
      <c r="N667" s="26"/>
      <c r="O667" s="47">
        <f t="shared" si="847"/>
        <v>0</v>
      </c>
      <c r="P667" s="26"/>
      <c r="Q667" s="26"/>
      <c r="R667" s="26"/>
    </row>
    <row r="668" spans="1:18" s="29" customFormat="1" x14ac:dyDescent="0.35">
      <c r="A668" s="28">
        <v>930</v>
      </c>
      <c r="B668" s="20" t="s">
        <v>11</v>
      </c>
      <c r="C668" s="28" t="s">
        <v>130</v>
      </c>
      <c r="D668" s="28"/>
      <c r="E668" s="28"/>
      <c r="F668" s="21" t="s">
        <v>198</v>
      </c>
      <c r="G668" s="22">
        <f>G669+G777+G791+G799+G804</f>
        <v>5815802.7940000007</v>
      </c>
      <c r="H668" s="22">
        <f>H669+H777+H791+H799+H804</f>
        <v>5940245.2677200008</v>
      </c>
      <c r="I668" s="22">
        <f t="shared" ref="I668:R668" si="864">I669+I777+I791+I799+I804</f>
        <v>5938139.0408100011</v>
      </c>
      <c r="J668" s="22">
        <f t="shared" si="864"/>
        <v>4000914.7555800001</v>
      </c>
      <c r="K668" s="22">
        <f t="shared" si="864"/>
        <v>3998808.5286699999</v>
      </c>
      <c r="L668" s="22">
        <f t="shared" si="864"/>
        <v>247736.84914000001</v>
      </c>
      <c r="M668" s="22">
        <f t="shared" si="864"/>
        <v>247736.84914000001</v>
      </c>
      <c r="N668" s="22">
        <f t="shared" si="864"/>
        <v>5753622.7160000009</v>
      </c>
      <c r="O668" s="48">
        <f t="shared" si="847"/>
        <v>96.858335922017744</v>
      </c>
      <c r="P668" s="22">
        <f t="shared" si="864"/>
        <v>3957183.3360000006</v>
      </c>
      <c r="Q668" s="22">
        <f t="shared" si="864"/>
        <v>109928.731</v>
      </c>
      <c r="R668" s="22">
        <f t="shared" si="864"/>
        <v>0</v>
      </c>
    </row>
    <row r="669" spans="1:18" ht="26" x14ac:dyDescent="0.35">
      <c r="A669" s="24">
        <v>930</v>
      </c>
      <c r="B669" s="10" t="s">
        <v>11</v>
      </c>
      <c r="C669" s="24" t="s">
        <v>130</v>
      </c>
      <c r="D669" s="24" t="s">
        <v>34</v>
      </c>
      <c r="E669" s="24"/>
      <c r="F669" s="25" t="s">
        <v>47</v>
      </c>
      <c r="G669" s="26">
        <f t="shared" ref="G669:R669" si="865">G670+G680+G752+G762</f>
        <v>5806028.3940000003</v>
      </c>
      <c r="H669" s="26">
        <f t="shared" si="865"/>
        <v>5923247.2401600005</v>
      </c>
      <c r="I669" s="26">
        <f t="shared" si="865"/>
        <v>5921141.0132500008</v>
      </c>
      <c r="J669" s="26">
        <f t="shared" si="865"/>
        <v>3993336.2595800003</v>
      </c>
      <c r="K669" s="26">
        <f t="shared" si="865"/>
        <v>3991230.0326700001</v>
      </c>
      <c r="L669" s="26">
        <f t="shared" si="865"/>
        <v>247736.84914000001</v>
      </c>
      <c r="M669" s="26">
        <f t="shared" si="865"/>
        <v>247736.84914000001</v>
      </c>
      <c r="N669" s="26">
        <f t="shared" si="865"/>
        <v>5736771.2010000013</v>
      </c>
      <c r="O669" s="47">
        <f t="shared" si="847"/>
        <v>96.85179376110321</v>
      </c>
      <c r="P669" s="26">
        <f t="shared" si="865"/>
        <v>3949604.8400000008</v>
      </c>
      <c r="Q669" s="26">
        <f t="shared" si="865"/>
        <v>109928.731</v>
      </c>
      <c r="R669" s="26">
        <f t="shared" si="865"/>
        <v>0</v>
      </c>
    </row>
    <row r="670" spans="1:18" ht="26" x14ac:dyDescent="0.35">
      <c r="A670" s="24">
        <v>930</v>
      </c>
      <c r="B670" s="10" t="s">
        <v>11</v>
      </c>
      <c r="C670" s="24" t="s">
        <v>130</v>
      </c>
      <c r="D670" s="24" t="s">
        <v>35</v>
      </c>
      <c r="E670" s="24"/>
      <c r="F670" s="25" t="s">
        <v>48</v>
      </c>
      <c r="G670" s="26">
        <f>G677+G671</f>
        <v>7512.7780000000002</v>
      </c>
      <c r="H670" s="26">
        <f>H677+H671+H674</f>
        <v>6106.2979400000004</v>
      </c>
      <c r="I670" s="26">
        <f t="shared" ref="I670:M670" si="866">I677+I671+I674</f>
        <v>6106.2979400000004</v>
      </c>
      <c r="J670" s="26">
        <f t="shared" si="866"/>
        <v>1000</v>
      </c>
      <c r="K670" s="26">
        <f t="shared" si="866"/>
        <v>1000</v>
      </c>
      <c r="L670" s="26">
        <f t="shared" si="866"/>
        <v>0</v>
      </c>
      <c r="M670" s="26">
        <f t="shared" si="866"/>
        <v>0</v>
      </c>
      <c r="N670" s="26">
        <f t="shared" ref="N670:R670" si="867">N677+N671+N674</f>
        <v>5982.1579999999994</v>
      </c>
      <c r="O670" s="47">
        <f t="shared" si="847"/>
        <v>97.96701796702699</v>
      </c>
      <c r="P670" s="26">
        <f t="shared" ref="P670:Q670" si="868">P677+P671+P674</f>
        <v>1000</v>
      </c>
      <c r="Q670" s="26">
        <f t="shared" si="868"/>
        <v>0</v>
      </c>
      <c r="R670" s="26">
        <f t="shared" si="867"/>
        <v>0</v>
      </c>
    </row>
    <row r="671" spans="1:18" ht="39" x14ac:dyDescent="0.35">
      <c r="A671" s="24">
        <v>930</v>
      </c>
      <c r="B671" s="10" t="s">
        <v>11</v>
      </c>
      <c r="C671" s="24" t="s">
        <v>130</v>
      </c>
      <c r="D671" s="24" t="s">
        <v>232</v>
      </c>
      <c r="E671" s="24"/>
      <c r="F671" s="25" t="s">
        <v>272</v>
      </c>
      <c r="G671" s="26">
        <f>G672</f>
        <v>3398.4</v>
      </c>
      <c r="H671" s="26">
        <f t="shared" ref="H671:N672" si="869">H672</f>
        <v>960</v>
      </c>
      <c r="I671" s="26">
        <f t="shared" si="869"/>
        <v>960</v>
      </c>
      <c r="J671" s="26">
        <f t="shared" si="869"/>
        <v>0</v>
      </c>
      <c r="K671" s="26">
        <f t="shared" si="869"/>
        <v>0</v>
      </c>
      <c r="L671" s="26">
        <f t="shared" si="869"/>
        <v>0</v>
      </c>
      <c r="M671" s="26">
        <f t="shared" si="869"/>
        <v>0</v>
      </c>
      <c r="N671" s="26">
        <f t="shared" si="869"/>
        <v>960</v>
      </c>
      <c r="O671" s="47">
        <f t="shared" si="847"/>
        <v>100</v>
      </c>
      <c r="P671" s="26">
        <f t="shared" ref="P671:R672" si="870">P672</f>
        <v>0</v>
      </c>
      <c r="Q671" s="26">
        <f t="shared" si="870"/>
        <v>0</v>
      </c>
      <c r="R671" s="26">
        <f t="shared" si="870"/>
        <v>0</v>
      </c>
    </row>
    <row r="672" spans="1:18" ht="26" x14ac:dyDescent="0.35">
      <c r="A672" s="24">
        <v>930</v>
      </c>
      <c r="B672" s="10" t="s">
        <v>11</v>
      </c>
      <c r="C672" s="24" t="s">
        <v>130</v>
      </c>
      <c r="D672" s="24" t="s">
        <v>232</v>
      </c>
      <c r="E672" s="24" t="s">
        <v>85</v>
      </c>
      <c r="F672" s="25" t="s">
        <v>370</v>
      </c>
      <c r="G672" s="26">
        <f>G673</f>
        <v>3398.4</v>
      </c>
      <c r="H672" s="26">
        <f t="shared" si="869"/>
        <v>960</v>
      </c>
      <c r="I672" s="26">
        <f t="shared" si="869"/>
        <v>960</v>
      </c>
      <c r="J672" s="26">
        <f t="shared" si="869"/>
        <v>0</v>
      </c>
      <c r="K672" s="26">
        <f t="shared" si="869"/>
        <v>0</v>
      </c>
      <c r="L672" s="26">
        <f t="shared" si="869"/>
        <v>0</v>
      </c>
      <c r="M672" s="26">
        <f t="shared" si="869"/>
        <v>0</v>
      </c>
      <c r="N672" s="26">
        <f t="shared" si="869"/>
        <v>960</v>
      </c>
      <c r="O672" s="47">
        <f t="shared" si="847"/>
        <v>100</v>
      </c>
      <c r="P672" s="26">
        <f t="shared" si="870"/>
        <v>0</v>
      </c>
      <c r="Q672" s="26">
        <f t="shared" si="870"/>
        <v>0</v>
      </c>
      <c r="R672" s="26">
        <f t="shared" si="870"/>
        <v>0</v>
      </c>
    </row>
    <row r="673" spans="1:18" x14ac:dyDescent="0.35">
      <c r="A673" s="24">
        <v>930</v>
      </c>
      <c r="B673" s="10" t="s">
        <v>11</v>
      </c>
      <c r="C673" s="24" t="s">
        <v>130</v>
      </c>
      <c r="D673" s="24" t="s">
        <v>232</v>
      </c>
      <c r="E673" s="10">
        <v>620</v>
      </c>
      <c r="F673" s="25" t="s">
        <v>362</v>
      </c>
      <c r="G673" s="26">
        <v>3398.4</v>
      </c>
      <c r="H673" s="26">
        <v>960</v>
      </c>
      <c r="I673" s="26">
        <v>960</v>
      </c>
      <c r="J673" s="26"/>
      <c r="K673" s="26"/>
      <c r="L673" s="26"/>
      <c r="M673" s="26"/>
      <c r="N673" s="26">
        <v>960</v>
      </c>
      <c r="O673" s="47">
        <f t="shared" si="847"/>
        <v>100</v>
      </c>
      <c r="P673" s="26"/>
      <c r="Q673" s="26"/>
      <c r="R673" s="26"/>
    </row>
    <row r="674" spans="1:18" ht="26" x14ac:dyDescent="0.35">
      <c r="A674" s="24">
        <v>930</v>
      </c>
      <c r="B674" s="10" t="s">
        <v>11</v>
      </c>
      <c r="C674" s="24" t="s">
        <v>130</v>
      </c>
      <c r="D674" s="24" t="s">
        <v>959</v>
      </c>
      <c r="E674" s="10"/>
      <c r="F674" s="25" t="s">
        <v>960</v>
      </c>
      <c r="G674" s="26"/>
      <c r="H674" s="26">
        <f>H675</f>
        <v>1000</v>
      </c>
      <c r="I674" s="26">
        <f t="shared" ref="I674:K675" si="871">I675</f>
        <v>1000</v>
      </c>
      <c r="J674" s="26">
        <f t="shared" si="871"/>
        <v>1000</v>
      </c>
      <c r="K674" s="26">
        <f t="shared" si="871"/>
        <v>1000</v>
      </c>
      <c r="L674" s="26">
        <f t="shared" ref="L674:R675" si="872">L675</f>
        <v>0</v>
      </c>
      <c r="M674" s="26">
        <f t="shared" si="872"/>
        <v>0</v>
      </c>
      <c r="N674" s="26">
        <f t="shared" si="872"/>
        <v>1000</v>
      </c>
      <c r="O674" s="47">
        <f t="shared" si="847"/>
        <v>100</v>
      </c>
      <c r="P674" s="26">
        <f t="shared" si="872"/>
        <v>1000</v>
      </c>
      <c r="Q674" s="26">
        <f t="shared" si="872"/>
        <v>0</v>
      </c>
      <c r="R674" s="26">
        <f t="shared" si="872"/>
        <v>0</v>
      </c>
    </row>
    <row r="675" spans="1:18" ht="26" x14ac:dyDescent="0.35">
      <c r="A675" s="24">
        <v>930</v>
      </c>
      <c r="B675" s="10" t="s">
        <v>11</v>
      </c>
      <c r="C675" s="24" t="s">
        <v>130</v>
      </c>
      <c r="D675" s="24" t="s">
        <v>959</v>
      </c>
      <c r="E675" s="24" t="s">
        <v>85</v>
      </c>
      <c r="F675" s="25" t="s">
        <v>370</v>
      </c>
      <c r="G675" s="26"/>
      <c r="H675" s="26">
        <f>H676</f>
        <v>1000</v>
      </c>
      <c r="I675" s="26">
        <f t="shared" si="871"/>
        <v>1000</v>
      </c>
      <c r="J675" s="26">
        <f t="shared" si="871"/>
        <v>1000</v>
      </c>
      <c r="K675" s="26">
        <f t="shared" si="871"/>
        <v>1000</v>
      </c>
      <c r="L675" s="26">
        <f t="shared" si="872"/>
        <v>0</v>
      </c>
      <c r="M675" s="26">
        <f t="shared" si="872"/>
        <v>0</v>
      </c>
      <c r="N675" s="26">
        <f t="shared" si="872"/>
        <v>1000</v>
      </c>
      <c r="O675" s="47">
        <f t="shared" si="847"/>
        <v>100</v>
      </c>
      <c r="P675" s="26">
        <f t="shared" si="872"/>
        <v>1000</v>
      </c>
      <c r="Q675" s="26">
        <f t="shared" si="872"/>
        <v>0</v>
      </c>
      <c r="R675" s="26">
        <f t="shared" si="872"/>
        <v>0</v>
      </c>
    </row>
    <row r="676" spans="1:18" x14ac:dyDescent="0.35">
      <c r="A676" s="24">
        <v>930</v>
      </c>
      <c r="B676" s="10" t="s">
        <v>11</v>
      </c>
      <c r="C676" s="24" t="s">
        <v>130</v>
      </c>
      <c r="D676" s="24" t="s">
        <v>959</v>
      </c>
      <c r="E676" s="10">
        <v>620</v>
      </c>
      <c r="F676" s="25" t="s">
        <v>362</v>
      </c>
      <c r="G676" s="26"/>
      <c r="H676" s="26">
        <v>1000</v>
      </c>
      <c r="I676" s="26">
        <v>1000</v>
      </c>
      <c r="J676" s="26">
        <f>H676</f>
        <v>1000</v>
      </c>
      <c r="K676" s="26">
        <f>I676</f>
        <v>1000</v>
      </c>
      <c r="L676" s="26"/>
      <c r="M676" s="26"/>
      <c r="N676" s="26">
        <v>1000</v>
      </c>
      <c r="O676" s="47">
        <f t="shared" si="847"/>
        <v>100</v>
      </c>
      <c r="P676" s="26">
        <f>N676</f>
        <v>1000</v>
      </c>
      <c r="Q676" s="26"/>
      <c r="R676" s="26"/>
    </row>
    <row r="677" spans="1:18" ht="26" x14ac:dyDescent="0.35">
      <c r="A677" s="24">
        <v>930</v>
      </c>
      <c r="B677" s="10" t="s">
        <v>11</v>
      </c>
      <c r="C677" s="24" t="s">
        <v>130</v>
      </c>
      <c r="D677" s="24" t="s">
        <v>235</v>
      </c>
      <c r="E677" s="24"/>
      <c r="F677" s="25" t="s">
        <v>275</v>
      </c>
      <c r="G677" s="26">
        <f t="shared" ref="G677:N678" si="873">G678</f>
        <v>4114.3779999999997</v>
      </c>
      <c r="H677" s="26">
        <f t="shared" si="873"/>
        <v>4146.2979400000004</v>
      </c>
      <c r="I677" s="26">
        <f t="shared" si="873"/>
        <v>4146.2979400000004</v>
      </c>
      <c r="J677" s="26">
        <f t="shared" si="873"/>
        <v>0</v>
      </c>
      <c r="K677" s="26">
        <f t="shared" si="873"/>
        <v>0</v>
      </c>
      <c r="L677" s="26">
        <f t="shared" si="873"/>
        <v>0</v>
      </c>
      <c r="M677" s="26">
        <f t="shared" si="873"/>
        <v>0</v>
      </c>
      <c r="N677" s="26">
        <f t="shared" si="873"/>
        <v>4022.1579999999999</v>
      </c>
      <c r="O677" s="47">
        <f t="shared" si="847"/>
        <v>97.006005313742591</v>
      </c>
      <c r="P677" s="26">
        <f t="shared" ref="P677:R678" si="874">P678</f>
        <v>0</v>
      </c>
      <c r="Q677" s="26">
        <f t="shared" si="874"/>
        <v>0</v>
      </c>
      <c r="R677" s="26">
        <f t="shared" si="874"/>
        <v>0</v>
      </c>
    </row>
    <row r="678" spans="1:18" ht="26" x14ac:dyDescent="0.35">
      <c r="A678" s="24">
        <v>930</v>
      </c>
      <c r="B678" s="10" t="s">
        <v>11</v>
      </c>
      <c r="C678" s="24" t="s">
        <v>130</v>
      </c>
      <c r="D678" s="24" t="s">
        <v>235</v>
      </c>
      <c r="E678" s="24" t="s">
        <v>85</v>
      </c>
      <c r="F678" s="25" t="s">
        <v>370</v>
      </c>
      <c r="G678" s="26">
        <f t="shared" si="873"/>
        <v>4114.3779999999997</v>
      </c>
      <c r="H678" s="26">
        <f t="shared" si="873"/>
        <v>4146.2979400000004</v>
      </c>
      <c r="I678" s="26">
        <f t="shared" si="873"/>
        <v>4146.2979400000004</v>
      </c>
      <c r="J678" s="26">
        <f t="shared" si="873"/>
        <v>0</v>
      </c>
      <c r="K678" s="26">
        <f t="shared" si="873"/>
        <v>0</v>
      </c>
      <c r="L678" s="26">
        <f t="shared" si="873"/>
        <v>0</v>
      </c>
      <c r="M678" s="26">
        <f t="shared" si="873"/>
        <v>0</v>
      </c>
      <c r="N678" s="26">
        <f t="shared" si="873"/>
        <v>4022.1579999999999</v>
      </c>
      <c r="O678" s="47">
        <f t="shared" si="847"/>
        <v>97.006005313742591</v>
      </c>
      <c r="P678" s="26">
        <f t="shared" si="874"/>
        <v>0</v>
      </c>
      <c r="Q678" s="26">
        <f t="shared" si="874"/>
        <v>0</v>
      </c>
      <c r="R678" s="26">
        <f t="shared" si="874"/>
        <v>0</v>
      </c>
    </row>
    <row r="679" spans="1:18" ht="26" x14ac:dyDescent="0.35">
      <c r="A679" s="24">
        <v>930</v>
      </c>
      <c r="B679" s="10" t="s">
        <v>11</v>
      </c>
      <c r="C679" s="24" t="s">
        <v>130</v>
      </c>
      <c r="D679" s="24" t="s">
        <v>235</v>
      </c>
      <c r="E679" s="24">
        <v>630</v>
      </c>
      <c r="F679" s="25" t="s">
        <v>363</v>
      </c>
      <c r="G679" s="26">
        <v>4114.3779999999997</v>
      </c>
      <c r="H679" s="26">
        <v>4146.2979400000004</v>
      </c>
      <c r="I679" s="26">
        <v>4146.2979400000004</v>
      </c>
      <c r="J679" s="26"/>
      <c r="K679" s="26"/>
      <c r="L679" s="26"/>
      <c r="M679" s="26"/>
      <c r="N679" s="26">
        <v>4022.1579999999999</v>
      </c>
      <c r="O679" s="47">
        <f t="shared" si="847"/>
        <v>97.006005313742591</v>
      </c>
      <c r="P679" s="26"/>
      <c r="Q679" s="26"/>
      <c r="R679" s="26"/>
    </row>
    <row r="680" spans="1:18" ht="39" x14ac:dyDescent="0.35">
      <c r="A680" s="24">
        <v>930</v>
      </c>
      <c r="B680" s="10" t="s">
        <v>11</v>
      </c>
      <c r="C680" s="24" t="s">
        <v>130</v>
      </c>
      <c r="D680" s="24" t="s">
        <v>266</v>
      </c>
      <c r="E680" s="24"/>
      <c r="F680" s="25" t="s">
        <v>277</v>
      </c>
      <c r="G680" s="26">
        <f>G681+G688+G692+G712+G716+G720+G723+G727+G735+G738+G741+G744+G696+G700+G704+G708+G685+G747</f>
        <v>5045409.0650000004</v>
      </c>
      <c r="H680" s="26">
        <f>H681+H688+H692+H712+H716+H720+H723+H727+H735+H738+H741+H744+H696+H700+H704+H708+H685+H747+H731</f>
        <v>5118284.1191500006</v>
      </c>
      <c r="I680" s="26">
        <f t="shared" ref="I680:R680" si="875">I681+I688+I692+I712+I716+I720+I723+I727+I735+I738+I741+I744+I696+I700+I704+I708+I685+I747+I731</f>
        <v>5118284.1191500006</v>
      </c>
      <c r="J680" s="26">
        <f t="shared" si="875"/>
        <v>3956125.8542300002</v>
      </c>
      <c r="K680" s="26">
        <f t="shared" si="875"/>
        <v>3956125.8542300002</v>
      </c>
      <c r="L680" s="26">
        <f t="shared" si="875"/>
        <v>247736.84914000001</v>
      </c>
      <c r="M680" s="26">
        <f t="shared" si="875"/>
        <v>247736.84914000001</v>
      </c>
      <c r="N680" s="26">
        <f t="shared" si="875"/>
        <v>4945860.0920000011</v>
      </c>
      <c r="O680" s="47">
        <f t="shared" si="847"/>
        <v>96.631214228516995</v>
      </c>
      <c r="P680" s="26">
        <f t="shared" si="875"/>
        <v>3915600.6170000006</v>
      </c>
      <c r="Q680" s="26">
        <f t="shared" si="875"/>
        <v>109928.731</v>
      </c>
      <c r="R680" s="26">
        <f t="shared" si="875"/>
        <v>0</v>
      </c>
    </row>
    <row r="681" spans="1:18" ht="39" x14ac:dyDescent="0.35">
      <c r="A681" s="24">
        <v>930</v>
      </c>
      <c r="B681" s="10" t="s">
        <v>11</v>
      </c>
      <c r="C681" s="24" t="s">
        <v>130</v>
      </c>
      <c r="D681" s="24" t="s">
        <v>236</v>
      </c>
      <c r="E681" s="24"/>
      <c r="F681" s="25" t="s">
        <v>37</v>
      </c>
      <c r="G681" s="26">
        <f t="shared" ref="G681:N681" si="876">G682</f>
        <v>967546.89100000006</v>
      </c>
      <c r="H681" s="26">
        <f t="shared" si="876"/>
        <v>967546.89106000005</v>
      </c>
      <c r="I681" s="26">
        <f t="shared" si="876"/>
        <v>967546.89106000005</v>
      </c>
      <c r="J681" s="26">
        <f t="shared" si="876"/>
        <v>0</v>
      </c>
      <c r="K681" s="26">
        <f t="shared" si="876"/>
        <v>0</v>
      </c>
      <c r="L681" s="26">
        <f t="shared" si="876"/>
        <v>0</v>
      </c>
      <c r="M681" s="26">
        <f t="shared" si="876"/>
        <v>0</v>
      </c>
      <c r="N681" s="26">
        <f t="shared" si="876"/>
        <v>958413.98199999996</v>
      </c>
      <c r="O681" s="47">
        <f t="shared" si="847"/>
        <v>99.05607581974715</v>
      </c>
      <c r="P681" s="26">
        <f t="shared" ref="P681:R681" si="877">P682</f>
        <v>0</v>
      </c>
      <c r="Q681" s="26">
        <f t="shared" si="877"/>
        <v>0</v>
      </c>
      <c r="R681" s="26">
        <f t="shared" si="877"/>
        <v>0</v>
      </c>
    </row>
    <row r="682" spans="1:18" ht="26" x14ac:dyDescent="0.35">
      <c r="A682" s="24">
        <v>930</v>
      </c>
      <c r="B682" s="10" t="s">
        <v>11</v>
      </c>
      <c r="C682" s="24" t="s">
        <v>130</v>
      </c>
      <c r="D682" s="24" t="s">
        <v>236</v>
      </c>
      <c r="E682" s="24" t="s">
        <v>85</v>
      </c>
      <c r="F682" s="25" t="s">
        <v>370</v>
      </c>
      <c r="G682" s="26">
        <f t="shared" ref="G682" si="878">G683+G684</f>
        <v>967546.89100000006</v>
      </c>
      <c r="H682" s="26">
        <f t="shared" ref="H682:M682" si="879">H683+H684</f>
        <v>967546.89106000005</v>
      </c>
      <c r="I682" s="26">
        <f t="shared" si="879"/>
        <v>967546.89106000005</v>
      </c>
      <c r="J682" s="26">
        <f t="shared" si="879"/>
        <v>0</v>
      </c>
      <c r="K682" s="26">
        <f t="shared" si="879"/>
        <v>0</v>
      </c>
      <c r="L682" s="26">
        <f t="shared" si="879"/>
        <v>0</v>
      </c>
      <c r="M682" s="26">
        <f t="shared" si="879"/>
        <v>0</v>
      </c>
      <c r="N682" s="26">
        <f t="shared" ref="N682" si="880">N683+N684</f>
        <v>958413.98199999996</v>
      </c>
      <c r="O682" s="47">
        <f t="shared" si="847"/>
        <v>99.05607581974715</v>
      </c>
      <c r="P682" s="26">
        <f t="shared" ref="P682:R682" si="881">P683+P684</f>
        <v>0</v>
      </c>
      <c r="Q682" s="26">
        <f t="shared" ref="Q682" si="882">Q683+Q684</f>
        <v>0</v>
      </c>
      <c r="R682" s="26">
        <f t="shared" si="881"/>
        <v>0</v>
      </c>
    </row>
    <row r="683" spans="1:18" x14ac:dyDescent="0.35">
      <c r="A683" s="24">
        <v>930</v>
      </c>
      <c r="B683" s="10" t="s">
        <v>11</v>
      </c>
      <c r="C683" s="24" t="s">
        <v>130</v>
      </c>
      <c r="D683" s="24" t="s">
        <v>236</v>
      </c>
      <c r="E683" s="24">
        <v>610</v>
      </c>
      <c r="F683" s="25" t="s">
        <v>361</v>
      </c>
      <c r="G683" s="26">
        <v>139494.908</v>
      </c>
      <c r="H683" s="26">
        <v>102925.26471</v>
      </c>
      <c r="I683" s="26">
        <v>102925.26471</v>
      </c>
      <c r="J683" s="26"/>
      <c r="K683" s="26"/>
      <c r="L683" s="26"/>
      <c r="M683" s="26"/>
      <c r="N683" s="26">
        <v>95677.179000000004</v>
      </c>
      <c r="O683" s="47">
        <f t="shared" si="847"/>
        <v>92.957913948123377</v>
      </c>
      <c r="P683" s="26"/>
      <c r="Q683" s="26"/>
      <c r="R683" s="26"/>
    </row>
    <row r="684" spans="1:18" x14ac:dyDescent="0.35">
      <c r="A684" s="24">
        <v>930</v>
      </c>
      <c r="B684" s="10" t="s">
        <v>11</v>
      </c>
      <c r="C684" s="24" t="s">
        <v>130</v>
      </c>
      <c r="D684" s="24" t="s">
        <v>236</v>
      </c>
      <c r="E684" s="24">
        <v>620</v>
      </c>
      <c r="F684" s="25" t="s">
        <v>362</v>
      </c>
      <c r="G684" s="26">
        <v>828051.98300000001</v>
      </c>
      <c r="H684" s="26">
        <v>864621.62635000004</v>
      </c>
      <c r="I684" s="26">
        <v>864621.62635000004</v>
      </c>
      <c r="J684" s="26"/>
      <c r="K684" s="26"/>
      <c r="L684" s="26"/>
      <c r="M684" s="26"/>
      <c r="N684" s="26">
        <v>862736.80299999996</v>
      </c>
      <c r="O684" s="47">
        <f t="shared" si="847"/>
        <v>99.782005990532895</v>
      </c>
      <c r="P684" s="26"/>
      <c r="Q684" s="26"/>
      <c r="R684" s="26"/>
    </row>
    <row r="685" spans="1:18" ht="39" x14ac:dyDescent="0.35">
      <c r="A685" s="24">
        <v>930</v>
      </c>
      <c r="B685" s="10" t="s">
        <v>11</v>
      </c>
      <c r="C685" s="24" t="s">
        <v>130</v>
      </c>
      <c r="D685" s="24" t="s">
        <v>908</v>
      </c>
      <c r="E685" s="24"/>
      <c r="F685" s="25" t="s">
        <v>854</v>
      </c>
      <c r="G685" s="26">
        <f>G686</f>
        <v>0</v>
      </c>
      <c r="H685" s="26">
        <f t="shared" ref="H685:N686" si="883">H686</f>
        <v>75986.418780000007</v>
      </c>
      <c r="I685" s="26">
        <f t="shared" si="883"/>
        <v>75986.418780000007</v>
      </c>
      <c r="J685" s="26">
        <f t="shared" si="883"/>
        <v>75986.418780000007</v>
      </c>
      <c r="K685" s="26">
        <f t="shared" si="883"/>
        <v>75986.418780000007</v>
      </c>
      <c r="L685" s="26">
        <f t="shared" si="883"/>
        <v>75986.418780000007</v>
      </c>
      <c r="M685" s="26">
        <f t="shared" si="883"/>
        <v>75986.418780000007</v>
      </c>
      <c r="N685" s="26">
        <f t="shared" si="883"/>
        <v>60674.724999999999</v>
      </c>
      <c r="O685" s="47">
        <f t="shared" si="847"/>
        <v>79.849433588479471</v>
      </c>
      <c r="P685" s="26">
        <f t="shared" ref="P685:R686" si="884">P686</f>
        <v>60674.724999999999</v>
      </c>
      <c r="Q685" s="26">
        <f t="shared" si="884"/>
        <v>60674.724999999999</v>
      </c>
      <c r="R685" s="26">
        <f t="shared" si="884"/>
        <v>0</v>
      </c>
    </row>
    <row r="686" spans="1:18" ht="26" x14ac:dyDescent="0.35">
      <c r="A686" s="24">
        <v>930</v>
      </c>
      <c r="B686" s="10" t="s">
        <v>11</v>
      </c>
      <c r="C686" s="24" t="s">
        <v>130</v>
      </c>
      <c r="D686" s="24" t="s">
        <v>908</v>
      </c>
      <c r="E686" s="24" t="s">
        <v>20</v>
      </c>
      <c r="F686" s="25" t="s">
        <v>369</v>
      </c>
      <c r="G686" s="26">
        <f>G687</f>
        <v>0</v>
      </c>
      <c r="H686" s="26">
        <f t="shared" si="883"/>
        <v>75986.418780000007</v>
      </c>
      <c r="I686" s="26">
        <f t="shared" si="883"/>
        <v>75986.418780000007</v>
      </c>
      <c r="J686" s="26">
        <f t="shared" si="883"/>
        <v>75986.418780000007</v>
      </c>
      <c r="K686" s="26">
        <f t="shared" si="883"/>
        <v>75986.418780000007</v>
      </c>
      <c r="L686" s="26">
        <f t="shared" si="883"/>
        <v>75986.418780000007</v>
      </c>
      <c r="M686" s="26">
        <f t="shared" si="883"/>
        <v>75986.418780000007</v>
      </c>
      <c r="N686" s="26">
        <f t="shared" si="883"/>
        <v>60674.724999999999</v>
      </c>
      <c r="O686" s="47">
        <f t="shared" si="847"/>
        <v>79.849433588479471</v>
      </c>
      <c r="P686" s="26">
        <f t="shared" si="884"/>
        <v>60674.724999999999</v>
      </c>
      <c r="Q686" s="26">
        <f t="shared" si="884"/>
        <v>60674.724999999999</v>
      </c>
      <c r="R686" s="26">
        <f t="shared" si="884"/>
        <v>0</v>
      </c>
    </row>
    <row r="687" spans="1:18" x14ac:dyDescent="0.35">
      <c r="A687" s="24">
        <v>930</v>
      </c>
      <c r="B687" s="10" t="s">
        <v>11</v>
      </c>
      <c r="C687" s="24" t="s">
        <v>130</v>
      </c>
      <c r="D687" s="24" t="s">
        <v>908</v>
      </c>
      <c r="E687" s="24">
        <v>410</v>
      </c>
      <c r="F687" s="25" t="s">
        <v>360</v>
      </c>
      <c r="G687" s="26"/>
      <c r="H687" s="26">
        <v>75986.418780000007</v>
      </c>
      <c r="I687" s="26">
        <v>75986.418780000007</v>
      </c>
      <c r="J687" s="26">
        <f>H687</f>
        <v>75986.418780000007</v>
      </c>
      <c r="K687" s="26">
        <f>I687</f>
        <v>75986.418780000007</v>
      </c>
      <c r="L687" s="26">
        <f>H687</f>
        <v>75986.418780000007</v>
      </c>
      <c r="M687" s="26">
        <f>K687</f>
        <v>75986.418780000007</v>
      </c>
      <c r="N687" s="26">
        <v>60674.724999999999</v>
      </c>
      <c r="O687" s="47">
        <f t="shared" si="847"/>
        <v>79.849433588479471</v>
      </c>
      <c r="P687" s="26">
        <f>N687</f>
        <v>60674.724999999999</v>
      </c>
      <c r="Q687" s="26">
        <v>60674.724999999999</v>
      </c>
      <c r="R687" s="26"/>
    </row>
    <row r="688" spans="1:18" x14ac:dyDescent="0.35">
      <c r="A688" s="24">
        <v>930</v>
      </c>
      <c r="B688" s="10" t="s">
        <v>11</v>
      </c>
      <c r="C688" s="24" t="s">
        <v>130</v>
      </c>
      <c r="D688" s="24" t="s">
        <v>237</v>
      </c>
      <c r="E688" s="24"/>
      <c r="F688" s="25" t="s">
        <v>278</v>
      </c>
      <c r="G688" s="26">
        <f t="shared" ref="G688:N688" si="885">G689</f>
        <v>40000</v>
      </c>
      <c r="H688" s="26">
        <f>H689</f>
        <v>40000</v>
      </c>
      <c r="I688" s="26">
        <f t="shared" ref="I688:M688" si="886">I689</f>
        <v>40000</v>
      </c>
      <c r="J688" s="26">
        <f t="shared" si="886"/>
        <v>0</v>
      </c>
      <c r="K688" s="26">
        <f t="shared" si="886"/>
        <v>0</v>
      </c>
      <c r="L688" s="26">
        <f t="shared" si="886"/>
        <v>40000</v>
      </c>
      <c r="M688" s="26">
        <f t="shared" si="886"/>
        <v>40000</v>
      </c>
      <c r="N688" s="26">
        <f t="shared" si="885"/>
        <v>10000</v>
      </c>
      <c r="O688" s="47">
        <f t="shared" si="847"/>
        <v>25</v>
      </c>
      <c r="P688" s="26">
        <f t="shared" ref="P688:R688" si="887">P689</f>
        <v>0</v>
      </c>
      <c r="Q688" s="26">
        <f t="shared" si="887"/>
        <v>10000</v>
      </c>
      <c r="R688" s="26">
        <f t="shared" si="887"/>
        <v>0</v>
      </c>
    </row>
    <row r="689" spans="1:18" ht="26" x14ac:dyDescent="0.35">
      <c r="A689" s="24">
        <v>930</v>
      </c>
      <c r="B689" s="10" t="s">
        <v>11</v>
      </c>
      <c r="C689" s="24" t="s">
        <v>130</v>
      </c>
      <c r="D689" s="24" t="s">
        <v>237</v>
      </c>
      <c r="E689" s="24" t="s">
        <v>20</v>
      </c>
      <c r="F689" s="25" t="s">
        <v>369</v>
      </c>
      <c r="G689" s="26">
        <f>G690+G691</f>
        <v>40000</v>
      </c>
      <c r="H689" s="26">
        <f t="shared" ref="H689:N689" si="888">H690+H691</f>
        <v>40000</v>
      </c>
      <c r="I689" s="26">
        <f t="shared" si="888"/>
        <v>40000</v>
      </c>
      <c r="J689" s="26">
        <f t="shared" si="888"/>
        <v>0</v>
      </c>
      <c r="K689" s="26">
        <f t="shared" si="888"/>
        <v>0</v>
      </c>
      <c r="L689" s="26">
        <f t="shared" si="888"/>
        <v>40000</v>
      </c>
      <c r="M689" s="26">
        <f t="shared" si="888"/>
        <v>40000</v>
      </c>
      <c r="N689" s="26">
        <f t="shared" si="888"/>
        <v>10000</v>
      </c>
      <c r="O689" s="47">
        <f t="shared" si="847"/>
        <v>25</v>
      </c>
      <c r="P689" s="26">
        <f t="shared" ref="P689:R689" si="889">P690+P691</f>
        <v>0</v>
      </c>
      <c r="Q689" s="26">
        <f t="shared" ref="Q689" si="890">Q690+Q691</f>
        <v>10000</v>
      </c>
      <c r="R689" s="26">
        <f t="shared" si="889"/>
        <v>0</v>
      </c>
    </row>
    <row r="690" spans="1:18" x14ac:dyDescent="0.35">
      <c r="A690" s="24">
        <v>930</v>
      </c>
      <c r="B690" s="10" t="s">
        <v>11</v>
      </c>
      <c r="C690" s="24" t="s">
        <v>130</v>
      </c>
      <c r="D690" s="24" t="s">
        <v>237</v>
      </c>
      <c r="E690" s="24">
        <v>410</v>
      </c>
      <c r="F690" s="25" t="s">
        <v>360</v>
      </c>
      <c r="G690" s="26">
        <v>40000</v>
      </c>
      <c r="H690" s="26"/>
      <c r="I690" s="26"/>
      <c r="J690" s="26"/>
      <c r="K690" s="26"/>
      <c r="L690" s="26"/>
      <c r="M690" s="26"/>
      <c r="N690" s="26"/>
      <c r="O690" s="47"/>
      <c r="P690" s="26"/>
      <c r="Q690" s="26"/>
      <c r="R690" s="26"/>
    </row>
    <row r="691" spans="1:18" ht="39" x14ac:dyDescent="0.35">
      <c r="A691" s="24">
        <v>930</v>
      </c>
      <c r="B691" s="10" t="s">
        <v>11</v>
      </c>
      <c r="C691" s="24" t="s">
        <v>130</v>
      </c>
      <c r="D691" s="24" t="s">
        <v>237</v>
      </c>
      <c r="E691" s="24" t="s">
        <v>889</v>
      </c>
      <c r="F691" s="25" t="s">
        <v>890</v>
      </c>
      <c r="G691" s="26"/>
      <c r="H691" s="26">
        <v>40000</v>
      </c>
      <c r="I691" s="26">
        <v>40000</v>
      </c>
      <c r="J691" s="26"/>
      <c r="K691" s="26"/>
      <c r="L691" s="26">
        <f>H691</f>
        <v>40000</v>
      </c>
      <c r="M691" s="26">
        <v>40000</v>
      </c>
      <c r="N691" s="26">
        <v>10000</v>
      </c>
      <c r="O691" s="47">
        <f t="shared" si="847"/>
        <v>25</v>
      </c>
      <c r="P691" s="26"/>
      <c r="Q691" s="26">
        <v>10000</v>
      </c>
      <c r="R691" s="26"/>
    </row>
    <row r="692" spans="1:18" x14ac:dyDescent="0.35">
      <c r="A692" s="24">
        <v>930</v>
      </c>
      <c r="B692" s="10" t="s">
        <v>11</v>
      </c>
      <c r="C692" s="24" t="s">
        <v>130</v>
      </c>
      <c r="D692" s="24" t="s">
        <v>238</v>
      </c>
      <c r="E692" s="24"/>
      <c r="F692" s="25" t="s">
        <v>279</v>
      </c>
      <c r="G692" s="26">
        <f t="shared" ref="G692:N693" si="891">G693</f>
        <v>3751.4540000000002</v>
      </c>
      <c r="H692" s="26">
        <f t="shared" si="891"/>
        <v>3751.4540000000002</v>
      </c>
      <c r="I692" s="26">
        <f t="shared" si="891"/>
        <v>3751.4540000000002</v>
      </c>
      <c r="J692" s="26">
        <f t="shared" si="891"/>
        <v>0</v>
      </c>
      <c r="K692" s="26">
        <f t="shared" si="891"/>
        <v>0</v>
      </c>
      <c r="L692" s="26">
        <f t="shared" si="891"/>
        <v>3751.4540000000002</v>
      </c>
      <c r="M692" s="26">
        <f t="shared" si="891"/>
        <v>3751.4540000000002</v>
      </c>
      <c r="N692" s="26">
        <f t="shared" si="891"/>
        <v>3751.4540000000002</v>
      </c>
      <c r="O692" s="47">
        <f t="shared" si="847"/>
        <v>100</v>
      </c>
      <c r="P692" s="26">
        <f t="shared" ref="P692:R692" si="892">P693</f>
        <v>0</v>
      </c>
      <c r="Q692" s="26">
        <f t="shared" si="892"/>
        <v>3751.4540000000002</v>
      </c>
      <c r="R692" s="26">
        <f t="shared" si="892"/>
        <v>0</v>
      </c>
    </row>
    <row r="693" spans="1:18" ht="26" x14ac:dyDescent="0.35">
      <c r="A693" s="24">
        <v>930</v>
      </c>
      <c r="B693" s="10" t="s">
        <v>11</v>
      </c>
      <c r="C693" s="24" t="s">
        <v>130</v>
      </c>
      <c r="D693" s="24" t="s">
        <v>238</v>
      </c>
      <c r="E693" s="24" t="s">
        <v>20</v>
      </c>
      <c r="F693" s="25" t="s">
        <v>369</v>
      </c>
      <c r="G693" s="26">
        <f t="shared" si="891"/>
        <v>3751.4540000000002</v>
      </c>
      <c r="H693" s="26">
        <f>H694+H695</f>
        <v>3751.4540000000002</v>
      </c>
      <c r="I693" s="26">
        <f t="shared" ref="I693:R693" si="893">I694+I695</f>
        <v>3751.4540000000002</v>
      </c>
      <c r="J693" s="26">
        <f t="shared" si="893"/>
        <v>0</v>
      </c>
      <c r="K693" s="26">
        <f t="shared" si="893"/>
        <v>0</v>
      </c>
      <c r="L693" s="26">
        <f t="shared" si="893"/>
        <v>3751.4540000000002</v>
      </c>
      <c r="M693" s="26">
        <f t="shared" si="893"/>
        <v>3751.4540000000002</v>
      </c>
      <c r="N693" s="26">
        <f t="shared" si="893"/>
        <v>3751.4540000000002</v>
      </c>
      <c r="O693" s="47">
        <f t="shared" si="847"/>
        <v>100</v>
      </c>
      <c r="P693" s="26">
        <f t="shared" si="893"/>
        <v>0</v>
      </c>
      <c r="Q693" s="26">
        <f t="shared" si="893"/>
        <v>3751.4540000000002</v>
      </c>
      <c r="R693" s="26">
        <f t="shared" si="893"/>
        <v>0</v>
      </c>
    </row>
    <row r="694" spans="1:18" x14ac:dyDescent="0.35">
      <c r="A694" s="24">
        <v>930</v>
      </c>
      <c r="B694" s="10" t="s">
        <v>11</v>
      </c>
      <c r="C694" s="24" t="s">
        <v>130</v>
      </c>
      <c r="D694" s="24" t="s">
        <v>238</v>
      </c>
      <c r="E694" s="24">
        <v>410</v>
      </c>
      <c r="F694" s="25" t="s">
        <v>360</v>
      </c>
      <c r="G694" s="26">
        <v>3751.4540000000002</v>
      </c>
      <c r="H694" s="26"/>
      <c r="I694" s="26"/>
      <c r="J694" s="26"/>
      <c r="K694" s="26"/>
      <c r="L694" s="26"/>
      <c r="M694" s="26"/>
      <c r="N694" s="26"/>
      <c r="O694" s="47"/>
      <c r="P694" s="26"/>
      <c r="Q694" s="26"/>
      <c r="R694" s="26"/>
    </row>
    <row r="695" spans="1:18" ht="39" x14ac:dyDescent="0.35">
      <c r="A695" s="24">
        <v>930</v>
      </c>
      <c r="B695" s="10" t="s">
        <v>11</v>
      </c>
      <c r="C695" s="24" t="s">
        <v>130</v>
      </c>
      <c r="D695" s="24" t="s">
        <v>238</v>
      </c>
      <c r="E695" s="24" t="s">
        <v>889</v>
      </c>
      <c r="F695" s="25" t="s">
        <v>890</v>
      </c>
      <c r="G695" s="26"/>
      <c r="H695" s="26">
        <v>3751.4540000000002</v>
      </c>
      <c r="I695" s="26">
        <v>3751.4540000000002</v>
      </c>
      <c r="J695" s="26"/>
      <c r="K695" s="26"/>
      <c r="L695" s="26">
        <f>H695</f>
        <v>3751.4540000000002</v>
      </c>
      <c r="M695" s="26">
        <f>I695</f>
        <v>3751.4540000000002</v>
      </c>
      <c r="N695" s="26">
        <v>3751.4540000000002</v>
      </c>
      <c r="O695" s="47">
        <f t="shared" si="847"/>
        <v>100</v>
      </c>
      <c r="P695" s="26"/>
      <c r="Q695" s="26">
        <v>3751.4540000000002</v>
      </c>
      <c r="R695" s="26"/>
    </row>
    <row r="696" spans="1:18" ht="39" x14ac:dyDescent="0.35">
      <c r="A696" s="24">
        <v>930</v>
      </c>
      <c r="B696" s="10" t="s">
        <v>11</v>
      </c>
      <c r="C696" s="24" t="s">
        <v>130</v>
      </c>
      <c r="D696" s="24" t="s">
        <v>808</v>
      </c>
      <c r="E696" s="24"/>
      <c r="F696" s="25" t="s">
        <v>812</v>
      </c>
      <c r="G696" s="26">
        <f t="shared" ref="G696" si="894">G697</f>
        <v>2500</v>
      </c>
      <c r="H696" s="26">
        <f t="shared" ref="H696:M696" si="895">H697</f>
        <v>2500</v>
      </c>
      <c r="I696" s="26">
        <f t="shared" si="895"/>
        <v>2500</v>
      </c>
      <c r="J696" s="26">
        <f t="shared" si="895"/>
        <v>0</v>
      </c>
      <c r="K696" s="26">
        <f t="shared" si="895"/>
        <v>0</v>
      </c>
      <c r="L696" s="26">
        <f t="shared" si="895"/>
        <v>2500</v>
      </c>
      <c r="M696" s="26">
        <f t="shared" si="895"/>
        <v>2500</v>
      </c>
      <c r="N696" s="26">
        <f t="shared" ref="N696" si="896">N697</f>
        <v>500</v>
      </c>
      <c r="O696" s="47">
        <f t="shared" si="847"/>
        <v>20</v>
      </c>
      <c r="P696" s="26">
        <f t="shared" ref="P696:R696" si="897">P697</f>
        <v>0</v>
      </c>
      <c r="Q696" s="26">
        <f t="shared" si="897"/>
        <v>500</v>
      </c>
      <c r="R696" s="26">
        <f t="shared" si="897"/>
        <v>0</v>
      </c>
    </row>
    <row r="697" spans="1:18" ht="26" x14ac:dyDescent="0.35">
      <c r="A697" s="24">
        <v>930</v>
      </c>
      <c r="B697" s="10" t="s">
        <v>11</v>
      </c>
      <c r="C697" s="24" t="s">
        <v>130</v>
      </c>
      <c r="D697" s="24" t="s">
        <v>808</v>
      </c>
      <c r="E697" s="24" t="s">
        <v>20</v>
      </c>
      <c r="F697" s="25" t="s">
        <v>369</v>
      </c>
      <c r="G697" s="26">
        <f>G698+G699</f>
        <v>2500</v>
      </c>
      <c r="H697" s="26">
        <f t="shared" ref="H697:N697" si="898">H698+H699</f>
        <v>2500</v>
      </c>
      <c r="I697" s="26">
        <f t="shared" si="898"/>
        <v>2500</v>
      </c>
      <c r="J697" s="26">
        <f t="shared" si="898"/>
        <v>0</v>
      </c>
      <c r="K697" s="26">
        <f t="shared" si="898"/>
        <v>0</v>
      </c>
      <c r="L697" s="26">
        <f t="shared" si="898"/>
        <v>2500</v>
      </c>
      <c r="M697" s="26">
        <f t="shared" si="898"/>
        <v>2500</v>
      </c>
      <c r="N697" s="26">
        <f t="shared" si="898"/>
        <v>500</v>
      </c>
      <c r="O697" s="47">
        <f t="shared" si="847"/>
        <v>20</v>
      </c>
      <c r="P697" s="26">
        <f t="shared" ref="P697:R697" si="899">P698+P699</f>
        <v>0</v>
      </c>
      <c r="Q697" s="26">
        <f t="shared" ref="Q697" si="900">Q698+Q699</f>
        <v>500</v>
      </c>
      <c r="R697" s="26">
        <f t="shared" si="899"/>
        <v>0</v>
      </c>
    </row>
    <row r="698" spans="1:18" x14ac:dyDescent="0.35">
      <c r="A698" s="24">
        <v>930</v>
      </c>
      <c r="B698" s="10" t="s">
        <v>11</v>
      </c>
      <c r="C698" s="24" t="s">
        <v>130</v>
      </c>
      <c r="D698" s="24" t="s">
        <v>808</v>
      </c>
      <c r="E698" s="24" t="s">
        <v>524</v>
      </c>
      <c r="F698" s="25" t="s">
        <v>360</v>
      </c>
      <c r="G698" s="26">
        <v>2500</v>
      </c>
      <c r="H698" s="26"/>
      <c r="I698" s="26"/>
      <c r="J698" s="26"/>
      <c r="K698" s="26"/>
      <c r="L698" s="26"/>
      <c r="M698" s="26"/>
      <c r="N698" s="26"/>
      <c r="O698" s="47"/>
      <c r="P698" s="26"/>
      <c r="Q698" s="26"/>
      <c r="R698" s="26"/>
    </row>
    <row r="699" spans="1:18" ht="39" x14ac:dyDescent="0.35">
      <c r="A699" s="24">
        <v>930</v>
      </c>
      <c r="B699" s="10" t="s">
        <v>11</v>
      </c>
      <c r="C699" s="24" t="s">
        <v>130</v>
      </c>
      <c r="D699" s="24" t="s">
        <v>808</v>
      </c>
      <c r="E699" s="24" t="s">
        <v>889</v>
      </c>
      <c r="F699" s="25" t="s">
        <v>890</v>
      </c>
      <c r="G699" s="26"/>
      <c r="H699" s="26">
        <v>2500</v>
      </c>
      <c r="I699" s="26">
        <v>2500</v>
      </c>
      <c r="J699" s="26"/>
      <c r="K699" s="26"/>
      <c r="L699" s="26">
        <f>H699</f>
        <v>2500</v>
      </c>
      <c r="M699" s="26">
        <f>I699</f>
        <v>2500</v>
      </c>
      <c r="N699" s="26">
        <v>500</v>
      </c>
      <c r="O699" s="47">
        <f t="shared" si="847"/>
        <v>20</v>
      </c>
      <c r="P699" s="26"/>
      <c r="Q699" s="26">
        <v>500</v>
      </c>
      <c r="R699" s="26"/>
    </row>
    <row r="700" spans="1:18" ht="26" x14ac:dyDescent="0.35">
      <c r="A700" s="24">
        <v>930</v>
      </c>
      <c r="B700" s="10" t="s">
        <v>11</v>
      </c>
      <c r="C700" s="24" t="s">
        <v>130</v>
      </c>
      <c r="D700" s="24" t="s">
        <v>809</v>
      </c>
      <c r="E700" s="24"/>
      <c r="F700" s="25" t="s">
        <v>814</v>
      </c>
      <c r="G700" s="26">
        <f t="shared" ref="G700" si="901">G701</f>
        <v>2500</v>
      </c>
      <c r="H700" s="26">
        <f t="shared" ref="H700:M700" si="902">H701</f>
        <v>2500</v>
      </c>
      <c r="I700" s="26">
        <f t="shared" si="902"/>
        <v>2500</v>
      </c>
      <c r="J700" s="26">
        <f t="shared" si="902"/>
        <v>0</v>
      </c>
      <c r="K700" s="26">
        <f t="shared" si="902"/>
        <v>0</v>
      </c>
      <c r="L700" s="26">
        <f t="shared" si="902"/>
        <v>2500</v>
      </c>
      <c r="M700" s="26">
        <f t="shared" si="902"/>
        <v>2500</v>
      </c>
      <c r="N700" s="26">
        <f t="shared" ref="N700" si="903">N701</f>
        <v>1200</v>
      </c>
      <c r="O700" s="47">
        <f t="shared" si="847"/>
        <v>48</v>
      </c>
      <c r="P700" s="26">
        <f t="shared" ref="P700:R700" si="904">P701</f>
        <v>0</v>
      </c>
      <c r="Q700" s="26">
        <f t="shared" si="904"/>
        <v>1200</v>
      </c>
      <c r="R700" s="26">
        <f t="shared" si="904"/>
        <v>0</v>
      </c>
    </row>
    <row r="701" spans="1:18" ht="26" x14ac:dyDescent="0.35">
      <c r="A701" s="24">
        <v>930</v>
      </c>
      <c r="B701" s="10" t="s">
        <v>11</v>
      </c>
      <c r="C701" s="24" t="s">
        <v>130</v>
      </c>
      <c r="D701" s="24" t="s">
        <v>809</v>
      </c>
      <c r="E701" s="24" t="s">
        <v>20</v>
      </c>
      <c r="F701" s="25" t="s">
        <v>369</v>
      </c>
      <c r="G701" s="26">
        <f>G702+G703</f>
        <v>2500</v>
      </c>
      <c r="H701" s="26">
        <f>H702+H703</f>
        <v>2500</v>
      </c>
      <c r="I701" s="26">
        <f t="shared" ref="I701:M701" si="905">I702+I703</f>
        <v>2500</v>
      </c>
      <c r="J701" s="26">
        <f t="shared" si="905"/>
        <v>0</v>
      </c>
      <c r="K701" s="26">
        <f t="shared" si="905"/>
        <v>0</v>
      </c>
      <c r="L701" s="26">
        <f t="shared" si="905"/>
        <v>2500</v>
      </c>
      <c r="M701" s="26">
        <f t="shared" si="905"/>
        <v>2500</v>
      </c>
      <c r="N701" s="26">
        <f t="shared" ref="N701" si="906">N702+N703</f>
        <v>1200</v>
      </c>
      <c r="O701" s="47">
        <f t="shared" si="847"/>
        <v>48</v>
      </c>
      <c r="P701" s="26">
        <f t="shared" ref="P701:R701" si="907">P702+P703</f>
        <v>0</v>
      </c>
      <c r="Q701" s="26">
        <f t="shared" ref="Q701" si="908">Q702+Q703</f>
        <v>1200</v>
      </c>
      <c r="R701" s="26">
        <f t="shared" si="907"/>
        <v>0</v>
      </c>
    </row>
    <row r="702" spans="1:18" x14ac:dyDescent="0.35">
      <c r="A702" s="24">
        <v>930</v>
      </c>
      <c r="B702" s="10" t="s">
        <v>11</v>
      </c>
      <c r="C702" s="24" t="s">
        <v>130</v>
      </c>
      <c r="D702" s="24" t="s">
        <v>809</v>
      </c>
      <c r="E702" s="24" t="s">
        <v>524</v>
      </c>
      <c r="F702" s="25" t="s">
        <v>360</v>
      </c>
      <c r="G702" s="26">
        <v>2500</v>
      </c>
      <c r="H702" s="26"/>
      <c r="I702" s="26"/>
      <c r="J702" s="26"/>
      <c r="K702" s="26"/>
      <c r="L702" s="26"/>
      <c r="M702" s="26"/>
      <c r="N702" s="26"/>
      <c r="O702" s="47"/>
      <c r="P702" s="26"/>
      <c r="Q702" s="26"/>
      <c r="R702" s="26"/>
    </row>
    <row r="703" spans="1:18" ht="39" x14ac:dyDescent="0.35">
      <c r="A703" s="24">
        <v>930</v>
      </c>
      <c r="B703" s="10" t="s">
        <v>11</v>
      </c>
      <c r="C703" s="24" t="s">
        <v>130</v>
      </c>
      <c r="D703" s="24" t="s">
        <v>809</v>
      </c>
      <c r="E703" s="24" t="s">
        <v>889</v>
      </c>
      <c r="F703" s="25" t="s">
        <v>890</v>
      </c>
      <c r="G703" s="26"/>
      <c r="H703" s="26">
        <v>2500</v>
      </c>
      <c r="I703" s="26">
        <v>2500</v>
      </c>
      <c r="J703" s="26"/>
      <c r="K703" s="26"/>
      <c r="L703" s="26">
        <v>2500</v>
      </c>
      <c r="M703" s="26">
        <f>I703</f>
        <v>2500</v>
      </c>
      <c r="N703" s="26">
        <v>1200</v>
      </c>
      <c r="O703" s="47">
        <f t="shared" si="847"/>
        <v>48</v>
      </c>
      <c r="P703" s="26"/>
      <c r="Q703" s="26">
        <v>1200</v>
      </c>
      <c r="R703" s="26"/>
    </row>
    <row r="704" spans="1:18" ht="39" x14ac:dyDescent="0.35">
      <c r="A704" s="24">
        <v>930</v>
      </c>
      <c r="B704" s="10" t="s">
        <v>11</v>
      </c>
      <c r="C704" s="24" t="s">
        <v>130</v>
      </c>
      <c r="D704" s="24" t="s">
        <v>867</v>
      </c>
      <c r="E704" s="24"/>
      <c r="F704" s="25" t="s">
        <v>868</v>
      </c>
      <c r="G704" s="26">
        <f t="shared" ref="G704:G705" si="909">G705</f>
        <v>5549.5640000000003</v>
      </c>
      <c r="H704" s="26">
        <f>H705</f>
        <v>5549.5640000000003</v>
      </c>
      <c r="I704" s="26">
        <f t="shared" ref="I704:M704" si="910">I705</f>
        <v>5549.5640000000003</v>
      </c>
      <c r="J704" s="26">
        <f t="shared" si="910"/>
        <v>0</v>
      </c>
      <c r="K704" s="26">
        <f t="shared" si="910"/>
        <v>0</v>
      </c>
      <c r="L704" s="26">
        <f t="shared" si="910"/>
        <v>5549.5640000000003</v>
      </c>
      <c r="M704" s="26">
        <f t="shared" si="910"/>
        <v>5549.5640000000003</v>
      </c>
      <c r="N704" s="26">
        <f t="shared" ref="N704" si="911">N705</f>
        <v>5549.5640000000003</v>
      </c>
      <c r="O704" s="47">
        <f t="shared" si="847"/>
        <v>100</v>
      </c>
      <c r="P704" s="26">
        <f t="shared" ref="P704:R704" si="912">P705</f>
        <v>0</v>
      </c>
      <c r="Q704" s="26">
        <f t="shared" si="912"/>
        <v>5549.5640000000003</v>
      </c>
      <c r="R704" s="26">
        <f t="shared" si="912"/>
        <v>0</v>
      </c>
    </row>
    <row r="705" spans="1:18" ht="26" x14ac:dyDescent="0.35">
      <c r="A705" s="24">
        <v>930</v>
      </c>
      <c r="B705" s="10" t="s">
        <v>11</v>
      </c>
      <c r="C705" s="24" t="s">
        <v>130</v>
      </c>
      <c r="D705" s="24" t="s">
        <v>867</v>
      </c>
      <c r="E705" s="24" t="s">
        <v>20</v>
      </c>
      <c r="F705" s="25" t="s">
        <v>369</v>
      </c>
      <c r="G705" s="26">
        <f t="shared" si="909"/>
        <v>5549.5640000000003</v>
      </c>
      <c r="H705" s="26">
        <f>H706+H707</f>
        <v>5549.5640000000003</v>
      </c>
      <c r="I705" s="26">
        <f t="shared" ref="I705:R705" si="913">I706+I707</f>
        <v>5549.5640000000003</v>
      </c>
      <c r="J705" s="26">
        <f t="shared" si="913"/>
        <v>0</v>
      </c>
      <c r="K705" s="26">
        <f t="shared" si="913"/>
        <v>0</v>
      </c>
      <c r="L705" s="26">
        <f t="shared" si="913"/>
        <v>5549.5640000000003</v>
      </c>
      <c r="M705" s="26">
        <f t="shared" si="913"/>
        <v>5549.5640000000003</v>
      </c>
      <c r="N705" s="26">
        <f t="shared" si="913"/>
        <v>5549.5640000000003</v>
      </c>
      <c r="O705" s="47">
        <f t="shared" si="847"/>
        <v>100</v>
      </c>
      <c r="P705" s="26">
        <f t="shared" si="913"/>
        <v>0</v>
      </c>
      <c r="Q705" s="26">
        <f t="shared" si="913"/>
        <v>5549.5640000000003</v>
      </c>
      <c r="R705" s="26">
        <f t="shared" si="913"/>
        <v>0</v>
      </c>
    </row>
    <row r="706" spans="1:18" x14ac:dyDescent="0.35">
      <c r="A706" s="24">
        <v>930</v>
      </c>
      <c r="B706" s="10" t="s">
        <v>11</v>
      </c>
      <c r="C706" s="24" t="s">
        <v>130</v>
      </c>
      <c r="D706" s="24" t="s">
        <v>867</v>
      </c>
      <c r="E706" s="24" t="s">
        <v>524</v>
      </c>
      <c r="F706" s="25" t="s">
        <v>360</v>
      </c>
      <c r="G706" s="26">
        <f>5000+549.564</f>
        <v>5549.5640000000003</v>
      </c>
      <c r="H706" s="26"/>
      <c r="I706" s="26"/>
      <c r="J706" s="26"/>
      <c r="K706" s="26"/>
      <c r="L706" s="26"/>
      <c r="M706" s="26"/>
      <c r="N706" s="26"/>
      <c r="O706" s="47"/>
      <c r="P706" s="26"/>
      <c r="Q706" s="26"/>
      <c r="R706" s="26"/>
    </row>
    <row r="707" spans="1:18" ht="39" x14ac:dyDescent="0.35">
      <c r="A707" s="24">
        <v>930</v>
      </c>
      <c r="B707" s="10" t="s">
        <v>11</v>
      </c>
      <c r="C707" s="24" t="s">
        <v>130</v>
      </c>
      <c r="D707" s="24" t="s">
        <v>867</v>
      </c>
      <c r="E707" s="24" t="s">
        <v>889</v>
      </c>
      <c r="F707" s="25" t="s">
        <v>890</v>
      </c>
      <c r="G707" s="26"/>
      <c r="H707" s="26">
        <v>5549.5640000000003</v>
      </c>
      <c r="I707" s="26">
        <v>5549.5640000000003</v>
      </c>
      <c r="J707" s="26"/>
      <c r="K707" s="26"/>
      <c r="L707" s="26">
        <f>H707</f>
        <v>5549.5640000000003</v>
      </c>
      <c r="M707" s="26">
        <f>I707</f>
        <v>5549.5640000000003</v>
      </c>
      <c r="N707" s="26">
        <v>5549.5640000000003</v>
      </c>
      <c r="O707" s="47">
        <f t="shared" si="847"/>
        <v>100</v>
      </c>
      <c r="P707" s="26"/>
      <c r="Q707" s="26">
        <v>5549.5640000000003</v>
      </c>
      <c r="R707" s="26"/>
    </row>
    <row r="708" spans="1:18" ht="39" x14ac:dyDescent="0.35">
      <c r="A708" s="24">
        <v>930</v>
      </c>
      <c r="B708" s="10" t="s">
        <v>11</v>
      </c>
      <c r="C708" s="24" t="s">
        <v>130</v>
      </c>
      <c r="D708" s="24" t="s">
        <v>900</v>
      </c>
      <c r="E708" s="24"/>
      <c r="F708" s="25" t="s">
        <v>901</v>
      </c>
      <c r="G708" s="26">
        <f>G709</f>
        <v>2000</v>
      </c>
      <c r="H708" s="26">
        <f t="shared" ref="H708:N708" si="914">H709</f>
        <v>2000</v>
      </c>
      <c r="I708" s="26">
        <f t="shared" si="914"/>
        <v>2000</v>
      </c>
      <c r="J708" s="26">
        <f t="shared" si="914"/>
        <v>0</v>
      </c>
      <c r="K708" s="26">
        <f t="shared" si="914"/>
        <v>0</v>
      </c>
      <c r="L708" s="26">
        <f t="shared" si="914"/>
        <v>2000</v>
      </c>
      <c r="M708" s="26">
        <f t="shared" si="914"/>
        <v>2000</v>
      </c>
      <c r="N708" s="26">
        <f t="shared" si="914"/>
        <v>2000</v>
      </c>
      <c r="O708" s="47">
        <f t="shared" si="847"/>
        <v>100</v>
      </c>
      <c r="P708" s="26">
        <f t="shared" ref="P708:R708" si="915">P709</f>
        <v>0</v>
      </c>
      <c r="Q708" s="26">
        <f t="shared" si="915"/>
        <v>2000</v>
      </c>
      <c r="R708" s="26">
        <f t="shared" si="915"/>
        <v>0</v>
      </c>
    </row>
    <row r="709" spans="1:18" ht="26" x14ac:dyDescent="0.35">
      <c r="A709" s="24">
        <v>930</v>
      </c>
      <c r="B709" s="10" t="s">
        <v>11</v>
      </c>
      <c r="C709" s="24" t="s">
        <v>130</v>
      </c>
      <c r="D709" s="24" t="s">
        <v>900</v>
      </c>
      <c r="E709" s="24" t="s">
        <v>20</v>
      </c>
      <c r="F709" s="25" t="s">
        <v>369</v>
      </c>
      <c r="G709" s="26">
        <f>G710+G711</f>
        <v>2000</v>
      </c>
      <c r="H709" s="26">
        <f>H710+H711</f>
        <v>2000</v>
      </c>
      <c r="I709" s="26">
        <f t="shared" ref="I709:L709" si="916">I710+I711</f>
        <v>2000</v>
      </c>
      <c r="J709" s="26">
        <f t="shared" si="916"/>
        <v>0</v>
      </c>
      <c r="K709" s="26">
        <f t="shared" si="916"/>
        <v>0</v>
      </c>
      <c r="L709" s="26">
        <f t="shared" si="916"/>
        <v>2000</v>
      </c>
      <c r="M709" s="26">
        <f>I709</f>
        <v>2000</v>
      </c>
      <c r="N709" s="26">
        <f t="shared" ref="N709:R709" si="917">N710+N711</f>
        <v>2000</v>
      </c>
      <c r="O709" s="47">
        <f t="shared" si="847"/>
        <v>100</v>
      </c>
      <c r="P709" s="26">
        <f t="shared" ref="P709:Q709" si="918">P710+P711</f>
        <v>0</v>
      </c>
      <c r="Q709" s="26">
        <f t="shared" si="918"/>
        <v>2000</v>
      </c>
      <c r="R709" s="26">
        <f t="shared" si="917"/>
        <v>0</v>
      </c>
    </row>
    <row r="710" spans="1:18" x14ac:dyDescent="0.35">
      <c r="A710" s="24">
        <v>930</v>
      </c>
      <c r="B710" s="10" t="s">
        <v>11</v>
      </c>
      <c r="C710" s="24" t="s">
        <v>130</v>
      </c>
      <c r="D710" s="24" t="s">
        <v>900</v>
      </c>
      <c r="E710" s="24" t="s">
        <v>524</v>
      </c>
      <c r="F710" s="25" t="s">
        <v>360</v>
      </c>
      <c r="G710" s="26">
        <v>2000</v>
      </c>
      <c r="H710" s="26"/>
      <c r="I710" s="26"/>
      <c r="J710" s="26"/>
      <c r="K710" s="26"/>
      <c r="L710" s="26"/>
      <c r="M710" s="26"/>
      <c r="N710" s="26"/>
      <c r="O710" s="47"/>
      <c r="P710" s="26"/>
      <c r="Q710" s="26"/>
      <c r="R710" s="26"/>
    </row>
    <row r="711" spans="1:18" ht="39" x14ac:dyDescent="0.35">
      <c r="A711" s="24">
        <v>930</v>
      </c>
      <c r="B711" s="10" t="s">
        <v>11</v>
      </c>
      <c r="C711" s="24" t="s">
        <v>130</v>
      </c>
      <c r="D711" s="24" t="s">
        <v>900</v>
      </c>
      <c r="E711" s="24" t="s">
        <v>889</v>
      </c>
      <c r="F711" s="25" t="s">
        <v>890</v>
      </c>
      <c r="G711" s="26"/>
      <c r="H711" s="26">
        <v>2000</v>
      </c>
      <c r="I711" s="26">
        <v>2000</v>
      </c>
      <c r="J711" s="26"/>
      <c r="K711" s="26"/>
      <c r="L711" s="26">
        <f>H711</f>
        <v>2000</v>
      </c>
      <c r="M711" s="26">
        <f>I711</f>
        <v>2000</v>
      </c>
      <c r="N711" s="26">
        <v>2000</v>
      </c>
      <c r="O711" s="47">
        <f t="shared" si="847"/>
        <v>100</v>
      </c>
      <c r="P711" s="26"/>
      <c r="Q711" s="26">
        <v>2000</v>
      </c>
      <c r="R711" s="26"/>
    </row>
    <row r="712" spans="1:18" ht="26" x14ac:dyDescent="0.35">
      <c r="A712" s="24">
        <v>930</v>
      </c>
      <c r="B712" s="10" t="s">
        <v>11</v>
      </c>
      <c r="C712" s="24" t="s">
        <v>130</v>
      </c>
      <c r="D712" s="24" t="s">
        <v>239</v>
      </c>
      <c r="E712" s="24"/>
      <c r="F712" s="25" t="s">
        <v>280</v>
      </c>
      <c r="G712" s="26">
        <f t="shared" ref="G712:N712" si="919">G713</f>
        <v>115449.413</v>
      </c>
      <c r="H712" s="26">
        <f t="shared" si="919"/>
        <v>115449.41236</v>
      </c>
      <c r="I712" s="26">
        <f t="shared" si="919"/>
        <v>115449.41236</v>
      </c>
      <c r="J712" s="26">
        <f t="shared" si="919"/>
        <v>0</v>
      </c>
      <c r="K712" s="26">
        <f t="shared" si="919"/>
        <v>0</v>
      </c>
      <c r="L712" s="26">
        <f t="shared" si="919"/>
        <v>115449.41236</v>
      </c>
      <c r="M712" s="26">
        <f t="shared" si="919"/>
        <v>115449.41236</v>
      </c>
      <c r="N712" s="26">
        <f t="shared" si="919"/>
        <v>26252.988000000001</v>
      </c>
      <c r="O712" s="47">
        <f t="shared" si="847"/>
        <v>22.739819513447717</v>
      </c>
      <c r="P712" s="26">
        <f t="shared" ref="P712:R712" si="920">P713</f>
        <v>0</v>
      </c>
      <c r="Q712" s="26">
        <f t="shared" si="920"/>
        <v>26252.988000000001</v>
      </c>
      <c r="R712" s="26">
        <f t="shared" si="920"/>
        <v>0</v>
      </c>
    </row>
    <row r="713" spans="1:18" ht="26" x14ac:dyDescent="0.35">
      <c r="A713" s="24">
        <v>930</v>
      </c>
      <c r="B713" s="10" t="s">
        <v>11</v>
      </c>
      <c r="C713" s="24" t="s">
        <v>130</v>
      </c>
      <c r="D713" s="24" t="s">
        <v>239</v>
      </c>
      <c r="E713" s="24" t="s">
        <v>20</v>
      </c>
      <c r="F713" s="25" t="s">
        <v>369</v>
      </c>
      <c r="G713" s="26">
        <f>G714+G715</f>
        <v>115449.413</v>
      </c>
      <c r="H713" s="26">
        <f t="shared" ref="H713:N713" si="921">H714+H715</f>
        <v>115449.41236</v>
      </c>
      <c r="I713" s="26">
        <f t="shared" si="921"/>
        <v>115449.41236</v>
      </c>
      <c r="J713" s="26">
        <f t="shared" si="921"/>
        <v>0</v>
      </c>
      <c r="K713" s="26">
        <f t="shared" si="921"/>
        <v>0</v>
      </c>
      <c r="L713" s="26">
        <f t="shared" si="921"/>
        <v>115449.41236</v>
      </c>
      <c r="M713" s="26">
        <f t="shared" si="921"/>
        <v>115449.41236</v>
      </c>
      <c r="N713" s="26">
        <f t="shared" si="921"/>
        <v>26252.988000000001</v>
      </c>
      <c r="O713" s="47">
        <f t="shared" si="847"/>
        <v>22.739819513447717</v>
      </c>
      <c r="P713" s="26">
        <f t="shared" ref="P713:R713" si="922">P714+P715</f>
        <v>0</v>
      </c>
      <c r="Q713" s="26">
        <f t="shared" ref="Q713" si="923">Q714+Q715</f>
        <v>26252.988000000001</v>
      </c>
      <c r="R713" s="26">
        <f t="shared" si="922"/>
        <v>0</v>
      </c>
    </row>
    <row r="714" spans="1:18" x14ac:dyDescent="0.35">
      <c r="A714" s="24">
        <v>930</v>
      </c>
      <c r="B714" s="10" t="s">
        <v>11</v>
      </c>
      <c r="C714" s="24" t="s">
        <v>130</v>
      </c>
      <c r="D714" s="24" t="s">
        <v>239</v>
      </c>
      <c r="E714" s="24">
        <v>410</v>
      </c>
      <c r="F714" s="25" t="s">
        <v>360</v>
      </c>
      <c r="G714" s="26">
        <v>115449.413</v>
      </c>
      <c r="H714" s="26">
        <v>112175.99662000001</v>
      </c>
      <c r="I714" s="26">
        <v>112175.99662000001</v>
      </c>
      <c r="J714" s="26"/>
      <c r="K714" s="26"/>
      <c r="L714" s="26">
        <f>H714</f>
        <v>112175.99662000001</v>
      </c>
      <c r="M714" s="26">
        <f>I714</f>
        <v>112175.99662000001</v>
      </c>
      <c r="N714" s="26">
        <v>22979.572</v>
      </c>
      <c r="O714" s="47">
        <f t="shared" si="847"/>
        <v>20.485284456927165</v>
      </c>
      <c r="P714" s="26"/>
      <c r="Q714" s="26">
        <v>22979.572</v>
      </c>
      <c r="R714" s="26"/>
    </row>
    <row r="715" spans="1:18" ht="39" x14ac:dyDescent="0.35">
      <c r="A715" s="24">
        <v>930</v>
      </c>
      <c r="B715" s="10" t="s">
        <v>11</v>
      </c>
      <c r="C715" s="24" t="s">
        <v>130</v>
      </c>
      <c r="D715" s="24" t="s">
        <v>239</v>
      </c>
      <c r="E715" s="24" t="s">
        <v>889</v>
      </c>
      <c r="F715" s="25" t="s">
        <v>890</v>
      </c>
      <c r="G715" s="26"/>
      <c r="H715" s="26">
        <v>3273.4157399999999</v>
      </c>
      <c r="I715" s="26">
        <v>3273.4157399999999</v>
      </c>
      <c r="J715" s="26"/>
      <c r="K715" s="26"/>
      <c r="L715" s="26">
        <f>H715</f>
        <v>3273.4157399999999</v>
      </c>
      <c r="M715" s="26">
        <f>I715</f>
        <v>3273.4157399999999</v>
      </c>
      <c r="N715" s="26">
        <v>3273.4160000000002</v>
      </c>
      <c r="O715" s="47">
        <f t="shared" si="847"/>
        <v>100.00000794277358</v>
      </c>
      <c r="P715" s="26"/>
      <c r="Q715" s="26">
        <v>3273.4160000000002</v>
      </c>
      <c r="R715" s="26"/>
    </row>
    <row r="716" spans="1:18" ht="52" x14ac:dyDescent="0.35">
      <c r="A716" s="24">
        <v>930</v>
      </c>
      <c r="B716" s="10" t="s">
        <v>11</v>
      </c>
      <c r="C716" s="24" t="s">
        <v>130</v>
      </c>
      <c r="D716" s="24" t="s">
        <v>240</v>
      </c>
      <c r="E716" s="24"/>
      <c r="F716" s="25" t="s">
        <v>281</v>
      </c>
      <c r="G716" s="26">
        <f t="shared" ref="G716:N716" si="924">G717</f>
        <v>3230057.3</v>
      </c>
      <c r="H716" s="26">
        <f t="shared" si="924"/>
        <v>3188111.642</v>
      </c>
      <c r="I716" s="26">
        <f t="shared" si="924"/>
        <v>3188111.642</v>
      </c>
      <c r="J716" s="26">
        <f t="shared" si="924"/>
        <v>3188111.642</v>
      </c>
      <c r="K716" s="26">
        <f t="shared" si="924"/>
        <v>3188111.642</v>
      </c>
      <c r="L716" s="26">
        <f t="shared" si="924"/>
        <v>0</v>
      </c>
      <c r="M716" s="26">
        <f t="shared" si="924"/>
        <v>0</v>
      </c>
      <c r="N716" s="26">
        <f t="shared" si="924"/>
        <v>3186759.4240000001</v>
      </c>
      <c r="O716" s="47">
        <f t="shared" si="847"/>
        <v>99.957585613308325</v>
      </c>
      <c r="P716" s="26">
        <f t="shared" ref="P716:R716" si="925">P717</f>
        <v>3186759.4240000001</v>
      </c>
      <c r="Q716" s="26">
        <f t="shared" si="925"/>
        <v>0</v>
      </c>
      <c r="R716" s="26">
        <f t="shared" si="925"/>
        <v>0</v>
      </c>
    </row>
    <row r="717" spans="1:18" ht="26" x14ac:dyDescent="0.35">
      <c r="A717" s="24">
        <v>930</v>
      </c>
      <c r="B717" s="10" t="s">
        <v>11</v>
      </c>
      <c r="C717" s="24" t="s">
        <v>130</v>
      </c>
      <c r="D717" s="24" t="s">
        <v>240</v>
      </c>
      <c r="E717" s="24" t="s">
        <v>85</v>
      </c>
      <c r="F717" s="25" t="s">
        <v>370</v>
      </c>
      <c r="G717" s="26">
        <f t="shared" ref="G717" si="926">G718+G719</f>
        <v>3230057.3</v>
      </c>
      <c r="H717" s="26">
        <f t="shared" ref="H717:M717" si="927">H718+H719</f>
        <v>3188111.642</v>
      </c>
      <c r="I717" s="26">
        <f t="shared" si="927"/>
        <v>3188111.642</v>
      </c>
      <c r="J717" s="26">
        <f t="shared" si="927"/>
        <v>3188111.642</v>
      </c>
      <c r="K717" s="26">
        <f t="shared" si="927"/>
        <v>3188111.642</v>
      </c>
      <c r="L717" s="26">
        <f t="shared" si="927"/>
        <v>0</v>
      </c>
      <c r="M717" s="26">
        <f t="shared" si="927"/>
        <v>0</v>
      </c>
      <c r="N717" s="26">
        <f t="shared" ref="N717" si="928">N718+N719</f>
        <v>3186759.4240000001</v>
      </c>
      <c r="O717" s="47">
        <f t="shared" si="847"/>
        <v>99.957585613308325</v>
      </c>
      <c r="P717" s="26">
        <f t="shared" ref="P717:R717" si="929">P718+P719</f>
        <v>3186759.4240000001</v>
      </c>
      <c r="Q717" s="26">
        <f t="shared" ref="Q717" si="930">Q718+Q719</f>
        <v>0</v>
      </c>
      <c r="R717" s="26">
        <f t="shared" si="929"/>
        <v>0</v>
      </c>
    </row>
    <row r="718" spans="1:18" x14ac:dyDescent="0.35">
      <c r="A718" s="24">
        <v>930</v>
      </c>
      <c r="B718" s="10" t="s">
        <v>11</v>
      </c>
      <c r="C718" s="24" t="s">
        <v>130</v>
      </c>
      <c r="D718" s="24" t="s">
        <v>240</v>
      </c>
      <c r="E718" s="24">
        <v>610</v>
      </c>
      <c r="F718" s="25" t="s">
        <v>361</v>
      </c>
      <c r="G718" s="26">
        <v>422800</v>
      </c>
      <c r="H718" s="26">
        <v>371587.01312999998</v>
      </c>
      <c r="I718" s="26">
        <v>371587.01312999998</v>
      </c>
      <c r="J718" s="26">
        <f>H718</f>
        <v>371587.01312999998</v>
      </c>
      <c r="K718" s="26">
        <f>I718</f>
        <v>371587.01312999998</v>
      </c>
      <c r="L718" s="26"/>
      <c r="M718" s="26"/>
      <c r="N718" s="26">
        <v>370908.255</v>
      </c>
      <c r="O718" s="47">
        <f t="shared" ref="O718:O781" si="931">N718/H718*100</f>
        <v>99.817335346495952</v>
      </c>
      <c r="P718" s="26">
        <f>N718</f>
        <v>370908.255</v>
      </c>
      <c r="Q718" s="26"/>
      <c r="R718" s="26"/>
    </row>
    <row r="719" spans="1:18" x14ac:dyDescent="0.35">
      <c r="A719" s="24">
        <v>930</v>
      </c>
      <c r="B719" s="10" t="s">
        <v>11</v>
      </c>
      <c r="C719" s="24" t="s">
        <v>130</v>
      </c>
      <c r="D719" s="24" t="s">
        <v>240</v>
      </c>
      <c r="E719" s="24">
        <v>620</v>
      </c>
      <c r="F719" s="25" t="s">
        <v>362</v>
      </c>
      <c r="G719" s="26">
        <v>2807257.3</v>
      </c>
      <c r="H719" s="26">
        <v>2816524.6288700001</v>
      </c>
      <c r="I719" s="26">
        <v>2816524.6288700001</v>
      </c>
      <c r="J719" s="26">
        <f>H719</f>
        <v>2816524.6288700001</v>
      </c>
      <c r="K719" s="26">
        <f>I719</f>
        <v>2816524.6288700001</v>
      </c>
      <c r="L719" s="26"/>
      <c r="M719" s="26"/>
      <c r="N719" s="26">
        <v>2815851.1690000002</v>
      </c>
      <c r="O719" s="47">
        <f t="shared" si="931"/>
        <v>99.976088976354163</v>
      </c>
      <c r="P719" s="26">
        <f>N719</f>
        <v>2815851.1690000002</v>
      </c>
      <c r="Q719" s="26"/>
      <c r="R719" s="26"/>
    </row>
    <row r="720" spans="1:18" ht="91" x14ac:dyDescent="0.35">
      <c r="A720" s="24">
        <v>930</v>
      </c>
      <c r="B720" s="10" t="s">
        <v>11</v>
      </c>
      <c r="C720" s="24" t="s">
        <v>130</v>
      </c>
      <c r="D720" s="24" t="s">
        <v>241</v>
      </c>
      <c r="E720" s="24"/>
      <c r="F720" s="25" t="s">
        <v>282</v>
      </c>
      <c r="G720" s="26">
        <f t="shared" ref="G720:N721" si="932">G721</f>
        <v>379712.2</v>
      </c>
      <c r="H720" s="26">
        <f t="shared" si="932"/>
        <v>402131.7</v>
      </c>
      <c r="I720" s="26">
        <f t="shared" si="932"/>
        <v>402131.7</v>
      </c>
      <c r="J720" s="26">
        <f t="shared" si="932"/>
        <v>402131.7</v>
      </c>
      <c r="K720" s="26">
        <f t="shared" si="932"/>
        <v>402131.7</v>
      </c>
      <c r="L720" s="26">
        <f t="shared" si="932"/>
        <v>0</v>
      </c>
      <c r="M720" s="26">
        <f t="shared" si="932"/>
        <v>0</v>
      </c>
      <c r="N720" s="26">
        <f t="shared" si="932"/>
        <v>399405.33600000001</v>
      </c>
      <c r="O720" s="47">
        <f t="shared" si="931"/>
        <v>99.322022113650817</v>
      </c>
      <c r="P720" s="26">
        <f t="shared" ref="P720:R721" si="933">P721</f>
        <v>399405.33600000001</v>
      </c>
      <c r="Q720" s="26">
        <f t="shared" si="933"/>
        <v>0</v>
      </c>
      <c r="R720" s="26">
        <f t="shared" si="933"/>
        <v>0</v>
      </c>
    </row>
    <row r="721" spans="1:18" ht="26" x14ac:dyDescent="0.35">
      <c r="A721" s="24">
        <v>930</v>
      </c>
      <c r="B721" s="10" t="s">
        <v>11</v>
      </c>
      <c r="C721" s="24" t="s">
        <v>130</v>
      </c>
      <c r="D721" s="24" t="s">
        <v>241</v>
      </c>
      <c r="E721" s="24" t="s">
        <v>85</v>
      </c>
      <c r="F721" s="25" t="s">
        <v>370</v>
      </c>
      <c r="G721" s="26">
        <f t="shared" si="932"/>
        <v>379712.2</v>
      </c>
      <c r="H721" s="26">
        <f t="shared" si="932"/>
        <v>402131.7</v>
      </c>
      <c r="I721" s="26">
        <f t="shared" si="932"/>
        <v>402131.7</v>
      </c>
      <c r="J721" s="26">
        <f t="shared" si="932"/>
        <v>402131.7</v>
      </c>
      <c r="K721" s="26">
        <f t="shared" si="932"/>
        <v>402131.7</v>
      </c>
      <c r="L721" s="26">
        <f t="shared" si="932"/>
        <v>0</v>
      </c>
      <c r="M721" s="26">
        <f t="shared" si="932"/>
        <v>0</v>
      </c>
      <c r="N721" s="26">
        <f t="shared" si="932"/>
        <v>399405.33600000001</v>
      </c>
      <c r="O721" s="47">
        <f t="shared" si="931"/>
        <v>99.322022113650817</v>
      </c>
      <c r="P721" s="26">
        <f t="shared" si="933"/>
        <v>399405.33600000001</v>
      </c>
      <c r="Q721" s="26">
        <f t="shared" si="933"/>
        <v>0</v>
      </c>
      <c r="R721" s="26">
        <f t="shared" si="933"/>
        <v>0</v>
      </c>
    </row>
    <row r="722" spans="1:18" x14ac:dyDescent="0.35">
      <c r="A722" s="24">
        <v>930</v>
      </c>
      <c r="B722" s="10" t="s">
        <v>11</v>
      </c>
      <c r="C722" s="24" t="s">
        <v>130</v>
      </c>
      <c r="D722" s="24" t="s">
        <v>241</v>
      </c>
      <c r="E722" s="24">
        <v>610</v>
      </c>
      <c r="F722" s="25" t="s">
        <v>361</v>
      </c>
      <c r="G722" s="26">
        <v>379712.2</v>
      </c>
      <c r="H722" s="26">
        <v>402131.7</v>
      </c>
      <c r="I722" s="26">
        <v>402131.7</v>
      </c>
      <c r="J722" s="26">
        <f>H722</f>
        <v>402131.7</v>
      </c>
      <c r="K722" s="26">
        <f>I722</f>
        <v>402131.7</v>
      </c>
      <c r="L722" s="26"/>
      <c r="M722" s="26"/>
      <c r="N722" s="26">
        <v>399405.33600000001</v>
      </c>
      <c r="O722" s="47">
        <f t="shared" si="931"/>
        <v>99.322022113650817</v>
      </c>
      <c r="P722" s="26">
        <f>N722</f>
        <v>399405.33600000001</v>
      </c>
      <c r="Q722" s="26"/>
      <c r="R722" s="26"/>
    </row>
    <row r="723" spans="1:18" ht="39" x14ac:dyDescent="0.35">
      <c r="A723" s="24">
        <v>930</v>
      </c>
      <c r="B723" s="10" t="s">
        <v>11</v>
      </c>
      <c r="C723" s="24" t="s">
        <v>130</v>
      </c>
      <c r="D723" s="24" t="s">
        <v>242</v>
      </c>
      <c r="E723" s="24"/>
      <c r="F723" s="25" t="s">
        <v>284</v>
      </c>
      <c r="G723" s="26">
        <f t="shared" ref="G723:N723" si="934">G724</f>
        <v>120998.1</v>
      </c>
      <c r="H723" s="26">
        <f t="shared" si="934"/>
        <v>120998.1</v>
      </c>
      <c r="I723" s="26">
        <f t="shared" si="934"/>
        <v>120998.1</v>
      </c>
      <c r="J723" s="26">
        <f t="shared" si="934"/>
        <v>120998.1</v>
      </c>
      <c r="K723" s="26">
        <f t="shared" si="934"/>
        <v>120998.1</v>
      </c>
      <c r="L723" s="26">
        <f t="shared" si="934"/>
        <v>0</v>
      </c>
      <c r="M723" s="26">
        <f t="shared" si="934"/>
        <v>0</v>
      </c>
      <c r="N723" s="26">
        <f t="shared" si="934"/>
        <v>120811.35800000001</v>
      </c>
      <c r="O723" s="47">
        <f t="shared" si="931"/>
        <v>99.845665345158324</v>
      </c>
      <c r="P723" s="26">
        <f t="shared" ref="P723:R723" si="935">P724</f>
        <v>120811.35800000001</v>
      </c>
      <c r="Q723" s="26">
        <f t="shared" si="935"/>
        <v>0</v>
      </c>
      <c r="R723" s="26">
        <f t="shared" si="935"/>
        <v>0</v>
      </c>
    </row>
    <row r="724" spans="1:18" ht="26" x14ac:dyDescent="0.35">
      <c r="A724" s="24">
        <v>930</v>
      </c>
      <c r="B724" s="10" t="s">
        <v>11</v>
      </c>
      <c r="C724" s="24" t="s">
        <v>130</v>
      </c>
      <c r="D724" s="24" t="s">
        <v>242</v>
      </c>
      <c r="E724" s="24" t="s">
        <v>85</v>
      </c>
      <c r="F724" s="25" t="s">
        <v>370</v>
      </c>
      <c r="G724" s="26">
        <f t="shared" ref="G724" si="936">G725+G726</f>
        <v>120998.1</v>
      </c>
      <c r="H724" s="26">
        <f t="shared" ref="H724:M724" si="937">H725+H726</f>
        <v>120998.1</v>
      </c>
      <c r="I724" s="26">
        <f t="shared" si="937"/>
        <v>120998.1</v>
      </c>
      <c r="J724" s="26">
        <f t="shared" si="937"/>
        <v>120998.1</v>
      </c>
      <c r="K724" s="26">
        <f t="shared" si="937"/>
        <v>120998.1</v>
      </c>
      <c r="L724" s="26">
        <f t="shared" si="937"/>
        <v>0</v>
      </c>
      <c r="M724" s="26">
        <f t="shared" si="937"/>
        <v>0</v>
      </c>
      <c r="N724" s="26">
        <f t="shared" ref="N724" si="938">N725+N726</f>
        <v>120811.35800000001</v>
      </c>
      <c r="O724" s="47">
        <f t="shared" si="931"/>
        <v>99.845665345158324</v>
      </c>
      <c r="P724" s="26">
        <f t="shared" ref="P724:R724" si="939">P725+P726</f>
        <v>120811.35800000001</v>
      </c>
      <c r="Q724" s="26">
        <f t="shared" ref="Q724" si="940">Q725+Q726</f>
        <v>0</v>
      </c>
      <c r="R724" s="26">
        <f t="shared" si="939"/>
        <v>0</v>
      </c>
    </row>
    <row r="725" spans="1:18" x14ac:dyDescent="0.35">
      <c r="A725" s="24">
        <v>930</v>
      </c>
      <c r="B725" s="10" t="s">
        <v>11</v>
      </c>
      <c r="C725" s="24" t="s">
        <v>130</v>
      </c>
      <c r="D725" s="24" t="s">
        <v>242</v>
      </c>
      <c r="E725" s="24">
        <v>610</v>
      </c>
      <c r="F725" s="25" t="s">
        <v>361</v>
      </c>
      <c r="G725" s="26">
        <v>20000</v>
      </c>
      <c r="H725" s="26">
        <v>19481.125</v>
      </c>
      <c r="I725" s="26">
        <v>19481.125</v>
      </c>
      <c r="J725" s="26">
        <f>H725</f>
        <v>19481.125</v>
      </c>
      <c r="K725" s="26">
        <f>I725</f>
        <v>19481.125</v>
      </c>
      <c r="L725" s="26"/>
      <c r="M725" s="26"/>
      <c r="N725" s="26">
        <v>19294.383000000002</v>
      </c>
      <c r="O725" s="47">
        <f t="shared" si="931"/>
        <v>99.041420862501525</v>
      </c>
      <c r="P725" s="26">
        <f>N725</f>
        <v>19294.383000000002</v>
      </c>
      <c r="Q725" s="26"/>
      <c r="R725" s="26"/>
    </row>
    <row r="726" spans="1:18" x14ac:dyDescent="0.35">
      <c r="A726" s="24">
        <v>930</v>
      </c>
      <c r="B726" s="10" t="s">
        <v>11</v>
      </c>
      <c r="C726" s="24" t="s">
        <v>130</v>
      </c>
      <c r="D726" s="24" t="s">
        <v>242</v>
      </c>
      <c r="E726" s="24">
        <v>620</v>
      </c>
      <c r="F726" s="25" t="s">
        <v>362</v>
      </c>
      <c r="G726" s="26">
        <v>100998.1</v>
      </c>
      <c r="H726" s="26">
        <v>101516.97500000001</v>
      </c>
      <c r="I726" s="26">
        <v>101516.97500000001</v>
      </c>
      <c r="J726" s="26">
        <f>H726</f>
        <v>101516.97500000001</v>
      </c>
      <c r="K726" s="26">
        <f>I726</f>
        <v>101516.97500000001</v>
      </c>
      <c r="L726" s="26"/>
      <c r="M726" s="26"/>
      <c r="N726" s="26">
        <v>101516.97500000001</v>
      </c>
      <c r="O726" s="47">
        <f t="shared" si="931"/>
        <v>100</v>
      </c>
      <c r="P726" s="26">
        <f>N726</f>
        <v>101516.97500000001</v>
      </c>
      <c r="Q726" s="26"/>
      <c r="R726" s="26"/>
    </row>
    <row r="727" spans="1:18" ht="26" x14ac:dyDescent="0.35">
      <c r="A727" s="24">
        <v>930</v>
      </c>
      <c r="B727" s="10" t="s">
        <v>11</v>
      </c>
      <c r="C727" s="24" t="s">
        <v>130</v>
      </c>
      <c r="D727" s="24" t="s">
        <v>243</v>
      </c>
      <c r="E727" s="24"/>
      <c r="F727" s="25" t="s">
        <v>274</v>
      </c>
      <c r="G727" s="26">
        <f t="shared" ref="G727:N727" si="941">G728</f>
        <v>152483.20000000001</v>
      </c>
      <c r="H727" s="26">
        <f t="shared" si="941"/>
        <v>152772.5</v>
      </c>
      <c r="I727" s="26">
        <f t="shared" si="941"/>
        <v>152772.5</v>
      </c>
      <c r="J727" s="26">
        <f t="shared" si="941"/>
        <v>152772.5</v>
      </c>
      <c r="K727" s="26">
        <f t="shared" si="941"/>
        <v>152772.5</v>
      </c>
      <c r="L727" s="26">
        <f t="shared" si="941"/>
        <v>0</v>
      </c>
      <c r="M727" s="26">
        <f t="shared" si="941"/>
        <v>0</v>
      </c>
      <c r="N727" s="26">
        <f t="shared" si="941"/>
        <v>131824.552</v>
      </c>
      <c r="O727" s="47">
        <f t="shared" si="931"/>
        <v>86.288142172184124</v>
      </c>
      <c r="P727" s="26">
        <f t="shared" ref="P727:R727" si="942">P728</f>
        <v>131824.552</v>
      </c>
      <c r="Q727" s="26">
        <f t="shared" si="942"/>
        <v>0</v>
      </c>
      <c r="R727" s="26">
        <f t="shared" si="942"/>
        <v>0</v>
      </c>
    </row>
    <row r="728" spans="1:18" ht="26" x14ac:dyDescent="0.35">
      <c r="A728" s="24">
        <v>930</v>
      </c>
      <c r="B728" s="10" t="s">
        <v>11</v>
      </c>
      <c r="C728" s="24" t="s">
        <v>130</v>
      </c>
      <c r="D728" s="24" t="s">
        <v>243</v>
      </c>
      <c r="E728" s="24" t="s">
        <v>85</v>
      </c>
      <c r="F728" s="25" t="s">
        <v>370</v>
      </c>
      <c r="G728" s="26">
        <f t="shared" ref="G728" si="943">G729+G730</f>
        <v>152483.20000000001</v>
      </c>
      <c r="H728" s="26">
        <f t="shared" ref="H728:M728" si="944">H729+H730</f>
        <v>152772.5</v>
      </c>
      <c r="I728" s="26">
        <f t="shared" si="944"/>
        <v>152772.5</v>
      </c>
      <c r="J728" s="26">
        <f t="shared" si="944"/>
        <v>152772.5</v>
      </c>
      <c r="K728" s="26">
        <f t="shared" si="944"/>
        <v>152772.5</v>
      </c>
      <c r="L728" s="26">
        <f t="shared" si="944"/>
        <v>0</v>
      </c>
      <c r="M728" s="26">
        <f t="shared" si="944"/>
        <v>0</v>
      </c>
      <c r="N728" s="26">
        <f t="shared" ref="N728" si="945">N729+N730</f>
        <v>131824.552</v>
      </c>
      <c r="O728" s="47">
        <f t="shared" si="931"/>
        <v>86.288142172184124</v>
      </c>
      <c r="P728" s="26">
        <f t="shared" ref="P728:R728" si="946">P729+P730</f>
        <v>131824.552</v>
      </c>
      <c r="Q728" s="26">
        <f t="shared" ref="Q728" si="947">Q729+Q730</f>
        <v>0</v>
      </c>
      <c r="R728" s="26">
        <f t="shared" si="946"/>
        <v>0</v>
      </c>
    </row>
    <row r="729" spans="1:18" x14ac:dyDescent="0.35">
      <c r="A729" s="24">
        <v>930</v>
      </c>
      <c r="B729" s="10" t="s">
        <v>11</v>
      </c>
      <c r="C729" s="24" t="s">
        <v>130</v>
      </c>
      <c r="D729" s="24" t="s">
        <v>243</v>
      </c>
      <c r="E729" s="24">
        <v>610</v>
      </c>
      <c r="F729" s="25" t="s">
        <v>361</v>
      </c>
      <c r="G729" s="26">
        <v>34432.199999999997</v>
      </c>
      <c r="H729" s="26">
        <v>24303.924510000001</v>
      </c>
      <c r="I729" s="26">
        <v>24303.924510000001</v>
      </c>
      <c r="J729" s="26">
        <f>H729</f>
        <v>24303.924510000001</v>
      </c>
      <c r="K729" s="26">
        <f>I729</f>
        <v>24303.924510000001</v>
      </c>
      <c r="L729" s="26"/>
      <c r="M729" s="26"/>
      <c r="N729" s="26">
        <v>24030.008000000002</v>
      </c>
      <c r="O729" s="47">
        <f t="shared" si="931"/>
        <v>98.872953584564939</v>
      </c>
      <c r="P729" s="26">
        <f>N729</f>
        <v>24030.008000000002</v>
      </c>
      <c r="Q729" s="26"/>
      <c r="R729" s="26"/>
    </row>
    <row r="730" spans="1:18" x14ac:dyDescent="0.35">
      <c r="A730" s="24">
        <v>930</v>
      </c>
      <c r="B730" s="10" t="s">
        <v>11</v>
      </c>
      <c r="C730" s="24" t="s">
        <v>130</v>
      </c>
      <c r="D730" s="24" t="s">
        <v>243</v>
      </c>
      <c r="E730" s="24">
        <v>620</v>
      </c>
      <c r="F730" s="25" t="s">
        <v>362</v>
      </c>
      <c r="G730" s="26">
        <v>118051</v>
      </c>
      <c r="H730" s="26">
        <v>128468.57549</v>
      </c>
      <c r="I730" s="26">
        <v>128468.57549</v>
      </c>
      <c r="J730" s="26">
        <f>H730</f>
        <v>128468.57549</v>
      </c>
      <c r="K730" s="26">
        <f>I730</f>
        <v>128468.57549</v>
      </c>
      <c r="L730" s="26"/>
      <c r="M730" s="26"/>
      <c r="N730" s="26">
        <v>107794.54399999999</v>
      </c>
      <c r="O730" s="47">
        <f t="shared" si="931"/>
        <v>83.90732409762785</v>
      </c>
      <c r="P730" s="26">
        <f>N730</f>
        <v>107794.54399999999</v>
      </c>
      <c r="Q730" s="26"/>
      <c r="R730" s="26"/>
    </row>
    <row r="731" spans="1:18" ht="26" x14ac:dyDescent="0.35">
      <c r="A731" s="24">
        <v>930</v>
      </c>
      <c r="B731" s="10" t="s">
        <v>11</v>
      </c>
      <c r="C731" s="24" t="s">
        <v>130</v>
      </c>
      <c r="D731" s="24" t="s">
        <v>936</v>
      </c>
      <c r="E731" s="24"/>
      <c r="F731" s="25" t="s">
        <v>937</v>
      </c>
      <c r="G731" s="26"/>
      <c r="H731" s="26">
        <f>H732</f>
        <v>16125.49345</v>
      </c>
      <c r="I731" s="26">
        <f t="shared" ref="I731:R731" si="948">I732</f>
        <v>16125.49345</v>
      </c>
      <c r="J731" s="26">
        <f t="shared" si="948"/>
        <v>16125.49345</v>
      </c>
      <c r="K731" s="26">
        <f t="shared" si="948"/>
        <v>16125.49345</v>
      </c>
      <c r="L731" s="26">
        <f t="shared" si="948"/>
        <v>0</v>
      </c>
      <c r="M731" s="26">
        <f t="shared" si="948"/>
        <v>0</v>
      </c>
      <c r="N731" s="26">
        <f t="shared" si="948"/>
        <v>16125.222</v>
      </c>
      <c r="O731" s="47">
        <f t="shared" si="931"/>
        <v>99.99831664066069</v>
      </c>
      <c r="P731" s="26">
        <f t="shared" si="948"/>
        <v>16125.222</v>
      </c>
      <c r="Q731" s="26">
        <f t="shared" si="948"/>
        <v>0</v>
      </c>
      <c r="R731" s="26">
        <f t="shared" si="948"/>
        <v>0</v>
      </c>
    </row>
    <row r="732" spans="1:18" ht="26" x14ac:dyDescent="0.35">
      <c r="A732" s="24">
        <v>930</v>
      </c>
      <c r="B732" s="10" t="s">
        <v>11</v>
      </c>
      <c r="C732" s="24" t="s">
        <v>130</v>
      </c>
      <c r="D732" s="24" t="s">
        <v>936</v>
      </c>
      <c r="E732" s="24" t="s">
        <v>85</v>
      </c>
      <c r="F732" s="25" t="s">
        <v>370</v>
      </c>
      <c r="G732" s="26"/>
      <c r="H732" s="26">
        <f>H734+H733</f>
        <v>16125.49345</v>
      </c>
      <c r="I732" s="26">
        <f t="shared" ref="I732:R732" si="949">I734+I733</f>
        <v>16125.49345</v>
      </c>
      <c r="J732" s="26">
        <f t="shared" si="949"/>
        <v>16125.49345</v>
      </c>
      <c r="K732" s="26">
        <f t="shared" si="949"/>
        <v>16125.49345</v>
      </c>
      <c r="L732" s="26">
        <f t="shared" si="949"/>
        <v>0</v>
      </c>
      <c r="M732" s="26">
        <f t="shared" si="949"/>
        <v>0</v>
      </c>
      <c r="N732" s="26">
        <f t="shared" si="949"/>
        <v>16125.222</v>
      </c>
      <c r="O732" s="47">
        <f t="shared" si="931"/>
        <v>99.99831664066069</v>
      </c>
      <c r="P732" s="26">
        <f t="shared" si="949"/>
        <v>16125.222</v>
      </c>
      <c r="Q732" s="26">
        <f t="shared" si="949"/>
        <v>0</v>
      </c>
      <c r="R732" s="26">
        <f t="shared" si="949"/>
        <v>0</v>
      </c>
    </row>
    <row r="733" spans="1:18" x14ac:dyDescent="0.35">
      <c r="A733" s="24">
        <v>930</v>
      </c>
      <c r="B733" s="10" t="s">
        <v>11</v>
      </c>
      <c r="C733" s="24" t="s">
        <v>130</v>
      </c>
      <c r="D733" s="24" t="s">
        <v>936</v>
      </c>
      <c r="E733" s="24">
        <v>610</v>
      </c>
      <c r="F733" s="25" t="s">
        <v>361</v>
      </c>
      <c r="G733" s="26"/>
      <c r="H733" s="26">
        <v>1777.64</v>
      </c>
      <c r="I733" s="26">
        <v>1777.64</v>
      </c>
      <c r="J733" s="26">
        <f>H733</f>
        <v>1777.64</v>
      </c>
      <c r="K733" s="26">
        <f>I733</f>
        <v>1777.64</v>
      </c>
      <c r="L733" s="26"/>
      <c r="M733" s="26"/>
      <c r="N733" s="26">
        <v>1777.64</v>
      </c>
      <c r="O733" s="47">
        <f t="shared" si="931"/>
        <v>100</v>
      </c>
      <c r="P733" s="26">
        <f>N733</f>
        <v>1777.64</v>
      </c>
      <c r="Q733" s="26"/>
      <c r="R733" s="26"/>
    </row>
    <row r="734" spans="1:18" x14ac:dyDescent="0.35">
      <c r="A734" s="24">
        <v>930</v>
      </c>
      <c r="B734" s="10" t="s">
        <v>11</v>
      </c>
      <c r="C734" s="24" t="s">
        <v>130</v>
      </c>
      <c r="D734" s="24" t="s">
        <v>936</v>
      </c>
      <c r="E734" s="24">
        <v>620</v>
      </c>
      <c r="F734" s="25" t="s">
        <v>362</v>
      </c>
      <c r="G734" s="26"/>
      <c r="H734" s="26">
        <v>14347.853450000001</v>
      </c>
      <c r="I734" s="26">
        <v>14347.853450000001</v>
      </c>
      <c r="J734" s="26">
        <f>H734</f>
        <v>14347.853450000001</v>
      </c>
      <c r="K734" s="26">
        <f>I734</f>
        <v>14347.853450000001</v>
      </c>
      <c r="L734" s="26"/>
      <c r="M734" s="26"/>
      <c r="N734" s="26">
        <v>14347.582</v>
      </c>
      <c r="O734" s="47">
        <f t="shared" si="931"/>
        <v>99.998108079365693</v>
      </c>
      <c r="P734" s="26">
        <f>N734</f>
        <v>14347.582</v>
      </c>
      <c r="Q734" s="26"/>
      <c r="R734" s="26"/>
    </row>
    <row r="735" spans="1:18" ht="26" x14ac:dyDescent="0.35">
      <c r="A735" s="24">
        <v>930</v>
      </c>
      <c r="B735" s="10" t="s">
        <v>11</v>
      </c>
      <c r="C735" s="24" t="s">
        <v>130</v>
      </c>
      <c r="D735" s="24" t="s">
        <v>244</v>
      </c>
      <c r="E735" s="24"/>
      <c r="F735" s="25" t="s">
        <v>287</v>
      </c>
      <c r="G735" s="26">
        <f t="shared" ref="G735:N736" si="950">G736</f>
        <v>4569.8</v>
      </c>
      <c r="H735" s="26">
        <f t="shared" si="950"/>
        <v>4569.8</v>
      </c>
      <c r="I735" s="26">
        <f t="shared" si="950"/>
        <v>4569.8</v>
      </c>
      <c r="J735" s="26">
        <f t="shared" si="950"/>
        <v>0</v>
      </c>
      <c r="K735" s="26">
        <f t="shared" si="950"/>
        <v>0</v>
      </c>
      <c r="L735" s="26">
        <f t="shared" si="950"/>
        <v>0</v>
      </c>
      <c r="M735" s="26">
        <f t="shared" si="950"/>
        <v>0</v>
      </c>
      <c r="N735" s="26">
        <f t="shared" si="950"/>
        <v>4300.3429999999998</v>
      </c>
      <c r="O735" s="47">
        <f t="shared" si="931"/>
        <v>94.10352750667424</v>
      </c>
      <c r="P735" s="26">
        <f t="shared" ref="P735:R736" si="951">P736</f>
        <v>0</v>
      </c>
      <c r="Q735" s="26">
        <f t="shared" si="951"/>
        <v>0</v>
      </c>
      <c r="R735" s="26">
        <f t="shared" si="951"/>
        <v>0</v>
      </c>
    </row>
    <row r="736" spans="1:18" ht="26" x14ac:dyDescent="0.35">
      <c r="A736" s="24">
        <v>930</v>
      </c>
      <c r="B736" s="10" t="s">
        <v>11</v>
      </c>
      <c r="C736" s="24" t="s">
        <v>130</v>
      </c>
      <c r="D736" s="24" t="s">
        <v>244</v>
      </c>
      <c r="E736" s="24" t="s">
        <v>85</v>
      </c>
      <c r="F736" s="25" t="s">
        <v>370</v>
      </c>
      <c r="G736" s="26">
        <f t="shared" si="950"/>
        <v>4569.8</v>
      </c>
      <c r="H736" s="26">
        <f t="shared" si="950"/>
        <v>4569.8</v>
      </c>
      <c r="I736" s="26">
        <f t="shared" si="950"/>
        <v>4569.8</v>
      </c>
      <c r="J736" s="26">
        <f t="shared" si="950"/>
        <v>0</v>
      </c>
      <c r="K736" s="26">
        <f t="shared" si="950"/>
        <v>0</v>
      </c>
      <c r="L736" s="26">
        <f t="shared" si="950"/>
        <v>0</v>
      </c>
      <c r="M736" s="26">
        <f t="shared" si="950"/>
        <v>0</v>
      </c>
      <c r="N736" s="26">
        <f t="shared" si="950"/>
        <v>4300.3429999999998</v>
      </c>
      <c r="O736" s="47">
        <f t="shared" si="931"/>
        <v>94.10352750667424</v>
      </c>
      <c r="P736" s="26">
        <f t="shared" si="951"/>
        <v>0</v>
      </c>
      <c r="Q736" s="26">
        <f t="shared" si="951"/>
        <v>0</v>
      </c>
      <c r="R736" s="26">
        <f t="shared" si="951"/>
        <v>0</v>
      </c>
    </row>
    <row r="737" spans="1:18" ht="26" x14ac:dyDescent="0.35">
      <c r="A737" s="24">
        <v>930</v>
      </c>
      <c r="B737" s="10" t="s">
        <v>11</v>
      </c>
      <c r="C737" s="24" t="s">
        <v>130</v>
      </c>
      <c r="D737" s="24" t="s">
        <v>244</v>
      </c>
      <c r="E737" s="24">
        <v>630</v>
      </c>
      <c r="F737" s="25" t="s">
        <v>363</v>
      </c>
      <c r="G737" s="26">
        <v>4569.8</v>
      </c>
      <c r="H737" s="26">
        <v>4569.8</v>
      </c>
      <c r="I737" s="26">
        <v>4569.8</v>
      </c>
      <c r="J737" s="26"/>
      <c r="K737" s="26"/>
      <c r="L737" s="26"/>
      <c r="M737" s="26"/>
      <c r="N737" s="26">
        <v>4300.3429999999998</v>
      </c>
      <c r="O737" s="47">
        <f t="shared" si="931"/>
        <v>94.10352750667424</v>
      </c>
      <c r="P737" s="26"/>
      <c r="Q737" s="26"/>
      <c r="R737" s="26"/>
    </row>
    <row r="738" spans="1:18" ht="52" x14ac:dyDescent="0.35">
      <c r="A738" s="24">
        <v>930</v>
      </c>
      <c r="B738" s="10" t="s">
        <v>11</v>
      </c>
      <c r="C738" s="24" t="s">
        <v>130</v>
      </c>
      <c r="D738" s="24" t="s">
        <v>245</v>
      </c>
      <c r="E738" s="24"/>
      <c r="F738" s="25" t="s">
        <v>288</v>
      </c>
      <c r="G738" s="26">
        <f t="shared" ref="G738:N739" si="952">G739</f>
        <v>1275.3</v>
      </c>
      <c r="H738" s="26">
        <f t="shared" si="952"/>
        <v>1275.3</v>
      </c>
      <c r="I738" s="26">
        <f t="shared" si="952"/>
        <v>1275.3</v>
      </c>
      <c r="J738" s="26">
        <f t="shared" si="952"/>
        <v>0</v>
      </c>
      <c r="K738" s="26">
        <f t="shared" si="952"/>
        <v>0</v>
      </c>
      <c r="L738" s="26">
        <f t="shared" si="952"/>
        <v>0</v>
      </c>
      <c r="M738" s="26">
        <f t="shared" si="952"/>
        <v>0</v>
      </c>
      <c r="N738" s="26">
        <f t="shared" si="952"/>
        <v>1275.3</v>
      </c>
      <c r="O738" s="47">
        <f t="shared" si="931"/>
        <v>100</v>
      </c>
      <c r="P738" s="26">
        <f t="shared" ref="P738:R739" si="953">P739</f>
        <v>0</v>
      </c>
      <c r="Q738" s="26">
        <f t="shared" si="953"/>
        <v>0</v>
      </c>
      <c r="R738" s="26">
        <f t="shared" si="953"/>
        <v>0</v>
      </c>
    </row>
    <row r="739" spans="1:18" ht="26" x14ac:dyDescent="0.35">
      <c r="A739" s="24">
        <v>930</v>
      </c>
      <c r="B739" s="10" t="s">
        <v>11</v>
      </c>
      <c r="C739" s="24" t="s">
        <v>130</v>
      </c>
      <c r="D739" s="24" t="s">
        <v>245</v>
      </c>
      <c r="E739" s="24" t="s">
        <v>85</v>
      </c>
      <c r="F739" s="25" t="s">
        <v>370</v>
      </c>
      <c r="G739" s="26">
        <f t="shared" si="952"/>
        <v>1275.3</v>
      </c>
      <c r="H739" s="26">
        <f t="shared" si="952"/>
        <v>1275.3</v>
      </c>
      <c r="I739" s="26">
        <f t="shared" si="952"/>
        <v>1275.3</v>
      </c>
      <c r="J739" s="26">
        <f t="shared" si="952"/>
        <v>0</v>
      </c>
      <c r="K739" s="26">
        <f t="shared" si="952"/>
        <v>0</v>
      </c>
      <c r="L739" s="26">
        <f t="shared" si="952"/>
        <v>0</v>
      </c>
      <c r="M739" s="26">
        <f t="shared" si="952"/>
        <v>0</v>
      </c>
      <c r="N739" s="26">
        <f t="shared" si="952"/>
        <v>1275.3</v>
      </c>
      <c r="O739" s="47">
        <f t="shared" si="931"/>
        <v>100</v>
      </c>
      <c r="P739" s="26">
        <f t="shared" si="953"/>
        <v>0</v>
      </c>
      <c r="Q739" s="26">
        <f t="shared" si="953"/>
        <v>0</v>
      </c>
      <c r="R739" s="26">
        <f t="shared" si="953"/>
        <v>0</v>
      </c>
    </row>
    <row r="740" spans="1:18" x14ac:dyDescent="0.35">
      <c r="A740" s="24">
        <v>930</v>
      </c>
      <c r="B740" s="10" t="s">
        <v>11</v>
      </c>
      <c r="C740" s="24" t="s">
        <v>130</v>
      </c>
      <c r="D740" s="24" t="s">
        <v>245</v>
      </c>
      <c r="E740" s="24">
        <v>620</v>
      </c>
      <c r="F740" s="25" t="s">
        <v>362</v>
      </c>
      <c r="G740" s="26">
        <v>1275.3</v>
      </c>
      <c r="H740" s="26">
        <v>1275.3</v>
      </c>
      <c r="I740" s="26">
        <v>1275.3</v>
      </c>
      <c r="J740" s="26"/>
      <c r="K740" s="26"/>
      <c r="L740" s="26"/>
      <c r="M740" s="26"/>
      <c r="N740" s="26">
        <v>1275.3</v>
      </c>
      <c r="O740" s="47">
        <f t="shared" si="931"/>
        <v>100</v>
      </c>
      <c r="P740" s="26"/>
      <c r="Q740" s="26"/>
      <c r="R740" s="26"/>
    </row>
    <row r="741" spans="1:18" ht="52" x14ac:dyDescent="0.35">
      <c r="A741" s="24">
        <v>930</v>
      </c>
      <c r="B741" s="10" t="s">
        <v>11</v>
      </c>
      <c r="C741" s="24" t="s">
        <v>130</v>
      </c>
      <c r="D741" s="24" t="s">
        <v>246</v>
      </c>
      <c r="E741" s="24"/>
      <c r="F741" s="25" t="s">
        <v>289</v>
      </c>
      <c r="G741" s="26">
        <f t="shared" ref="G741:N742" si="954">G742</f>
        <v>4313.4430000000002</v>
      </c>
      <c r="H741" s="26">
        <f t="shared" si="954"/>
        <v>4313.4435000000003</v>
      </c>
      <c r="I741" s="26">
        <f t="shared" si="954"/>
        <v>4313.4435000000003</v>
      </c>
      <c r="J741" s="26">
        <f t="shared" si="954"/>
        <v>0</v>
      </c>
      <c r="K741" s="26">
        <f t="shared" si="954"/>
        <v>0</v>
      </c>
      <c r="L741" s="26">
        <f t="shared" si="954"/>
        <v>0</v>
      </c>
      <c r="M741" s="26">
        <f t="shared" si="954"/>
        <v>0</v>
      </c>
      <c r="N741" s="26">
        <f t="shared" si="954"/>
        <v>4313.4440000000004</v>
      </c>
      <c r="O741" s="47">
        <f t="shared" si="931"/>
        <v>100.00001159166685</v>
      </c>
      <c r="P741" s="26">
        <f t="shared" ref="P741:R742" si="955">P742</f>
        <v>0</v>
      </c>
      <c r="Q741" s="26">
        <f t="shared" si="955"/>
        <v>0</v>
      </c>
      <c r="R741" s="26">
        <f t="shared" si="955"/>
        <v>0</v>
      </c>
    </row>
    <row r="742" spans="1:18" ht="26" x14ac:dyDescent="0.35">
      <c r="A742" s="24">
        <v>930</v>
      </c>
      <c r="B742" s="10" t="s">
        <v>11</v>
      </c>
      <c r="C742" s="24" t="s">
        <v>130</v>
      </c>
      <c r="D742" s="24" t="s">
        <v>246</v>
      </c>
      <c r="E742" s="24" t="s">
        <v>85</v>
      </c>
      <c r="F742" s="25" t="s">
        <v>370</v>
      </c>
      <c r="G742" s="26">
        <f t="shared" si="954"/>
        <v>4313.4430000000002</v>
      </c>
      <c r="H742" s="26">
        <f t="shared" si="954"/>
        <v>4313.4435000000003</v>
      </c>
      <c r="I742" s="26">
        <f t="shared" si="954"/>
        <v>4313.4435000000003</v>
      </c>
      <c r="J742" s="26">
        <f t="shared" si="954"/>
        <v>0</v>
      </c>
      <c r="K742" s="26">
        <f t="shared" si="954"/>
        <v>0</v>
      </c>
      <c r="L742" s="26">
        <f t="shared" si="954"/>
        <v>0</v>
      </c>
      <c r="M742" s="26">
        <f t="shared" si="954"/>
        <v>0</v>
      </c>
      <c r="N742" s="26">
        <f t="shared" si="954"/>
        <v>4313.4440000000004</v>
      </c>
      <c r="O742" s="47">
        <f t="shared" si="931"/>
        <v>100.00001159166685</v>
      </c>
      <c r="P742" s="26">
        <f t="shared" si="955"/>
        <v>0</v>
      </c>
      <c r="Q742" s="26">
        <f t="shared" si="955"/>
        <v>0</v>
      </c>
      <c r="R742" s="26">
        <f t="shared" si="955"/>
        <v>0</v>
      </c>
    </row>
    <row r="743" spans="1:18" x14ac:dyDescent="0.35">
      <c r="A743" s="24">
        <v>930</v>
      </c>
      <c r="B743" s="10" t="s">
        <v>11</v>
      </c>
      <c r="C743" s="24" t="s">
        <v>130</v>
      </c>
      <c r="D743" s="24" t="s">
        <v>246</v>
      </c>
      <c r="E743" s="24">
        <v>620</v>
      </c>
      <c r="F743" s="25" t="s">
        <v>362</v>
      </c>
      <c r="G743" s="26">
        <v>4313.4430000000002</v>
      </c>
      <c r="H743" s="26">
        <v>4313.4435000000003</v>
      </c>
      <c r="I743" s="26">
        <v>4313.4435000000003</v>
      </c>
      <c r="J743" s="26"/>
      <c r="K743" s="26"/>
      <c r="L743" s="26"/>
      <c r="M743" s="26"/>
      <c r="N743" s="26">
        <v>4313.4440000000004</v>
      </c>
      <c r="O743" s="47">
        <f t="shared" si="931"/>
        <v>100.00001159166685</v>
      </c>
      <c r="P743" s="26"/>
      <c r="Q743" s="26"/>
      <c r="R743" s="26"/>
    </row>
    <row r="744" spans="1:18" ht="26" x14ac:dyDescent="0.35">
      <c r="A744" s="24">
        <v>930</v>
      </c>
      <c r="B744" s="10" t="s">
        <v>11</v>
      </c>
      <c r="C744" s="24" t="s">
        <v>130</v>
      </c>
      <c r="D744" s="24" t="s">
        <v>247</v>
      </c>
      <c r="E744" s="24"/>
      <c r="F744" s="25" t="s">
        <v>290</v>
      </c>
      <c r="G744" s="26">
        <f t="shared" ref="G744:N745" si="956">G745</f>
        <v>12172.7</v>
      </c>
      <c r="H744" s="26">
        <f t="shared" si="956"/>
        <v>12172.7</v>
      </c>
      <c r="I744" s="26">
        <f t="shared" si="956"/>
        <v>12172.7</v>
      </c>
      <c r="J744" s="26">
        <f t="shared" si="956"/>
        <v>0</v>
      </c>
      <c r="K744" s="26">
        <f t="shared" si="956"/>
        <v>0</v>
      </c>
      <c r="L744" s="26">
        <f t="shared" si="956"/>
        <v>0</v>
      </c>
      <c r="M744" s="26">
        <f t="shared" si="956"/>
        <v>0</v>
      </c>
      <c r="N744" s="26">
        <f t="shared" si="956"/>
        <v>12172.7</v>
      </c>
      <c r="O744" s="47">
        <f t="shared" si="931"/>
        <v>100</v>
      </c>
      <c r="P744" s="26">
        <f t="shared" ref="P744:R745" si="957">P745</f>
        <v>0</v>
      </c>
      <c r="Q744" s="26">
        <f t="shared" si="957"/>
        <v>0</v>
      </c>
      <c r="R744" s="26">
        <f t="shared" si="957"/>
        <v>0</v>
      </c>
    </row>
    <row r="745" spans="1:18" ht="26" x14ac:dyDescent="0.35">
      <c r="A745" s="24">
        <v>930</v>
      </c>
      <c r="B745" s="10" t="s">
        <v>11</v>
      </c>
      <c r="C745" s="24" t="s">
        <v>130</v>
      </c>
      <c r="D745" s="24" t="s">
        <v>247</v>
      </c>
      <c r="E745" s="24" t="s">
        <v>85</v>
      </c>
      <c r="F745" s="25" t="s">
        <v>370</v>
      </c>
      <c r="G745" s="26">
        <f t="shared" si="956"/>
        <v>12172.7</v>
      </c>
      <c r="H745" s="26">
        <f t="shared" si="956"/>
        <v>12172.7</v>
      </c>
      <c r="I745" s="26">
        <f t="shared" si="956"/>
        <v>12172.7</v>
      </c>
      <c r="J745" s="26">
        <f t="shared" si="956"/>
        <v>0</v>
      </c>
      <c r="K745" s="26">
        <f t="shared" si="956"/>
        <v>0</v>
      </c>
      <c r="L745" s="26">
        <f t="shared" si="956"/>
        <v>0</v>
      </c>
      <c r="M745" s="26">
        <f t="shared" si="956"/>
        <v>0</v>
      </c>
      <c r="N745" s="26">
        <f t="shared" si="956"/>
        <v>12172.7</v>
      </c>
      <c r="O745" s="47">
        <f t="shared" si="931"/>
        <v>100</v>
      </c>
      <c r="P745" s="26">
        <f t="shared" si="957"/>
        <v>0</v>
      </c>
      <c r="Q745" s="26">
        <f t="shared" si="957"/>
        <v>0</v>
      </c>
      <c r="R745" s="26">
        <f t="shared" si="957"/>
        <v>0</v>
      </c>
    </row>
    <row r="746" spans="1:18" x14ac:dyDescent="0.35">
      <c r="A746" s="24">
        <v>930</v>
      </c>
      <c r="B746" s="10" t="s">
        <v>11</v>
      </c>
      <c r="C746" s="24" t="s">
        <v>130</v>
      </c>
      <c r="D746" s="24" t="s">
        <v>247</v>
      </c>
      <c r="E746" s="24">
        <v>620</v>
      </c>
      <c r="F746" s="25" t="s">
        <v>362</v>
      </c>
      <c r="G746" s="26">
        <v>12172.7</v>
      </c>
      <c r="H746" s="26">
        <v>12172.7</v>
      </c>
      <c r="I746" s="26">
        <v>12172.7</v>
      </c>
      <c r="J746" s="26"/>
      <c r="K746" s="26"/>
      <c r="L746" s="26"/>
      <c r="M746" s="26"/>
      <c r="N746" s="26">
        <v>12172.7</v>
      </c>
      <c r="O746" s="47">
        <f t="shared" si="931"/>
        <v>100</v>
      </c>
      <c r="P746" s="26"/>
      <c r="Q746" s="26"/>
      <c r="R746" s="26"/>
    </row>
    <row r="747" spans="1:18" ht="52" x14ac:dyDescent="0.35">
      <c r="A747" s="24">
        <v>930</v>
      </c>
      <c r="B747" s="10" t="s">
        <v>11</v>
      </c>
      <c r="C747" s="24" t="s">
        <v>130</v>
      </c>
      <c r="D747" s="24" t="s">
        <v>965</v>
      </c>
      <c r="E747" s="24"/>
      <c r="F747" s="25" t="s">
        <v>966</v>
      </c>
      <c r="G747" s="26">
        <f>G748</f>
        <v>529.70000000000005</v>
      </c>
      <c r="H747" s="26">
        <f>H748+H750</f>
        <v>529.70000000000005</v>
      </c>
      <c r="I747" s="26">
        <f t="shared" ref="I747:R747" si="958">I748+I750</f>
        <v>529.70000000000005</v>
      </c>
      <c r="J747" s="26">
        <f t="shared" si="958"/>
        <v>0</v>
      </c>
      <c r="K747" s="26">
        <f t="shared" si="958"/>
        <v>0</v>
      </c>
      <c r="L747" s="26">
        <f t="shared" si="958"/>
        <v>0</v>
      </c>
      <c r="M747" s="26">
        <f t="shared" si="958"/>
        <v>0</v>
      </c>
      <c r="N747" s="26">
        <f t="shared" si="958"/>
        <v>529.70000000000005</v>
      </c>
      <c r="O747" s="47">
        <f t="shared" si="931"/>
        <v>100</v>
      </c>
      <c r="P747" s="26">
        <f t="shared" si="958"/>
        <v>0</v>
      </c>
      <c r="Q747" s="26">
        <f t="shared" si="958"/>
        <v>0</v>
      </c>
      <c r="R747" s="26">
        <f t="shared" si="958"/>
        <v>0</v>
      </c>
    </row>
    <row r="748" spans="1:18" x14ac:dyDescent="0.35">
      <c r="A748" s="24">
        <v>930</v>
      </c>
      <c r="B748" s="10" t="s">
        <v>11</v>
      </c>
      <c r="C748" s="24" t="s">
        <v>130</v>
      </c>
      <c r="D748" s="24" t="s">
        <v>965</v>
      </c>
      <c r="E748" s="24" t="s">
        <v>141</v>
      </c>
      <c r="F748" s="25" t="s">
        <v>368</v>
      </c>
      <c r="G748" s="26">
        <f>G749</f>
        <v>529.70000000000005</v>
      </c>
      <c r="H748" s="26">
        <f t="shared" ref="H748:R748" si="959">H749</f>
        <v>0</v>
      </c>
      <c r="I748" s="26">
        <f t="shared" si="959"/>
        <v>0</v>
      </c>
      <c r="J748" s="26">
        <f t="shared" si="959"/>
        <v>0</v>
      </c>
      <c r="K748" s="26">
        <f t="shared" si="959"/>
        <v>0</v>
      </c>
      <c r="L748" s="26">
        <f t="shared" si="959"/>
        <v>0</v>
      </c>
      <c r="M748" s="26">
        <f t="shared" si="959"/>
        <v>0</v>
      </c>
      <c r="N748" s="26">
        <f t="shared" si="959"/>
        <v>0</v>
      </c>
      <c r="O748" s="47"/>
      <c r="P748" s="26">
        <f t="shared" si="959"/>
        <v>0</v>
      </c>
      <c r="Q748" s="26">
        <f t="shared" si="959"/>
        <v>0</v>
      </c>
      <c r="R748" s="26">
        <f t="shared" si="959"/>
        <v>0</v>
      </c>
    </row>
    <row r="749" spans="1:18" x14ac:dyDescent="0.35">
      <c r="A749" s="24">
        <v>930</v>
      </c>
      <c r="B749" s="10" t="s">
        <v>11</v>
      </c>
      <c r="C749" s="24" t="s">
        <v>130</v>
      </c>
      <c r="D749" s="24" t="s">
        <v>965</v>
      </c>
      <c r="E749" s="24" t="s">
        <v>802</v>
      </c>
      <c r="F749" s="25" t="s">
        <v>732</v>
      </c>
      <c r="G749" s="26">
        <v>529.70000000000005</v>
      </c>
      <c r="H749" s="26"/>
      <c r="I749" s="26"/>
      <c r="J749" s="26"/>
      <c r="K749" s="26"/>
      <c r="L749" s="26"/>
      <c r="M749" s="26"/>
      <c r="N749" s="26"/>
      <c r="O749" s="47"/>
      <c r="P749" s="26"/>
      <c r="Q749" s="26"/>
      <c r="R749" s="26"/>
    </row>
    <row r="750" spans="1:18" ht="26" x14ac:dyDescent="0.35">
      <c r="A750" s="24">
        <v>930</v>
      </c>
      <c r="B750" s="10" t="s">
        <v>11</v>
      </c>
      <c r="C750" s="24" t="s">
        <v>130</v>
      </c>
      <c r="D750" s="24" t="s">
        <v>965</v>
      </c>
      <c r="E750" s="24" t="s">
        <v>85</v>
      </c>
      <c r="F750" s="25" t="s">
        <v>370</v>
      </c>
      <c r="G750" s="26"/>
      <c r="H750" s="26">
        <f>H751</f>
        <v>529.70000000000005</v>
      </c>
      <c r="I750" s="26">
        <f t="shared" ref="I750:R750" si="960">I751</f>
        <v>529.70000000000005</v>
      </c>
      <c r="J750" s="26">
        <f t="shared" si="960"/>
        <v>0</v>
      </c>
      <c r="K750" s="26">
        <f t="shared" si="960"/>
        <v>0</v>
      </c>
      <c r="L750" s="26">
        <f t="shared" si="960"/>
        <v>0</v>
      </c>
      <c r="M750" s="26">
        <f t="shared" si="960"/>
        <v>0</v>
      </c>
      <c r="N750" s="26">
        <f t="shared" si="960"/>
        <v>529.70000000000005</v>
      </c>
      <c r="O750" s="47">
        <f t="shared" si="931"/>
        <v>100</v>
      </c>
      <c r="P750" s="26">
        <f t="shared" si="960"/>
        <v>0</v>
      </c>
      <c r="Q750" s="26">
        <f t="shared" si="960"/>
        <v>0</v>
      </c>
      <c r="R750" s="26">
        <f t="shared" si="960"/>
        <v>0</v>
      </c>
    </row>
    <row r="751" spans="1:18" x14ac:dyDescent="0.35">
      <c r="A751" s="24">
        <v>930</v>
      </c>
      <c r="B751" s="10" t="s">
        <v>11</v>
      </c>
      <c r="C751" s="24" t="s">
        <v>130</v>
      </c>
      <c r="D751" s="24" t="s">
        <v>965</v>
      </c>
      <c r="E751" s="24">
        <v>620</v>
      </c>
      <c r="F751" s="25" t="s">
        <v>362</v>
      </c>
      <c r="G751" s="26"/>
      <c r="H751" s="26">
        <v>529.70000000000005</v>
      </c>
      <c r="I751" s="26">
        <v>529.70000000000005</v>
      </c>
      <c r="J751" s="26"/>
      <c r="K751" s="26"/>
      <c r="L751" s="26"/>
      <c r="M751" s="26"/>
      <c r="N751" s="26">
        <v>529.70000000000005</v>
      </c>
      <c r="O751" s="47">
        <f t="shared" si="931"/>
        <v>100</v>
      </c>
      <c r="P751" s="26"/>
      <c r="Q751" s="26"/>
      <c r="R751" s="26"/>
    </row>
    <row r="752" spans="1:18" ht="26" x14ac:dyDescent="0.35">
      <c r="A752" s="24">
        <v>930</v>
      </c>
      <c r="B752" s="10" t="s">
        <v>11</v>
      </c>
      <c r="C752" s="24" t="s">
        <v>130</v>
      </c>
      <c r="D752" s="24" t="s">
        <v>267</v>
      </c>
      <c r="E752" s="24"/>
      <c r="F752" s="25" t="s">
        <v>292</v>
      </c>
      <c r="G752" s="26">
        <f t="shared" ref="G752:N752" si="961">G753</f>
        <v>531273.47900000005</v>
      </c>
      <c r="H752" s="26">
        <f t="shared" si="961"/>
        <v>532228.34594999999</v>
      </c>
      <c r="I752" s="26">
        <f t="shared" si="961"/>
        <v>532228.34594999999</v>
      </c>
      <c r="J752" s="26">
        <f t="shared" si="961"/>
        <v>0</v>
      </c>
      <c r="K752" s="26">
        <f t="shared" si="961"/>
        <v>0</v>
      </c>
      <c r="L752" s="26">
        <f t="shared" si="961"/>
        <v>0</v>
      </c>
      <c r="M752" s="26">
        <f t="shared" si="961"/>
        <v>0</v>
      </c>
      <c r="N752" s="26">
        <f t="shared" si="961"/>
        <v>531506.67200000002</v>
      </c>
      <c r="O752" s="47">
        <f t="shared" si="931"/>
        <v>99.864405202110788</v>
      </c>
      <c r="P752" s="26">
        <f t="shared" ref="P752:R752" si="962">P753</f>
        <v>0</v>
      </c>
      <c r="Q752" s="26">
        <f t="shared" si="962"/>
        <v>0</v>
      </c>
      <c r="R752" s="26">
        <f t="shared" si="962"/>
        <v>0</v>
      </c>
    </row>
    <row r="753" spans="1:18" ht="39" x14ac:dyDescent="0.35">
      <c r="A753" s="24">
        <v>930</v>
      </c>
      <c r="B753" s="10" t="s">
        <v>11</v>
      </c>
      <c r="C753" s="24" t="s">
        <v>130</v>
      </c>
      <c r="D753" s="24" t="s">
        <v>248</v>
      </c>
      <c r="E753" s="24"/>
      <c r="F753" s="25" t="s">
        <v>37</v>
      </c>
      <c r="G753" s="26">
        <f t="shared" ref="G753" si="963">G754+G756+G758+G760</f>
        <v>531273.47900000005</v>
      </c>
      <c r="H753" s="26">
        <f t="shared" ref="H753:M753" si="964">H754+H756+H758+H760</f>
        <v>532228.34594999999</v>
      </c>
      <c r="I753" s="26">
        <f t="shared" si="964"/>
        <v>532228.34594999999</v>
      </c>
      <c r="J753" s="26">
        <f t="shared" si="964"/>
        <v>0</v>
      </c>
      <c r="K753" s="26">
        <f t="shared" si="964"/>
        <v>0</v>
      </c>
      <c r="L753" s="26">
        <f t="shared" si="964"/>
        <v>0</v>
      </c>
      <c r="M753" s="26">
        <f t="shared" si="964"/>
        <v>0</v>
      </c>
      <c r="N753" s="26">
        <f t="shared" ref="N753" si="965">N754+N756+N758+N760</f>
        <v>531506.67200000002</v>
      </c>
      <c r="O753" s="47">
        <f t="shared" si="931"/>
        <v>99.864405202110788</v>
      </c>
      <c r="P753" s="26">
        <f t="shared" ref="P753:R753" si="966">P754+P756+P758+P760</f>
        <v>0</v>
      </c>
      <c r="Q753" s="26">
        <f t="shared" ref="Q753" si="967">Q754+Q756+Q758+Q760</f>
        <v>0</v>
      </c>
      <c r="R753" s="26">
        <f t="shared" si="966"/>
        <v>0</v>
      </c>
    </row>
    <row r="754" spans="1:18" ht="52" x14ac:dyDescent="0.35">
      <c r="A754" s="24">
        <v>930</v>
      </c>
      <c r="B754" s="10" t="s">
        <v>11</v>
      </c>
      <c r="C754" s="24" t="s">
        <v>130</v>
      </c>
      <c r="D754" s="24" t="s">
        <v>248</v>
      </c>
      <c r="E754" s="24" t="s">
        <v>19</v>
      </c>
      <c r="F754" s="25" t="s">
        <v>366</v>
      </c>
      <c r="G754" s="26">
        <f t="shared" ref="G754:N754" si="968">G755</f>
        <v>11576.27</v>
      </c>
      <c r="H754" s="26">
        <f t="shared" si="968"/>
        <v>11573.492260000001</v>
      </c>
      <c r="I754" s="26">
        <f t="shared" si="968"/>
        <v>11573.492260000001</v>
      </c>
      <c r="J754" s="26">
        <f t="shared" si="968"/>
        <v>0</v>
      </c>
      <c r="K754" s="26">
        <f t="shared" si="968"/>
        <v>0</v>
      </c>
      <c r="L754" s="26">
        <f t="shared" si="968"/>
        <v>0</v>
      </c>
      <c r="M754" s="26">
        <f t="shared" si="968"/>
        <v>0</v>
      </c>
      <c r="N754" s="26">
        <f t="shared" si="968"/>
        <v>11573.492</v>
      </c>
      <c r="O754" s="47">
        <f t="shared" si="931"/>
        <v>99.999997753487065</v>
      </c>
      <c r="P754" s="26">
        <f t="shared" ref="P754:R754" si="969">P755</f>
        <v>0</v>
      </c>
      <c r="Q754" s="26">
        <f t="shared" si="969"/>
        <v>0</v>
      </c>
      <c r="R754" s="26">
        <f t="shared" si="969"/>
        <v>0</v>
      </c>
    </row>
    <row r="755" spans="1:18" x14ac:dyDescent="0.35">
      <c r="A755" s="24">
        <v>930</v>
      </c>
      <c r="B755" s="10" t="s">
        <v>11</v>
      </c>
      <c r="C755" s="24" t="s">
        <v>130</v>
      </c>
      <c r="D755" s="24" t="s">
        <v>248</v>
      </c>
      <c r="E755" s="24">
        <v>110</v>
      </c>
      <c r="F755" s="25" t="s">
        <v>354</v>
      </c>
      <c r="G755" s="26">
        <v>11576.27</v>
      </c>
      <c r="H755" s="26">
        <v>11573.492260000001</v>
      </c>
      <c r="I755" s="26">
        <v>11573.492260000001</v>
      </c>
      <c r="J755" s="26"/>
      <c r="K755" s="26"/>
      <c r="L755" s="26"/>
      <c r="M755" s="26"/>
      <c r="N755" s="26">
        <v>11573.492</v>
      </c>
      <c r="O755" s="47">
        <f t="shared" si="931"/>
        <v>99.999997753487065</v>
      </c>
      <c r="P755" s="26"/>
      <c r="Q755" s="26"/>
      <c r="R755" s="26"/>
    </row>
    <row r="756" spans="1:18" ht="26" x14ac:dyDescent="0.35">
      <c r="A756" s="24">
        <v>930</v>
      </c>
      <c r="B756" s="10" t="s">
        <v>11</v>
      </c>
      <c r="C756" s="24" t="s">
        <v>130</v>
      </c>
      <c r="D756" s="24" t="s">
        <v>248</v>
      </c>
      <c r="E756" s="24" t="s">
        <v>6</v>
      </c>
      <c r="F756" s="25" t="s">
        <v>367</v>
      </c>
      <c r="G756" s="26">
        <f t="shared" ref="G756:N756" si="970">G757</f>
        <v>3978.873</v>
      </c>
      <c r="H756" s="26">
        <f t="shared" si="970"/>
        <v>3982.1953699999999</v>
      </c>
      <c r="I756" s="26">
        <f t="shared" si="970"/>
        <v>3982.1953699999999</v>
      </c>
      <c r="J756" s="26">
        <f t="shared" si="970"/>
        <v>0</v>
      </c>
      <c r="K756" s="26">
        <f t="shared" si="970"/>
        <v>0</v>
      </c>
      <c r="L756" s="26">
        <f t="shared" si="970"/>
        <v>0</v>
      </c>
      <c r="M756" s="26">
        <f t="shared" si="970"/>
        <v>0</v>
      </c>
      <c r="N756" s="26">
        <f t="shared" si="970"/>
        <v>3891.7689999999998</v>
      </c>
      <c r="O756" s="47">
        <f t="shared" si="931"/>
        <v>97.729233209369127</v>
      </c>
      <c r="P756" s="26">
        <f t="shared" ref="P756:R756" si="971">P757</f>
        <v>0</v>
      </c>
      <c r="Q756" s="26">
        <f t="shared" si="971"/>
        <v>0</v>
      </c>
      <c r="R756" s="26">
        <f t="shared" si="971"/>
        <v>0</v>
      </c>
    </row>
    <row r="757" spans="1:18" ht="26" x14ac:dyDescent="0.35">
      <c r="A757" s="24">
        <v>930</v>
      </c>
      <c r="B757" s="10" t="s">
        <v>11</v>
      </c>
      <c r="C757" s="24" t="s">
        <v>130</v>
      </c>
      <c r="D757" s="24" t="s">
        <v>248</v>
      </c>
      <c r="E757" s="24">
        <v>240</v>
      </c>
      <c r="F757" s="25" t="s">
        <v>356</v>
      </c>
      <c r="G757" s="26">
        <v>3978.873</v>
      </c>
      <c r="H757" s="26">
        <v>3982.1953699999999</v>
      </c>
      <c r="I757" s="26">
        <v>3982.1953699999999</v>
      </c>
      <c r="J757" s="26"/>
      <c r="K757" s="26"/>
      <c r="L757" s="26"/>
      <c r="M757" s="26"/>
      <c r="N757" s="26">
        <v>3891.7689999999998</v>
      </c>
      <c r="O757" s="47">
        <f t="shared" si="931"/>
        <v>97.729233209369127</v>
      </c>
      <c r="P757" s="26"/>
      <c r="Q757" s="26"/>
      <c r="R757" s="26"/>
    </row>
    <row r="758" spans="1:18" ht="26" x14ac:dyDescent="0.35">
      <c r="A758" s="24">
        <v>930</v>
      </c>
      <c r="B758" s="10" t="s">
        <v>11</v>
      </c>
      <c r="C758" s="24" t="s">
        <v>130</v>
      </c>
      <c r="D758" s="24" t="s">
        <v>248</v>
      </c>
      <c r="E758" s="24" t="s">
        <v>85</v>
      </c>
      <c r="F758" s="25" t="s">
        <v>370</v>
      </c>
      <c r="G758" s="26">
        <f t="shared" ref="G758:N758" si="972">G759</f>
        <v>515283.69300000003</v>
      </c>
      <c r="H758" s="26">
        <f t="shared" si="972"/>
        <v>516238.55995000002</v>
      </c>
      <c r="I758" s="26">
        <f t="shared" si="972"/>
        <v>516238.55995000002</v>
      </c>
      <c r="J758" s="26">
        <f t="shared" si="972"/>
        <v>0</v>
      </c>
      <c r="K758" s="26">
        <f t="shared" si="972"/>
        <v>0</v>
      </c>
      <c r="L758" s="26">
        <f t="shared" si="972"/>
        <v>0</v>
      </c>
      <c r="M758" s="26">
        <f t="shared" si="972"/>
        <v>0</v>
      </c>
      <c r="N758" s="26">
        <f t="shared" si="972"/>
        <v>515607.31300000002</v>
      </c>
      <c r="O758" s="47">
        <f t="shared" si="931"/>
        <v>99.877721852071417</v>
      </c>
      <c r="P758" s="26">
        <f t="shared" ref="P758:R758" si="973">P759</f>
        <v>0</v>
      </c>
      <c r="Q758" s="26">
        <f t="shared" si="973"/>
        <v>0</v>
      </c>
      <c r="R758" s="26">
        <f t="shared" si="973"/>
        <v>0</v>
      </c>
    </row>
    <row r="759" spans="1:18" x14ac:dyDescent="0.35">
      <c r="A759" s="24">
        <v>930</v>
      </c>
      <c r="B759" s="10" t="s">
        <v>11</v>
      </c>
      <c r="C759" s="24" t="s">
        <v>130</v>
      </c>
      <c r="D759" s="24" t="s">
        <v>248</v>
      </c>
      <c r="E759" s="24">
        <v>620</v>
      </c>
      <c r="F759" s="25" t="s">
        <v>362</v>
      </c>
      <c r="G759" s="26">
        <v>515283.69300000003</v>
      </c>
      <c r="H759" s="26">
        <v>516238.55995000002</v>
      </c>
      <c r="I759" s="26">
        <v>516238.55995000002</v>
      </c>
      <c r="J759" s="26"/>
      <c r="K759" s="26"/>
      <c r="L759" s="26"/>
      <c r="M759" s="26"/>
      <c r="N759" s="26">
        <v>515607.31300000002</v>
      </c>
      <c r="O759" s="47">
        <f t="shared" si="931"/>
        <v>99.877721852071417</v>
      </c>
      <c r="P759" s="26"/>
      <c r="Q759" s="26"/>
      <c r="R759" s="26"/>
    </row>
    <row r="760" spans="1:18" x14ac:dyDescent="0.35">
      <c r="A760" s="24">
        <v>930</v>
      </c>
      <c r="B760" s="10" t="s">
        <v>11</v>
      </c>
      <c r="C760" s="24" t="s">
        <v>130</v>
      </c>
      <c r="D760" s="24" t="s">
        <v>248</v>
      </c>
      <c r="E760" s="24" t="s">
        <v>7</v>
      </c>
      <c r="F760" s="25" t="s">
        <v>371</v>
      </c>
      <c r="G760" s="26">
        <f t="shared" ref="G760:N760" si="974">G761</f>
        <v>434.64299999999997</v>
      </c>
      <c r="H760" s="26">
        <f t="shared" si="974"/>
        <v>434.09836999999999</v>
      </c>
      <c r="I760" s="26">
        <f t="shared" si="974"/>
        <v>434.09836999999999</v>
      </c>
      <c r="J760" s="26">
        <f t="shared" si="974"/>
        <v>0</v>
      </c>
      <c r="K760" s="26">
        <f t="shared" si="974"/>
        <v>0</v>
      </c>
      <c r="L760" s="26">
        <f t="shared" si="974"/>
        <v>0</v>
      </c>
      <c r="M760" s="26">
        <f t="shared" si="974"/>
        <v>0</v>
      </c>
      <c r="N760" s="26">
        <f t="shared" si="974"/>
        <v>434.09800000000001</v>
      </c>
      <c r="O760" s="47">
        <f t="shared" si="931"/>
        <v>99.999914765862869</v>
      </c>
      <c r="P760" s="26">
        <f t="shared" ref="P760:R760" si="975">P761</f>
        <v>0</v>
      </c>
      <c r="Q760" s="26">
        <f t="shared" si="975"/>
        <v>0</v>
      </c>
      <c r="R760" s="26">
        <f t="shared" si="975"/>
        <v>0</v>
      </c>
    </row>
    <row r="761" spans="1:18" x14ac:dyDescent="0.35">
      <c r="A761" s="24">
        <v>930</v>
      </c>
      <c r="B761" s="10" t="s">
        <v>11</v>
      </c>
      <c r="C761" s="24" t="s">
        <v>130</v>
      </c>
      <c r="D761" s="24" t="s">
        <v>248</v>
      </c>
      <c r="E761" s="24">
        <v>850</v>
      </c>
      <c r="F761" s="25" t="s">
        <v>365</v>
      </c>
      <c r="G761" s="26">
        <v>434.64299999999997</v>
      </c>
      <c r="H761" s="26">
        <v>434.09836999999999</v>
      </c>
      <c r="I761" s="26">
        <v>434.09836999999999</v>
      </c>
      <c r="J761" s="26"/>
      <c r="K761" s="26"/>
      <c r="L761" s="26"/>
      <c r="M761" s="26"/>
      <c r="N761" s="26">
        <v>434.09800000000001</v>
      </c>
      <c r="O761" s="47">
        <f t="shared" si="931"/>
        <v>99.999914765862869</v>
      </c>
      <c r="P761" s="26"/>
      <c r="Q761" s="26"/>
      <c r="R761" s="26"/>
    </row>
    <row r="762" spans="1:18" ht="26" x14ac:dyDescent="0.35">
      <c r="A762" s="24">
        <v>930</v>
      </c>
      <c r="B762" s="10" t="s">
        <v>11</v>
      </c>
      <c r="C762" s="24" t="s">
        <v>130</v>
      </c>
      <c r="D762" s="24" t="s">
        <v>265</v>
      </c>
      <c r="E762" s="24"/>
      <c r="F762" s="25" t="s">
        <v>293</v>
      </c>
      <c r="G762" s="26">
        <f t="shared" ref="G762" si="976">G767+G763+G771</f>
        <v>221833.07200000001</v>
      </c>
      <c r="H762" s="26">
        <f>H767+H763+H771+H774</f>
        <v>266628.47712</v>
      </c>
      <c r="I762" s="26">
        <f t="shared" ref="I762:R762" si="977">I767+I763+I771+I774</f>
        <v>264522.25020999997</v>
      </c>
      <c r="J762" s="26">
        <f t="shared" si="977"/>
        <v>36210.405350000001</v>
      </c>
      <c r="K762" s="26">
        <f t="shared" si="977"/>
        <v>34104.178440000003</v>
      </c>
      <c r="L762" s="26">
        <f t="shared" si="977"/>
        <v>0</v>
      </c>
      <c r="M762" s="26">
        <f t="shared" si="977"/>
        <v>0</v>
      </c>
      <c r="N762" s="26">
        <f t="shared" si="977"/>
        <v>253422.27900000001</v>
      </c>
      <c r="O762" s="47">
        <f t="shared" si="931"/>
        <v>95.046966377092446</v>
      </c>
      <c r="P762" s="26">
        <f t="shared" si="977"/>
        <v>33004.222999999998</v>
      </c>
      <c r="Q762" s="26">
        <f t="shared" si="977"/>
        <v>0</v>
      </c>
      <c r="R762" s="26">
        <f t="shared" si="977"/>
        <v>0</v>
      </c>
    </row>
    <row r="763" spans="1:18" ht="39" x14ac:dyDescent="0.35">
      <c r="A763" s="24">
        <v>930</v>
      </c>
      <c r="B763" s="10" t="s">
        <v>11</v>
      </c>
      <c r="C763" s="24" t="s">
        <v>130</v>
      </c>
      <c r="D763" s="24" t="s">
        <v>853</v>
      </c>
      <c r="E763" s="24"/>
      <c r="F763" s="25" t="s">
        <v>854</v>
      </c>
      <c r="G763" s="26">
        <f t="shared" ref="G763" si="978">G764</f>
        <v>0</v>
      </c>
      <c r="H763" s="26">
        <f>H764</f>
        <v>34710.405350000001</v>
      </c>
      <c r="I763" s="26">
        <f t="shared" ref="I763:M763" si="979">I764</f>
        <v>32604.17844</v>
      </c>
      <c r="J763" s="26">
        <f t="shared" si="979"/>
        <v>34710.405350000001</v>
      </c>
      <c r="K763" s="26">
        <f t="shared" si="979"/>
        <v>32604.17844</v>
      </c>
      <c r="L763" s="26">
        <f t="shared" si="979"/>
        <v>0</v>
      </c>
      <c r="M763" s="26">
        <f t="shared" si="979"/>
        <v>0</v>
      </c>
      <c r="N763" s="26">
        <f t="shared" ref="N763" si="980">N764</f>
        <v>31504.223000000002</v>
      </c>
      <c r="O763" s="47">
        <f t="shared" si="931"/>
        <v>90.763051258921706</v>
      </c>
      <c r="P763" s="26">
        <f t="shared" ref="P763:R763" si="981">P764</f>
        <v>31504.223000000002</v>
      </c>
      <c r="Q763" s="26">
        <f t="shared" si="981"/>
        <v>0</v>
      </c>
      <c r="R763" s="26">
        <f t="shared" si="981"/>
        <v>0</v>
      </c>
    </row>
    <row r="764" spans="1:18" ht="26" x14ac:dyDescent="0.35">
      <c r="A764" s="24">
        <v>930</v>
      </c>
      <c r="B764" s="10" t="s">
        <v>11</v>
      </c>
      <c r="C764" s="24" t="s">
        <v>130</v>
      </c>
      <c r="D764" s="24" t="s">
        <v>853</v>
      </c>
      <c r="E764" s="24" t="s">
        <v>85</v>
      </c>
      <c r="F764" s="25" t="s">
        <v>370</v>
      </c>
      <c r="G764" s="26">
        <f>G766+G765</f>
        <v>0</v>
      </c>
      <c r="H764" s="26">
        <f t="shared" ref="H764:N764" si="982">H766+H765</f>
        <v>34710.405350000001</v>
      </c>
      <c r="I764" s="26">
        <f t="shared" si="982"/>
        <v>32604.17844</v>
      </c>
      <c r="J764" s="26">
        <f t="shared" si="982"/>
        <v>34710.405350000001</v>
      </c>
      <c r="K764" s="26">
        <f t="shared" si="982"/>
        <v>32604.17844</v>
      </c>
      <c r="L764" s="26">
        <f t="shared" si="982"/>
        <v>0</v>
      </c>
      <c r="M764" s="26">
        <f t="shared" si="982"/>
        <v>0</v>
      </c>
      <c r="N764" s="26">
        <f t="shared" si="982"/>
        <v>31504.223000000002</v>
      </c>
      <c r="O764" s="47">
        <f t="shared" si="931"/>
        <v>90.763051258921706</v>
      </c>
      <c r="P764" s="26">
        <f t="shared" ref="P764:R764" si="983">P766+P765</f>
        <v>31504.223000000002</v>
      </c>
      <c r="Q764" s="26">
        <f t="shared" ref="Q764" si="984">Q766+Q765</f>
        <v>0</v>
      </c>
      <c r="R764" s="26">
        <f t="shared" si="983"/>
        <v>0</v>
      </c>
    </row>
    <row r="765" spans="1:18" x14ac:dyDescent="0.35">
      <c r="A765" s="24">
        <v>930</v>
      </c>
      <c r="B765" s="10" t="s">
        <v>11</v>
      </c>
      <c r="C765" s="24" t="s">
        <v>130</v>
      </c>
      <c r="D765" s="24" t="s">
        <v>853</v>
      </c>
      <c r="E765" s="24">
        <v>610</v>
      </c>
      <c r="F765" s="25" t="s">
        <v>361</v>
      </c>
      <c r="G765" s="26"/>
      <c r="H765" s="26">
        <v>454.22309999999999</v>
      </c>
      <c r="I765" s="26">
        <v>454.22309999999999</v>
      </c>
      <c r="J765" s="26">
        <f>H765</f>
        <v>454.22309999999999</v>
      </c>
      <c r="K765" s="26">
        <f>I765</f>
        <v>454.22309999999999</v>
      </c>
      <c r="L765" s="26"/>
      <c r="M765" s="26"/>
      <c r="N765" s="26">
        <v>454.22300000000001</v>
      </c>
      <c r="O765" s="47">
        <f t="shared" si="931"/>
        <v>99.999977984386973</v>
      </c>
      <c r="P765" s="26">
        <f>N765</f>
        <v>454.22300000000001</v>
      </c>
      <c r="Q765" s="26"/>
      <c r="R765" s="26"/>
    </row>
    <row r="766" spans="1:18" x14ac:dyDescent="0.35">
      <c r="A766" s="24">
        <v>930</v>
      </c>
      <c r="B766" s="10" t="s">
        <v>11</v>
      </c>
      <c r="C766" s="24" t="s">
        <v>130</v>
      </c>
      <c r="D766" s="24" t="s">
        <v>853</v>
      </c>
      <c r="E766" s="24">
        <v>620</v>
      </c>
      <c r="F766" s="25" t="s">
        <v>362</v>
      </c>
      <c r="G766" s="26"/>
      <c r="H766" s="26">
        <v>34256.182249999998</v>
      </c>
      <c r="I766" s="26">
        <v>32149.95534</v>
      </c>
      <c r="J766" s="26">
        <f>H766</f>
        <v>34256.182249999998</v>
      </c>
      <c r="K766" s="26">
        <f>I766</f>
        <v>32149.95534</v>
      </c>
      <c r="L766" s="26"/>
      <c r="M766" s="26"/>
      <c r="N766" s="26">
        <v>31050</v>
      </c>
      <c r="O766" s="47">
        <f t="shared" si="931"/>
        <v>90.640573352274245</v>
      </c>
      <c r="P766" s="26">
        <v>31050</v>
      </c>
      <c r="Q766" s="26"/>
      <c r="R766" s="26"/>
    </row>
    <row r="767" spans="1:18" ht="39" x14ac:dyDescent="0.35">
      <c r="A767" s="24">
        <v>930</v>
      </c>
      <c r="B767" s="10" t="s">
        <v>11</v>
      </c>
      <c r="C767" s="24" t="s">
        <v>130</v>
      </c>
      <c r="D767" s="24" t="s">
        <v>233</v>
      </c>
      <c r="E767" s="24"/>
      <c r="F767" s="25" t="s">
        <v>294</v>
      </c>
      <c r="G767" s="26">
        <f t="shared" ref="G767:N767" si="985">G768</f>
        <v>221149.88</v>
      </c>
      <c r="H767" s="26">
        <f t="shared" si="985"/>
        <v>229734.88033999997</v>
      </c>
      <c r="I767" s="26">
        <f t="shared" si="985"/>
        <v>229734.88033999997</v>
      </c>
      <c r="J767" s="26">
        <f t="shared" si="985"/>
        <v>0</v>
      </c>
      <c r="K767" s="26">
        <f t="shared" si="985"/>
        <v>0</v>
      </c>
      <c r="L767" s="26">
        <f t="shared" si="985"/>
        <v>0</v>
      </c>
      <c r="M767" s="26">
        <f t="shared" si="985"/>
        <v>0</v>
      </c>
      <c r="N767" s="26">
        <f t="shared" si="985"/>
        <v>219734.88</v>
      </c>
      <c r="O767" s="47">
        <f t="shared" si="931"/>
        <v>95.64715626760713</v>
      </c>
      <c r="P767" s="26">
        <f t="shared" ref="P767:R767" si="986">P768</f>
        <v>0</v>
      </c>
      <c r="Q767" s="26">
        <f t="shared" si="986"/>
        <v>0</v>
      </c>
      <c r="R767" s="26">
        <f t="shared" si="986"/>
        <v>0</v>
      </c>
    </row>
    <row r="768" spans="1:18" ht="26" x14ac:dyDescent="0.35">
      <c r="A768" s="24">
        <v>930</v>
      </c>
      <c r="B768" s="10" t="s">
        <v>11</v>
      </c>
      <c r="C768" s="24" t="s">
        <v>130</v>
      </c>
      <c r="D768" s="24" t="s">
        <v>233</v>
      </c>
      <c r="E768" s="24" t="s">
        <v>85</v>
      </c>
      <c r="F768" s="25" t="s">
        <v>370</v>
      </c>
      <c r="G768" s="26">
        <f t="shared" ref="G768" si="987">G769+G770</f>
        <v>221149.88</v>
      </c>
      <c r="H768" s="26">
        <f t="shared" ref="H768:M768" si="988">H769+H770</f>
        <v>229734.88033999997</v>
      </c>
      <c r="I768" s="26">
        <f t="shared" si="988"/>
        <v>229734.88033999997</v>
      </c>
      <c r="J768" s="26">
        <f t="shared" si="988"/>
        <v>0</v>
      </c>
      <c r="K768" s="26">
        <f t="shared" si="988"/>
        <v>0</v>
      </c>
      <c r="L768" s="26">
        <f t="shared" si="988"/>
        <v>0</v>
      </c>
      <c r="M768" s="26">
        <f t="shared" si="988"/>
        <v>0</v>
      </c>
      <c r="N768" s="26">
        <f t="shared" ref="N768" si="989">N769+N770</f>
        <v>219734.88</v>
      </c>
      <c r="O768" s="47">
        <f t="shared" si="931"/>
        <v>95.64715626760713</v>
      </c>
      <c r="P768" s="26">
        <f t="shared" ref="P768:R768" si="990">P769+P770</f>
        <v>0</v>
      </c>
      <c r="Q768" s="26">
        <f t="shared" ref="Q768" si="991">Q769+Q770</f>
        <v>0</v>
      </c>
      <c r="R768" s="26">
        <f t="shared" si="990"/>
        <v>0</v>
      </c>
    </row>
    <row r="769" spans="1:18" x14ac:dyDescent="0.35">
      <c r="A769" s="24">
        <v>930</v>
      </c>
      <c r="B769" s="10" t="s">
        <v>11</v>
      </c>
      <c r="C769" s="24" t="s">
        <v>130</v>
      </c>
      <c r="D769" s="24" t="s">
        <v>233</v>
      </c>
      <c r="E769" s="24">
        <v>610</v>
      </c>
      <c r="F769" s="25" t="s">
        <v>361</v>
      </c>
      <c r="G769" s="26">
        <v>35700</v>
      </c>
      <c r="H769" s="26">
        <v>38563.900999999998</v>
      </c>
      <c r="I769" s="26">
        <v>38563.900999999998</v>
      </c>
      <c r="J769" s="26"/>
      <c r="K769" s="26"/>
      <c r="L769" s="26"/>
      <c r="M769" s="26"/>
      <c r="N769" s="26">
        <v>38563.900999999998</v>
      </c>
      <c r="O769" s="47">
        <f t="shared" si="931"/>
        <v>100</v>
      </c>
      <c r="P769" s="26"/>
      <c r="Q769" s="26"/>
      <c r="R769" s="26"/>
    </row>
    <row r="770" spans="1:18" x14ac:dyDescent="0.35">
      <c r="A770" s="24">
        <v>930</v>
      </c>
      <c r="B770" s="10" t="s">
        <v>11</v>
      </c>
      <c r="C770" s="24" t="s">
        <v>130</v>
      </c>
      <c r="D770" s="24" t="s">
        <v>233</v>
      </c>
      <c r="E770" s="24">
        <v>620</v>
      </c>
      <c r="F770" s="25" t="s">
        <v>362</v>
      </c>
      <c r="G770" s="26">
        <v>185449.88</v>
      </c>
      <c r="H770" s="26">
        <v>191170.97933999999</v>
      </c>
      <c r="I770" s="26">
        <v>191170.97933999999</v>
      </c>
      <c r="J770" s="26"/>
      <c r="K770" s="26"/>
      <c r="L770" s="26"/>
      <c r="M770" s="26"/>
      <c r="N770" s="26">
        <v>181170.97899999999</v>
      </c>
      <c r="O770" s="47">
        <f t="shared" si="931"/>
        <v>94.76908034131327</v>
      </c>
      <c r="P770" s="26"/>
      <c r="Q770" s="26"/>
      <c r="R770" s="26"/>
    </row>
    <row r="771" spans="1:18" x14ac:dyDescent="0.3">
      <c r="A771" s="24">
        <v>930</v>
      </c>
      <c r="B771" s="10" t="s">
        <v>11</v>
      </c>
      <c r="C771" s="24" t="s">
        <v>130</v>
      </c>
      <c r="D771" s="24" t="s">
        <v>250</v>
      </c>
      <c r="E771" s="24"/>
      <c r="F771" s="33" t="s">
        <v>295</v>
      </c>
      <c r="G771" s="26">
        <f t="shared" ref="G771:G772" si="992">G772</f>
        <v>683.19200000000001</v>
      </c>
      <c r="H771" s="26">
        <f>H772</f>
        <v>683.19142999999997</v>
      </c>
      <c r="I771" s="26">
        <f t="shared" ref="I771:M772" si="993">I772</f>
        <v>683.19142999999997</v>
      </c>
      <c r="J771" s="26">
        <f t="shared" si="993"/>
        <v>0</v>
      </c>
      <c r="K771" s="26">
        <f t="shared" si="993"/>
        <v>0</v>
      </c>
      <c r="L771" s="26">
        <f t="shared" si="993"/>
        <v>0</v>
      </c>
      <c r="M771" s="26">
        <f t="shared" si="993"/>
        <v>0</v>
      </c>
      <c r="N771" s="26">
        <f t="shared" ref="N771:N772" si="994">N772</f>
        <v>683.17600000000004</v>
      </c>
      <c r="O771" s="47">
        <f t="shared" si="931"/>
        <v>99.997741482207999</v>
      </c>
      <c r="P771" s="26">
        <f t="shared" ref="P771:R772" si="995">P772</f>
        <v>0</v>
      </c>
      <c r="Q771" s="26">
        <f t="shared" si="995"/>
        <v>0</v>
      </c>
      <c r="R771" s="26">
        <f t="shared" si="995"/>
        <v>0</v>
      </c>
    </row>
    <row r="772" spans="1:18" ht="26" x14ac:dyDescent="0.35">
      <c r="A772" s="24">
        <v>930</v>
      </c>
      <c r="B772" s="10" t="s">
        <v>11</v>
      </c>
      <c r="C772" s="24" t="s">
        <v>130</v>
      </c>
      <c r="D772" s="24" t="s">
        <v>250</v>
      </c>
      <c r="E772" s="24" t="s">
        <v>6</v>
      </c>
      <c r="F772" s="25" t="s">
        <v>367</v>
      </c>
      <c r="G772" s="26">
        <f t="shared" si="992"/>
        <v>683.19200000000001</v>
      </c>
      <c r="H772" s="26">
        <f>H773</f>
        <v>683.19142999999997</v>
      </c>
      <c r="I772" s="26">
        <f t="shared" si="993"/>
        <v>683.19142999999997</v>
      </c>
      <c r="J772" s="26">
        <f t="shared" si="993"/>
        <v>0</v>
      </c>
      <c r="K772" s="26">
        <f t="shared" si="993"/>
        <v>0</v>
      </c>
      <c r="L772" s="26">
        <f t="shared" si="993"/>
        <v>0</v>
      </c>
      <c r="M772" s="26">
        <f t="shared" si="993"/>
        <v>0</v>
      </c>
      <c r="N772" s="26">
        <f t="shared" si="994"/>
        <v>683.17600000000004</v>
      </c>
      <c r="O772" s="47">
        <f t="shared" si="931"/>
        <v>99.997741482207999</v>
      </c>
      <c r="P772" s="26">
        <f t="shared" si="995"/>
        <v>0</v>
      </c>
      <c r="Q772" s="26">
        <f t="shared" si="995"/>
        <v>0</v>
      </c>
      <c r="R772" s="26">
        <f t="shared" si="995"/>
        <v>0</v>
      </c>
    </row>
    <row r="773" spans="1:18" ht="26" x14ac:dyDescent="0.35">
      <c r="A773" s="24">
        <v>930</v>
      </c>
      <c r="B773" s="10" t="s">
        <v>11</v>
      </c>
      <c r="C773" s="24" t="s">
        <v>130</v>
      </c>
      <c r="D773" s="24" t="s">
        <v>250</v>
      </c>
      <c r="E773" s="24">
        <v>240</v>
      </c>
      <c r="F773" s="25" t="s">
        <v>356</v>
      </c>
      <c r="G773" s="26">
        <v>683.19200000000001</v>
      </c>
      <c r="H773" s="26">
        <v>683.19142999999997</v>
      </c>
      <c r="I773" s="26">
        <v>683.19142999999997</v>
      </c>
      <c r="J773" s="26"/>
      <c r="K773" s="26"/>
      <c r="L773" s="26"/>
      <c r="M773" s="26"/>
      <c r="N773" s="26">
        <v>683.17600000000004</v>
      </c>
      <c r="O773" s="47">
        <f t="shared" si="931"/>
        <v>99.997741482207999</v>
      </c>
      <c r="P773" s="26"/>
      <c r="Q773" s="26"/>
      <c r="R773" s="26"/>
    </row>
    <row r="774" spans="1:18" ht="65" x14ac:dyDescent="0.35">
      <c r="A774" s="24">
        <v>930</v>
      </c>
      <c r="B774" s="10" t="s">
        <v>11</v>
      </c>
      <c r="C774" s="24" t="s">
        <v>130</v>
      </c>
      <c r="D774" s="24" t="s">
        <v>1001</v>
      </c>
      <c r="E774" s="24"/>
      <c r="F774" s="25" t="s">
        <v>998</v>
      </c>
      <c r="G774" s="26"/>
      <c r="H774" s="26">
        <f>H775</f>
        <v>1500</v>
      </c>
      <c r="I774" s="26">
        <f t="shared" ref="I774:R775" si="996">I775</f>
        <v>1500</v>
      </c>
      <c r="J774" s="26">
        <f t="shared" si="996"/>
        <v>1500</v>
      </c>
      <c r="K774" s="26">
        <f t="shared" si="996"/>
        <v>1500</v>
      </c>
      <c r="L774" s="26">
        <f t="shared" si="996"/>
        <v>0</v>
      </c>
      <c r="M774" s="26">
        <f t="shared" si="996"/>
        <v>0</v>
      </c>
      <c r="N774" s="26">
        <f t="shared" si="996"/>
        <v>1500</v>
      </c>
      <c r="O774" s="47">
        <f t="shared" si="931"/>
        <v>100</v>
      </c>
      <c r="P774" s="26">
        <f t="shared" si="996"/>
        <v>1500</v>
      </c>
      <c r="Q774" s="26">
        <f t="shared" si="996"/>
        <v>0</v>
      </c>
      <c r="R774" s="26">
        <f t="shared" si="996"/>
        <v>0</v>
      </c>
    </row>
    <row r="775" spans="1:18" ht="26" x14ac:dyDescent="0.35">
      <c r="A775" s="24">
        <v>930</v>
      </c>
      <c r="B775" s="10" t="s">
        <v>11</v>
      </c>
      <c r="C775" s="24" t="s">
        <v>130</v>
      </c>
      <c r="D775" s="24" t="s">
        <v>1001</v>
      </c>
      <c r="E775" s="24" t="s">
        <v>85</v>
      </c>
      <c r="F775" s="25" t="s">
        <v>370</v>
      </c>
      <c r="G775" s="26"/>
      <c r="H775" s="26">
        <f>H776</f>
        <v>1500</v>
      </c>
      <c r="I775" s="26">
        <f t="shared" si="996"/>
        <v>1500</v>
      </c>
      <c r="J775" s="26">
        <f t="shared" si="996"/>
        <v>1500</v>
      </c>
      <c r="K775" s="26">
        <f t="shared" si="996"/>
        <v>1500</v>
      </c>
      <c r="L775" s="26">
        <f t="shared" si="996"/>
        <v>0</v>
      </c>
      <c r="M775" s="26">
        <f t="shared" si="996"/>
        <v>0</v>
      </c>
      <c r="N775" s="26">
        <f t="shared" si="996"/>
        <v>1500</v>
      </c>
      <c r="O775" s="47">
        <f t="shared" si="931"/>
        <v>100</v>
      </c>
      <c r="P775" s="26">
        <f t="shared" si="996"/>
        <v>1500</v>
      </c>
      <c r="Q775" s="26">
        <f t="shared" si="996"/>
        <v>0</v>
      </c>
      <c r="R775" s="26">
        <f t="shared" si="996"/>
        <v>0</v>
      </c>
    </row>
    <row r="776" spans="1:18" x14ac:dyDescent="0.35">
      <c r="A776" s="24">
        <v>930</v>
      </c>
      <c r="B776" s="10" t="s">
        <v>11</v>
      </c>
      <c r="C776" s="24" t="s">
        <v>130</v>
      </c>
      <c r="D776" s="24" t="s">
        <v>1001</v>
      </c>
      <c r="E776" s="24">
        <v>620</v>
      </c>
      <c r="F776" s="25" t="s">
        <v>362</v>
      </c>
      <c r="G776" s="26"/>
      <c r="H776" s="26">
        <v>1500</v>
      </c>
      <c r="I776" s="26">
        <v>1500</v>
      </c>
      <c r="J776" s="26">
        <f>H776</f>
        <v>1500</v>
      </c>
      <c r="K776" s="26">
        <f>I776</f>
        <v>1500</v>
      </c>
      <c r="L776" s="26"/>
      <c r="M776" s="26"/>
      <c r="N776" s="26">
        <v>1500</v>
      </c>
      <c r="O776" s="47">
        <f t="shared" si="931"/>
        <v>100</v>
      </c>
      <c r="P776" s="26">
        <f>N776</f>
        <v>1500</v>
      </c>
      <c r="Q776" s="26"/>
      <c r="R776" s="26"/>
    </row>
    <row r="777" spans="1:18" ht="26" x14ac:dyDescent="0.35">
      <c r="A777" s="24">
        <v>930</v>
      </c>
      <c r="B777" s="10" t="s">
        <v>11</v>
      </c>
      <c r="C777" s="24" t="s">
        <v>130</v>
      </c>
      <c r="D777" s="24" t="s">
        <v>142</v>
      </c>
      <c r="E777" s="24"/>
      <c r="F777" s="25" t="s">
        <v>159</v>
      </c>
      <c r="G777" s="26">
        <f t="shared" ref="G777:N779" si="997">G778</f>
        <v>4571.7</v>
      </c>
      <c r="H777" s="26">
        <f>H778+H786</f>
        <v>10849.351999999999</v>
      </c>
      <c r="I777" s="26">
        <f t="shared" ref="I777:R777" si="998">I778+I786</f>
        <v>10849.351999999999</v>
      </c>
      <c r="J777" s="26">
        <f t="shared" si="998"/>
        <v>6277.652</v>
      </c>
      <c r="K777" s="26">
        <f t="shared" si="998"/>
        <v>6277.652</v>
      </c>
      <c r="L777" s="26">
        <f t="shared" si="998"/>
        <v>0</v>
      </c>
      <c r="M777" s="26">
        <f t="shared" si="998"/>
        <v>0</v>
      </c>
      <c r="N777" s="26">
        <f t="shared" si="998"/>
        <v>10849.351999999999</v>
      </c>
      <c r="O777" s="47">
        <f t="shared" si="931"/>
        <v>100</v>
      </c>
      <c r="P777" s="26">
        <f t="shared" si="998"/>
        <v>6277.652</v>
      </c>
      <c r="Q777" s="26">
        <f t="shared" si="998"/>
        <v>0</v>
      </c>
      <c r="R777" s="26">
        <f t="shared" si="998"/>
        <v>0</v>
      </c>
    </row>
    <row r="778" spans="1:18" x14ac:dyDescent="0.35">
      <c r="A778" s="24">
        <v>930</v>
      </c>
      <c r="B778" s="10" t="s">
        <v>11</v>
      </c>
      <c r="C778" s="24" t="s">
        <v>130</v>
      </c>
      <c r="D778" s="24" t="s">
        <v>185</v>
      </c>
      <c r="E778" s="24"/>
      <c r="F778" s="25" t="s">
        <v>209</v>
      </c>
      <c r="G778" s="26">
        <f t="shared" si="997"/>
        <v>4571.7</v>
      </c>
      <c r="H778" s="26">
        <f>H779+H783</f>
        <v>4871.7</v>
      </c>
      <c r="I778" s="26">
        <f t="shared" ref="I778:M778" si="999">I779+I783</f>
        <v>4871.7</v>
      </c>
      <c r="J778" s="26">
        <f t="shared" si="999"/>
        <v>300</v>
      </c>
      <c r="K778" s="26">
        <f t="shared" si="999"/>
        <v>300</v>
      </c>
      <c r="L778" s="26">
        <f t="shared" si="999"/>
        <v>0</v>
      </c>
      <c r="M778" s="26">
        <f t="shared" si="999"/>
        <v>0</v>
      </c>
      <c r="N778" s="26">
        <f t="shared" ref="N778:R778" si="1000">N779+N783</f>
        <v>4871.7</v>
      </c>
      <c r="O778" s="47">
        <f t="shared" si="931"/>
        <v>100</v>
      </c>
      <c r="P778" s="26">
        <f t="shared" ref="P778:Q778" si="1001">P779+P783</f>
        <v>300</v>
      </c>
      <c r="Q778" s="26">
        <f t="shared" si="1001"/>
        <v>0</v>
      </c>
      <c r="R778" s="26">
        <f t="shared" si="1000"/>
        <v>0</v>
      </c>
    </row>
    <row r="779" spans="1:18" ht="26" x14ac:dyDescent="0.35">
      <c r="A779" s="24">
        <v>930</v>
      </c>
      <c r="B779" s="10" t="s">
        <v>11</v>
      </c>
      <c r="C779" s="24" t="s">
        <v>130</v>
      </c>
      <c r="D779" s="24" t="s">
        <v>165</v>
      </c>
      <c r="E779" s="24"/>
      <c r="F779" s="25" t="s">
        <v>210</v>
      </c>
      <c r="G779" s="26">
        <f t="shared" si="997"/>
        <v>4571.7</v>
      </c>
      <c r="H779" s="26">
        <f t="shared" si="997"/>
        <v>4571.7</v>
      </c>
      <c r="I779" s="26">
        <f t="shared" si="997"/>
        <v>4571.7</v>
      </c>
      <c r="J779" s="26">
        <f t="shared" si="997"/>
        <v>0</v>
      </c>
      <c r="K779" s="26">
        <f t="shared" si="997"/>
        <v>0</v>
      </c>
      <c r="L779" s="26">
        <f t="shared" si="997"/>
        <v>0</v>
      </c>
      <c r="M779" s="26">
        <f t="shared" si="997"/>
        <v>0</v>
      </c>
      <c r="N779" s="26">
        <f t="shared" si="997"/>
        <v>4571.7</v>
      </c>
      <c r="O779" s="47">
        <f t="shared" si="931"/>
        <v>100</v>
      </c>
      <c r="P779" s="26">
        <f t="shared" ref="P779:R779" si="1002">P780</f>
        <v>0</v>
      </c>
      <c r="Q779" s="26">
        <f t="shared" si="1002"/>
        <v>0</v>
      </c>
      <c r="R779" s="26">
        <f t="shared" si="1002"/>
        <v>0</v>
      </c>
    </row>
    <row r="780" spans="1:18" ht="26" x14ac:dyDescent="0.35">
      <c r="A780" s="24">
        <v>930</v>
      </c>
      <c r="B780" s="10" t="s">
        <v>11</v>
      </c>
      <c r="C780" s="24" t="s">
        <v>130</v>
      </c>
      <c r="D780" s="24" t="s">
        <v>165</v>
      </c>
      <c r="E780" s="24" t="s">
        <v>85</v>
      </c>
      <c r="F780" s="25" t="s">
        <v>370</v>
      </c>
      <c r="G780" s="26">
        <f t="shared" ref="G780" si="1003">G781+G782</f>
        <v>4571.7</v>
      </c>
      <c r="H780" s="26">
        <f t="shared" ref="H780:M780" si="1004">H781+H782</f>
        <v>4571.7</v>
      </c>
      <c r="I780" s="26">
        <f t="shared" si="1004"/>
        <v>4571.7</v>
      </c>
      <c r="J780" s="26">
        <f t="shared" si="1004"/>
        <v>0</v>
      </c>
      <c r="K780" s="26">
        <f t="shared" si="1004"/>
        <v>0</v>
      </c>
      <c r="L780" s="26">
        <f t="shared" si="1004"/>
        <v>0</v>
      </c>
      <c r="M780" s="26">
        <f t="shared" si="1004"/>
        <v>0</v>
      </c>
      <c r="N780" s="26">
        <f t="shared" ref="N780" si="1005">N781+N782</f>
        <v>4571.7</v>
      </c>
      <c r="O780" s="47">
        <f t="shared" si="931"/>
        <v>100</v>
      </c>
      <c r="P780" s="26">
        <f t="shared" ref="P780:R780" si="1006">P781+P782</f>
        <v>0</v>
      </c>
      <c r="Q780" s="26">
        <f t="shared" ref="Q780" si="1007">Q781+Q782</f>
        <v>0</v>
      </c>
      <c r="R780" s="26">
        <f t="shared" si="1006"/>
        <v>0</v>
      </c>
    </row>
    <row r="781" spans="1:18" x14ac:dyDescent="0.35">
      <c r="A781" s="24">
        <v>930</v>
      </c>
      <c r="B781" s="10" t="s">
        <v>11</v>
      </c>
      <c r="C781" s="24" t="s">
        <v>130</v>
      </c>
      <c r="D781" s="24" t="s">
        <v>165</v>
      </c>
      <c r="E781" s="24">
        <v>610</v>
      </c>
      <c r="F781" s="25" t="s">
        <v>361</v>
      </c>
      <c r="G781" s="26">
        <v>1741.6</v>
      </c>
      <c r="H781" s="26">
        <v>1130.45607</v>
      </c>
      <c r="I781" s="26">
        <v>1130.45607</v>
      </c>
      <c r="J781" s="26"/>
      <c r="K781" s="26"/>
      <c r="L781" s="26"/>
      <c r="M781" s="26"/>
      <c r="N781" s="26">
        <v>1130.4559999999999</v>
      </c>
      <c r="O781" s="47">
        <f t="shared" si="931"/>
        <v>99.999993807808906</v>
      </c>
      <c r="P781" s="26"/>
      <c r="Q781" s="26"/>
      <c r="R781" s="26"/>
    </row>
    <row r="782" spans="1:18" x14ac:dyDescent="0.35">
      <c r="A782" s="24">
        <v>930</v>
      </c>
      <c r="B782" s="10" t="s">
        <v>11</v>
      </c>
      <c r="C782" s="24" t="s">
        <v>130</v>
      </c>
      <c r="D782" s="24" t="s">
        <v>165</v>
      </c>
      <c r="E782" s="24">
        <v>620</v>
      </c>
      <c r="F782" s="25" t="s">
        <v>362</v>
      </c>
      <c r="G782" s="26">
        <v>2830.1</v>
      </c>
      <c r="H782" s="26">
        <v>3441.2439300000001</v>
      </c>
      <c r="I782" s="26">
        <v>3441.2439300000001</v>
      </c>
      <c r="J782" s="26"/>
      <c r="K782" s="26"/>
      <c r="L782" s="26"/>
      <c r="M782" s="26"/>
      <c r="N782" s="26">
        <v>3441.2440000000001</v>
      </c>
      <c r="O782" s="47">
        <f t="shared" ref="O782:O845" si="1008">N782/H782*100</f>
        <v>100.00000203414817</v>
      </c>
      <c r="P782" s="26"/>
      <c r="Q782" s="26"/>
      <c r="R782" s="26"/>
    </row>
    <row r="783" spans="1:18" ht="39" x14ac:dyDescent="0.35">
      <c r="A783" s="24">
        <v>930</v>
      </c>
      <c r="B783" s="10" t="s">
        <v>11</v>
      </c>
      <c r="C783" s="24" t="s">
        <v>130</v>
      </c>
      <c r="D783" s="24" t="s">
        <v>961</v>
      </c>
      <c r="E783" s="24"/>
      <c r="F783" s="25" t="s">
        <v>962</v>
      </c>
      <c r="G783" s="26"/>
      <c r="H783" s="26">
        <f>H784</f>
        <v>300</v>
      </c>
      <c r="I783" s="26">
        <f t="shared" ref="I783:K784" si="1009">I784</f>
        <v>300</v>
      </c>
      <c r="J783" s="26">
        <f t="shared" si="1009"/>
        <v>300</v>
      </c>
      <c r="K783" s="26">
        <f t="shared" si="1009"/>
        <v>300</v>
      </c>
      <c r="L783" s="26">
        <f t="shared" ref="L783:R784" si="1010">L784</f>
        <v>0</v>
      </c>
      <c r="M783" s="26">
        <f t="shared" si="1010"/>
        <v>0</v>
      </c>
      <c r="N783" s="26">
        <f t="shared" si="1010"/>
        <v>300</v>
      </c>
      <c r="O783" s="47">
        <f t="shared" si="1008"/>
        <v>100</v>
      </c>
      <c r="P783" s="26">
        <f t="shared" si="1010"/>
        <v>300</v>
      </c>
      <c r="Q783" s="26">
        <f t="shared" si="1010"/>
        <v>0</v>
      </c>
      <c r="R783" s="26">
        <f t="shared" si="1010"/>
        <v>0</v>
      </c>
    </row>
    <row r="784" spans="1:18" ht="26" x14ac:dyDescent="0.35">
      <c r="A784" s="24">
        <v>930</v>
      </c>
      <c r="B784" s="10" t="s">
        <v>11</v>
      </c>
      <c r="C784" s="24" t="s">
        <v>130</v>
      </c>
      <c r="D784" s="24" t="s">
        <v>961</v>
      </c>
      <c r="E784" s="24" t="s">
        <v>85</v>
      </c>
      <c r="F784" s="25" t="s">
        <v>370</v>
      </c>
      <c r="G784" s="26"/>
      <c r="H784" s="26">
        <f>H785</f>
        <v>300</v>
      </c>
      <c r="I784" s="26">
        <f t="shared" si="1009"/>
        <v>300</v>
      </c>
      <c r="J784" s="26">
        <f t="shared" si="1009"/>
        <v>300</v>
      </c>
      <c r="K784" s="26">
        <f t="shared" si="1009"/>
        <v>300</v>
      </c>
      <c r="L784" s="26">
        <f t="shared" si="1010"/>
        <v>0</v>
      </c>
      <c r="M784" s="26">
        <f t="shared" si="1010"/>
        <v>0</v>
      </c>
      <c r="N784" s="26">
        <f t="shared" si="1010"/>
        <v>300</v>
      </c>
      <c r="O784" s="47">
        <f t="shared" si="1008"/>
        <v>100</v>
      </c>
      <c r="P784" s="26">
        <f t="shared" si="1010"/>
        <v>300</v>
      </c>
      <c r="Q784" s="26">
        <f t="shared" si="1010"/>
        <v>0</v>
      </c>
      <c r="R784" s="26">
        <f t="shared" si="1010"/>
        <v>0</v>
      </c>
    </row>
    <row r="785" spans="1:18" x14ac:dyDescent="0.35">
      <c r="A785" s="24">
        <v>930</v>
      </c>
      <c r="B785" s="10" t="s">
        <v>11</v>
      </c>
      <c r="C785" s="24" t="s">
        <v>130</v>
      </c>
      <c r="D785" s="24" t="s">
        <v>961</v>
      </c>
      <c r="E785" s="24">
        <v>620</v>
      </c>
      <c r="F785" s="25" t="s">
        <v>362</v>
      </c>
      <c r="G785" s="26"/>
      <c r="H785" s="26">
        <v>300</v>
      </c>
      <c r="I785" s="26">
        <v>300</v>
      </c>
      <c r="J785" s="26">
        <f>H785</f>
        <v>300</v>
      </c>
      <c r="K785" s="26">
        <f>I785</f>
        <v>300</v>
      </c>
      <c r="L785" s="26"/>
      <c r="M785" s="26"/>
      <c r="N785" s="26">
        <v>300</v>
      </c>
      <c r="O785" s="47">
        <f t="shared" si="1008"/>
        <v>100</v>
      </c>
      <c r="P785" s="26">
        <f>N785</f>
        <v>300</v>
      </c>
      <c r="Q785" s="26"/>
      <c r="R785" s="26"/>
    </row>
    <row r="786" spans="1:18" ht="26" x14ac:dyDescent="0.35">
      <c r="A786" s="24">
        <v>930</v>
      </c>
      <c r="B786" s="10" t="s">
        <v>11</v>
      </c>
      <c r="C786" s="24" t="s">
        <v>130</v>
      </c>
      <c r="D786" s="24" t="s">
        <v>1002</v>
      </c>
      <c r="E786" s="24"/>
      <c r="F786" s="25" t="s">
        <v>1005</v>
      </c>
      <c r="G786" s="26"/>
      <c r="H786" s="26">
        <f>H787</f>
        <v>5977.652</v>
      </c>
      <c r="I786" s="26">
        <f t="shared" ref="I786:R787" si="1011">I787</f>
        <v>5977.652</v>
      </c>
      <c r="J786" s="26">
        <f t="shared" si="1011"/>
        <v>5977.652</v>
      </c>
      <c r="K786" s="26">
        <f t="shared" si="1011"/>
        <v>5977.652</v>
      </c>
      <c r="L786" s="26">
        <f t="shared" si="1011"/>
        <v>0</v>
      </c>
      <c r="M786" s="26">
        <f t="shared" si="1011"/>
        <v>0</v>
      </c>
      <c r="N786" s="26">
        <f t="shared" si="1011"/>
        <v>5977.652</v>
      </c>
      <c r="O786" s="47">
        <f t="shared" si="1008"/>
        <v>100</v>
      </c>
      <c r="P786" s="26">
        <f t="shared" si="1011"/>
        <v>5977.652</v>
      </c>
      <c r="Q786" s="26">
        <f t="shared" si="1011"/>
        <v>0</v>
      </c>
      <c r="R786" s="26">
        <f t="shared" si="1011"/>
        <v>0</v>
      </c>
    </row>
    <row r="787" spans="1:18" ht="26" x14ac:dyDescent="0.35">
      <c r="A787" s="24">
        <v>930</v>
      </c>
      <c r="B787" s="10" t="s">
        <v>11</v>
      </c>
      <c r="C787" s="24" t="s">
        <v>130</v>
      </c>
      <c r="D787" s="24" t="s">
        <v>1003</v>
      </c>
      <c r="E787" s="24"/>
      <c r="F787" s="25" t="s">
        <v>1004</v>
      </c>
      <c r="G787" s="26"/>
      <c r="H787" s="26">
        <f>H788</f>
        <v>5977.652</v>
      </c>
      <c r="I787" s="26">
        <f t="shared" si="1011"/>
        <v>5977.652</v>
      </c>
      <c r="J787" s="26">
        <f t="shared" si="1011"/>
        <v>5977.652</v>
      </c>
      <c r="K787" s="26">
        <f t="shared" si="1011"/>
        <v>5977.652</v>
      </c>
      <c r="L787" s="26">
        <f t="shared" si="1011"/>
        <v>0</v>
      </c>
      <c r="M787" s="26">
        <f t="shared" si="1011"/>
        <v>0</v>
      </c>
      <c r="N787" s="26">
        <f t="shared" si="1011"/>
        <v>5977.652</v>
      </c>
      <c r="O787" s="47">
        <f t="shared" si="1008"/>
        <v>100</v>
      </c>
      <c r="P787" s="26">
        <f t="shared" si="1011"/>
        <v>5977.652</v>
      </c>
      <c r="Q787" s="26">
        <f t="shared" si="1011"/>
        <v>0</v>
      </c>
      <c r="R787" s="26">
        <f t="shared" si="1011"/>
        <v>0</v>
      </c>
    </row>
    <row r="788" spans="1:18" ht="26" x14ac:dyDescent="0.35">
      <c r="A788" s="24">
        <v>930</v>
      </c>
      <c r="B788" s="10" t="s">
        <v>11</v>
      </c>
      <c r="C788" s="24" t="s">
        <v>130</v>
      </c>
      <c r="D788" s="24" t="s">
        <v>1003</v>
      </c>
      <c r="E788" s="24" t="s">
        <v>85</v>
      </c>
      <c r="F788" s="25" t="s">
        <v>370</v>
      </c>
      <c r="G788" s="26"/>
      <c r="H788" s="26">
        <f>H789+H790</f>
        <v>5977.652</v>
      </c>
      <c r="I788" s="26">
        <f t="shared" ref="I788:R788" si="1012">I789+I790</f>
        <v>5977.652</v>
      </c>
      <c r="J788" s="26">
        <f t="shared" si="1012"/>
        <v>5977.652</v>
      </c>
      <c r="K788" s="26">
        <f t="shared" si="1012"/>
        <v>5977.652</v>
      </c>
      <c r="L788" s="26">
        <f t="shared" si="1012"/>
        <v>0</v>
      </c>
      <c r="M788" s="26">
        <f t="shared" si="1012"/>
        <v>0</v>
      </c>
      <c r="N788" s="26">
        <f t="shared" si="1012"/>
        <v>5977.652</v>
      </c>
      <c r="O788" s="47">
        <f t="shared" si="1008"/>
        <v>100</v>
      </c>
      <c r="P788" s="26">
        <f t="shared" si="1012"/>
        <v>5977.652</v>
      </c>
      <c r="Q788" s="26">
        <f t="shared" si="1012"/>
        <v>0</v>
      </c>
      <c r="R788" s="26">
        <f t="shared" si="1012"/>
        <v>0</v>
      </c>
    </row>
    <row r="789" spans="1:18" x14ac:dyDescent="0.35">
      <c r="A789" s="24">
        <v>930</v>
      </c>
      <c r="B789" s="10" t="s">
        <v>11</v>
      </c>
      <c r="C789" s="24" t="s">
        <v>130</v>
      </c>
      <c r="D789" s="24" t="s">
        <v>1003</v>
      </c>
      <c r="E789" s="24">
        <v>610</v>
      </c>
      <c r="F789" s="25" t="s">
        <v>361</v>
      </c>
      <c r="G789" s="26"/>
      <c r="H789" s="26">
        <v>1078.9079999999999</v>
      </c>
      <c r="I789" s="26">
        <v>1078.9079999999999</v>
      </c>
      <c r="J789" s="26">
        <f>H789</f>
        <v>1078.9079999999999</v>
      </c>
      <c r="K789" s="26">
        <f>I789</f>
        <v>1078.9079999999999</v>
      </c>
      <c r="L789" s="26"/>
      <c r="M789" s="26"/>
      <c r="N789" s="26">
        <v>1078.9079999999999</v>
      </c>
      <c r="O789" s="47">
        <f t="shared" si="1008"/>
        <v>100</v>
      </c>
      <c r="P789" s="26">
        <f>N789</f>
        <v>1078.9079999999999</v>
      </c>
      <c r="Q789" s="26"/>
      <c r="R789" s="26"/>
    </row>
    <row r="790" spans="1:18" x14ac:dyDescent="0.35">
      <c r="A790" s="24">
        <v>930</v>
      </c>
      <c r="B790" s="10" t="s">
        <v>11</v>
      </c>
      <c r="C790" s="24" t="s">
        <v>130</v>
      </c>
      <c r="D790" s="24" t="s">
        <v>1003</v>
      </c>
      <c r="E790" s="24">
        <v>620</v>
      </c>
      <c r="F790" s="25" t="s">
        <v>362</v>
      </c>
      <c r="G790" s="26"/>
      <c r="H790" s="26">
        <v>4898.7439999999997</v>
      </c>
      <c r="I790" s="26">
        <v>4898.7439999999997</v>
      </c>
      <c r="J790" s="26">
        <f>H790</f>
        <v>4898.7439999999997</v>
      </c>
      <c r="K790" s="26">
        <f>I790</f>
        <v>4898.7439999999997</v>
      </c>
      <c r="L790" s="26"/>
      <c r="M790" s="26"/>
      <c r="N790" s="26">
        <v>4898.7439999999997</v>
      </c>
      <c r="O790" s="47">
        <f t="shared" si="1008"/>
        <v>100</v>
      </c>
      <c r="P790" s="26">
        <f>N790</f>
        <v>4898.7439999999997</v>
      </c>
      <c r="Q790" s="26"/>
      <c r="R790" s="26"/>
    </row>
    <row r="791" spans="1:18" ht="26" x14ac:dyDescent="0.35">
      <c r="A791" s="24">
        <v>930</v>
      </c>
      <c r="B791" s="10" t="s">
        <v>11</v>
      </c>
      <c r="C791" s="24" t="s">
        <v>130</v>
      </c>
      <c r="D791" s="24" t="s">
        <v>268</v>
      </c>
      <c r="E791" s="24"/>
      <c r="F791" s="25" t="s">
        <v>298</v>
      </c>
      <c r="G791" s="26">
        <f t="shared" ref="G791:N794" si="1013">G792</f>
        <v>4860.7</v>
      </c>
      <c r="H791" s="26">
        <f t="shared" si="1013"/>
        <v>5206.6755599999997</v>
      </c>
      <c r="I791" s="26">
        <f t="shared" si="1013"/>
        <v>5206.6755599999997</v>
      </c>
      <c r="J791" s="26">
        <f t="shared" si="1013"/>
        <v>1300.8440000000001</v>
      </c>
      <c r="K791" s="26">
        <f t="shared" si="1013"/>
        <v>1300.8440000000001</v>
      </c>
      <c r="L791" s="26">
        <f t="shared" si="1013"/>
        <v>0</v>
      </c>
      <c r="M791" s="26">
        <f t="shared" si="1013"/>
        <v>0</v>
      </c>
      <c r="N791" s="26">
        <f t="shared" si="1013"/>
        <v>5060.1630000000005</v>
      </c>
      <c r="O791" s="47">
        <f t="shared" si="1008"/>
        <v>97.186063193075185</v>
      </c>
      <c r="P791" s="26">
        <f t="shared" ref="P791:R794" si="1014">P792</f>
        <v>1300.8440000000001</v>
      </c>
      <c r="Q791" s="26">
        <f t="shared" si="1014"/>
        <v>0</v>
      </c>
      <c r="R791" s="26">
        <f t="shared" si="1014"/>
        <v>0</v>
      </c>
    </row>
    <row r="792" spans="1:18" ht="26" x14ac:dyDescent="0.35">
      <c r="A792" s="24">
        <v>930</v>
      </c>
      <c r="B792" s="10" t="s">
        <v>11</v>
      </c>
      <c r="C792" s="24" t="s">
        <v>130</v>
      </c>
      <c r="D792" s="24" t="s">
        <v>269</v>
      </c>
      <c r="E792" s="24"/>
      <c r="F792" s="25" t="s">
        <v>299</v>
      </c>
      <c r="G792" s="26">
        <f t="shared" si="1013"/>
        <v>4860.7</v>
      </c>
      <c r="H792" s="26">
        <f>H793+H796</f>
        <v>5206.6755599999997</v>
      </c>
      <c r="I792" s="26">
        <f t="shared" ref="I792:R792" si="1015">I793+I796</f>
        <v>5206.6755599999997</v>
      </c>
      <c r="J792" s="26">
        <f t="shared" si="1015"/>
        <v>1300.8440000000001</v>
      </c>
      <c r="K792" s="26">
        <f t="shared" si="1015"/>
        <v>1300.8440000000001</v>
      </c>
      <c r="L792" s="26">
        <f t="shared" si="1015"/>
        <v>0</v>
      </c>
      <c r="M792" s="26">
        <f t="shared" si="1015"/>
        <v>0</v>
      </c>
      <c r="N792" s="26">
        <f t="shared" si="1015"/>
        <v>5060.1630000000005</v>
      </c>
      <c r="O792" s="47">
        <f t="shared" si="1008"/>
        <v>97.186063193075185</v>
      </c>
      <c r="P792" s="26">
        <f t="shared" si="1015"/>
        <v>1300.8440000000001</v>
      </c>
      <c r="Q792" s="26">
        <f t="shared" si="1015"/>
        <v>0</v>
      </c>
      <c r="R792" s="26">
        <f t="shared" si="1015"/>
        <v>0</v>
      </c>
    </row>
    <row r="793" spans="1:18" ht="39" x14ac:dyDescent="0.35">
      <c r="A793" s="24">
        <v>930</v>
      </c>
      <c r="B793" s="10" t="s">
        <v>11</v>
      </c>
      <c r="C793" s="24" t="s">
        <v>130</v>
      </c>
      <c r="D793" s="24" t="s">
        <v>249</v>
      </c>
      <c r="E793" s="24"/>
      <c r="F793" s="25" t="s">
        <v>37</v>
      </c>
      <c r="G793" s="26">
        <f t="shared" si="1013"/>
        <v>4860.7</v>
      </c>
      <c r="H793" s="26">
        <f t="shared" si="1013"/>
        <v>3905.8315600000001</v>
      </c>
      <c r="I793" s="26">
        <f t="shared" si="1013"/>
        <v>3905.8315600000001</v>
      </c>
      <c r="J793" s="26">
        <f t="shared" si="1013"/>
        <v>0</v>
      </c>
      <c r="K793" s="26">
        <f t="shared" si="1013"/>
        <v>0</v>
      </c>
      <c r="L793" s="26">
        <f t="shared" si="1013"/>
        <v>0</v>
      </c>
      <c r="M793" s="26">
        <f t="shared" si="1013"/>
        <v>0</v>
      </c>
      <c r="N793" s="26">
        <f t="shared" si="1013"/>
        <v>3759.319</v>
      </c>
      <c r="O793" s="47">
        <f t="shared" si="1008"/>
        <v>96.248876641265085</v>
      </c>
      <c r="P793" s="26">
        <f t="shared" si="1014"/>
        <v>0</v>
      </c>
      <c r="Q793" s="26">
        <f t="shared" si="1014"/>
        <v>0</v>
      </c>
      <c r="R793" s="26">
        <f t="shared" si="1014"/>
        <v>0</v>
      </c>
    </row>
    <row r="794" spans="1:18" ht="26" x14ac:dyDescent="0.35">
      <c r="A794" s="24">
        <v>930</v>
      </c>
      <c r="B794" s="10" t="s">
        <v>11</v>
      </c>
      <c r="C794" s="24" t="s">
        <v>130</v>
      </c>
      <c r="D794" s="24" t="s">
        <v>249</v>
      </c>
      <c r="E794" s="24" t="s">
        <v>85</v>
      </c>
      <c r="F794" s="25" t="s">
        <v>370</v>
      </c>
      <c r="G794" s="26">
        <f t="shared" si="1013"/>
        <v>4860.7</v>
      </c>
      <c r="H794" s="26">
        <f t="shared" si="1013"/>
        <v>3905.8315600000001</v>
      </c>
      <c r="I794" s="26">
        <f t="shared" si="1013"/>
        <v>3905.8315600000001</v>
      </c>
      <c r="J794" s="26">
        <f t="shared" si="1013"/>
        <v>0</v>
      </c>
      <c r="K794" s="26">
        <f t="shared" si="1013"/>
        <v>0</v>
      </c>
      <c r="L794" s="26">
        <f t="shared" si="1013"/>
        <v>0</v>
      </c>
      <c r="M794" s="26">
        <f t="shared" si="1013"/>
        <v>0</v>
      </c>
      <c r="N794" s="26">
        <f t="shared" si="1013"/>
        <v>3759.319</v>
      </c>
      <c r="O794" s="47">
        <f t="shared" si="1008"/>
        <v>96.248876641265085</v>
      </c>
      <c r="P794" s="26">
        <f t="shared" si="1014"/>
        <v>0</v>
      </c>
      <c r="Q794" s="26">
        <f t="shared" si="1014"/>
        <v>0</v>
      </c>
      <c r="R794" s="26">
        <f t="shared" si="1014"/>
        <v>0</v>
      </c>
    </row>
    <row r="795" spans="1:18" x14ac:dyDescent="0.35">
      <c r="A795" s="24">
        <v>930</v>
      </c>
      <c r="B795" s="10" t="s">
        <v>11</v>
      </c>
      <c r="C795" s="24" t="s">
        <v>130</v>
      </c>
      <c r="D795" s="24" t="s">
        <v>249</v>
      </c>
      <c r="E795" s="24">
        <v>620</v>
      </c>
      <c r="F795" s="25" t="s">
        <v>362</v>
      </c>
      <c r="G795" s="26">
        <v>4860.7</v>
      </c>
      <c r="H795" s="26">
        <v>3905.8315600000001</v>
      </c>
      <c r="I795" s="26">
        <v>3905.8315600000001</v>
      </c>
      <c r="J795" s="26"/>
      <c r="K795" s="26"/>
      <c r="L795" s="26"/>
      <c r="M795" s="26"/>
      <c r="N795" s="26">
        <v>3759.319</v>
      </c>
      <c r="O795" s="47">
        <f t="shared" si="1008"/>
        <v>96.248876641265085</v>
      </c>
      <c r="P795" s="26"/>
      <c r="Q795" s="26"/>
      <c r="R795" s="26"/>
    </row>
    <row r="796" spans="1:18" ht="26" x14ac:dyDescent="0.35">
      <c r="A796" s="24">
        <v>930</v>
      </c>
      <c r="B796" s="10" t="s">
        <v>11</v>
      </c>
      <c r="C796" s="24" t="s">
        <v>130</v>
      </c>
      <c r="D796" s="24" t="s">
        <v>1006</v>
      </c>
      <c r="E796" s="24"/>
      <c r="F796" s="25" t="s">
        <v>1007</v>
      </c>
      <c r="G796" s="26"/>
      <c r="H796" s="26">
        <f>H797</f>
        <v>1300.8440000000001</v>
      </c>
      <c r="I796" s="26">
        <f t="shared" ref="I796:R797" si="1016">I797</f>
        <v>1300.8440000000001</v>
      </c>
      <c r="J796" s="26">
        <f t="shared" si="1016"/>
        <v>1300.8440000000001</v>
      </c>
      <c r="K796" s="26">
        <f t="shared" si="1016"/>
        <v>1300.8440000000001</v>
      </c>
      <c r="L796" s="26">
        <f t="shared" si="1016"/>
        <v>0</v>
      </c>
      <c r="M796" s="26">
        <f t="shared" si="1016"/>
        <v>0</v>
      </c>
      <c r="N796" s="26">
        <f t="shared" si="1016"/>
        <v>1300.8440000000001</v>
      </c>
      <c r="O796" s="47">
        <f t="shared" si="1008"/>
        <v>100</v>
      </c>
      <c r="P796" s="26">
        <f t="shared" si="1016"/>
        <v>1300.8440000000001</v>
      </c>
      <c r="Q796" s="26">
        <f t="shared" si="1016"/>
        <v>0</v>
      </c>
      <c r="R796" s="26">
        <f t="shared" si="1016"/>
        <v>0</v>
      </c>
    </row>
    <row r="797" spans="1:18" ht="26" x14ac:dyDescent="0.35">
      <c r="A797" s="24">
        <v>930</v>
      </c>
      <c r="B797" s="10" t="s">
        <v>11</v>
      </c>
      <c r="C797" s="24" t="s">
        <v>130</v>
      </c>
      <c r="D797" s="24" t="s">
        <v>1006</v>
      </c>
      <c r="E797" s="24" t="s">
        <v>85</v>
      </c>
      <c r="F797" s="25" t="s">
        <v>370</v>
      </c>
      <c r="G797" s="26"/>
      <c r="H797" s="26">
        <f>H798</f>
        <v>1300.8440000000001</v>
      </c>
      <c r="I797" s="26">
        <f t="shared" si="1016"/>
        <v>1300.8440000000001</v>
      </c>
      <c r="J797" s="26">
        <f t="shared" si="1016"/>
        <v>1300.8440000000001</v>
      </c>
      <c r="K797" s="26">
        <f t="shared" si="1016"/>
        <v>1300.8440000000001</v>
      </c>
      <c r="L797" s="26">
        <f t="shared" si="1016"/>
        <v>0</v>
      </c>
      <c r="M797" s="26">
        <f t="shared" si="1016"/>
        <v>0</v>
      </c>
      <c r="N797" s="26">
        <f t="shared" si="1016"/>
        <v>1300.8440000000001</v>
      </c>
      <c r="O797" s="47">
        <f t="shared" si="1008"/>
        <v>100</v>
      </c>
      <c r="P797" s="26">
        <f t="shared" si="1016"/>
        <v>1300.8440000000001</v>
      </c>
      <c r="Q797" s="26">
        <f t="shared" si="1016"/>
        <v>0</v>
      </c>
      <c r="R797" s="26">
        <f t="shared" si="1016"/>
        <v>0</v>
      </c>
    </row>
    <row r="798" spans="1:18" x14ac:dyDescent="0.35">
      <c r="A798" s="24">
        <v>930</v>
      </c>
      <c r="B798" s="10" t="s">
        <v>11</v>
      </c>
      <c r="C798" s="24" t="s">
        <v>130</v>
      </c>
      <c r="D798" s="24" t="s">
        <v>1006</v>
      </c>
      <c r="E798" s="24">
        <v>620</v>
      </c>
      <c r="F798" s="25" t="s">
        <v>362</v>
      </c>
      <c r="G798" s="26"/>
      <c r="H798" s="26">
        <v>1300.8440000000001</v>
      </c>
      <c r="I798" s="26">
        <v>1300.8440000000001</v>
      </c>
      <c r="J798" s="26">
        <f>H798</f>
        <v>1300.8440000000001</v>
      </c>
      <c r="K798" s="26">
        <f>I798</f>
        <v>1300.8440000000001</v>
      </c>
      <c r="L798" s="26"/>
      <c r="M798" s="26"/>
      <c r="N798" s="26">
        <v>1300.8440000000001</v>
      </c>
      <c r="O798" s="47">
        <f t="shared" si="1008"/>
        <v>100</v>
      </c>
      <c r="P798" s="26">
        <f>N798</f>
        <v>1300.8440000000001</v>
      </c>
      <c r="Q798" s="26"/>
      <c r="R798" s="26"/>
    </row>
    <row r="799" spans="1:18" x14ac:dyDescent="0.35">
      <c r="A799" s="24">
        <v>930</v>
      </c>
      <c r="B799" s="10" t="s">
        <v>11</v>
      </c>
      <c r="C799" s="24" t="s">
        <v>130</v>
      </c>
      <c r="D799" s="24" t="s">
        <v>188</v>
      </c>
      <c r="E799" s="24"/>
      <c r="F799" s="25" t="s">
        <v>216</v>
      </c>
      <c r="G799" s="26">
        <f t="shared" ref="G799:G802" si="1017">G800</f>
        <v>342</v>
      </c>
      <c r="H799" s="26">
        <f t="shared" ref="H799:M802" si="1018">H800</f>
        <v>342</v>
      </c>
      <c r="I799" s="26">
        <f t="shared" si="1018"/>
        <v>342</v>
      </c>
      <c r="J799" s="26">
        <f t="shared" si="1018"/>
        <v>0</v>
      </c>
      <c r="K799" s="26">
        <f t="shared" si="1018"/>
        <v>0</v>
      </c>
      <c r="L799" s="26">
        <f t="shared" si="1018"/>
        <v>0</v>
      </c>
      <c r="M799" s="26">
        <f t="shared" si="1018"/>
        <v>0</v>
      </c>
      <c r="N799" s="26">
        <f t="shared" ref="N799:N802" si="1019">N800</f>
        <v>342</v>
      </c>
      <c r="O799" s="47">
        <f t="shared" si="1008"/>
        <v>100</v>
      </c>
      <c r="P799" s="26">
        <f t="shared" ref="P799:R802" si="1020">P800</f>
        <v>0</v>
      </c>
      <c r="Q799" s="26">
        <f t="shared" si="1020"/>
        <v>0</v>
      </c>
      <c r="R799" s="26">
        <f t="shared" si="1020"/>
        <v>0</v>
      </c>
    </row>
    <row r="800" spans="1:18" ht="26" x14ac:dyDescent="0.35">
      <c r="A800" s="24">
        <v>930</v>
      </c>
      <c r="B800" s="10" t="s">
        <v>11</v>
      </c>
      <c r="C800" s="24" t="s">
        <v>130</v>
      </c>
      <c r="D800" s="24" t="s">
        <v>270</v>
      </c>
      <c r="E800" s="24"/>
      <c r="F800" s="25" t="s">
        <v>790</v>
      </c>
      <c r="G800" s="26">
        <f t="shared" si="1017"/>
        <v>342</v>
      </c>
      <c r="H800" s="26">
        <f t="shared" si="1018"/>
        <v>342</v>
      </c>
      <c r="I800" s="26">
        <f t="shared" si="1018"/>
        <v>342</v>
      </c>
      <c r="J800" s="26">
        <f t="shared" si="1018"/>
        <v>0</v>
      </c>
      <c r="K800" s="26">
        <f t="shared" si="1018"/>
        <v>0</v>
      </c>
      <c r="L800" s="26">
        <f t="shared" si="1018"/>
        <v>0</v>
      </c>
      <c r="M800" s="26">
        <f t="shared" si="1018"/>
        <v>0</v>
      </c>
      <c r="N800" s="26">
        <f t="shared" si="1019"/>
        <v>342</v>
      </c>
      <c r="O800" s="47">
        <f t="shared" si="1008"/>
        <v>100</v>
      </c>
      <c r="P800" s="26">
        <f t="shared" si="1020"/>
        <v>0</v>
      </c>
      <c r="Q800" s="26">
        <f t="shared" si="1020"/>
        <v>0</v>
      </c>
      <c r="R800" s="26">
        <f t="shared" si="1020"/>
        <v>0</v>
      </c>
    </row>
    <row r="801" spans="1:18" ht="26" x14ac:dyDescent="0.35">
      <c r="A801" s="24">
        <v>930</v>
      </c>
      <c r="B801" s="10" t="s">
        <v>11</v>
      </c>
      <c r="C801" s="24" t="s">
        <v>130</v>
      </c>
      <c r="D801" s="24" t="s">
        <v>538</v>
      </c>
      <c r="E801" s="24"/>
      <c r="F801" s="25" t="s">
        <v>629</v>
      </c>
      <c r="G801" s="26">
        <f t="shared" si="1017"/>
        <v>342</v>
      </c>
      <c r="H801" s="26">
        <f t="shared" si="1018"/>
        <v>342</v>
      </c>
      <c r="I801" s="26">
        <f t="shared" si="1018"/>
        <v>342</v>
      </c>
      <c r="J801" s="26">
        <f t="shared" si="1018"/>
        <v>0</v>
      </c>
      <c r="K801" s="26">
        <f t="shared" si="1018"/>
        <v>0</v>
      </c>
      <c r="L801" s="26">
        <f t="shared" si="1018"/>
        <v>0</v>
      </c>
      <c r="M801" s="26">
        <f t="shared" si="1018"/>
        <v>0</v>
      </c>
      <c r="N801" s="26">
        <f t="shared" si="1019"/>
        <v>342</v>
      </c>
      <c r="O801" s="47">
        <f t="shared" si="1008"/>
        <v>100</v>
      </c>
      <c r="P801" s="26">
        <f t="shared" si="1020"/>
        <v>0</v>
      </c>
      <c r="Q801" s="26">
        <f t="shared" si="1020"/>
        <v>0</v>
      </c>
      <c r="R801" s="26">
        <f t="shared" si="1020"/>
        <v>0</v>
      </c>
    </row>
    <row r="802" spans="1:18" ht="26" x14ac:dyDescent="0.35">
      <c r="A802" s="24">
        <v>930</v>
      </c>
      <c r="B802" s="10" t="s">
        <v>11</v>
      </c>
      <c r="C802" s="24" t="s">
        <v>130</v>
      </c>
      <c r="D802" s="24" t="s">
        <v>538</v>
      </c>
      <c r="E802" s="24" t="s">
        <v>85</v>
      </c>
      <c r="F802" s="25" t="s">
        <v>370</v>
      </c>
      <c r="G802" s="26">
        <f t="shared" si="1017"/>
        <v>342</v>
      </c>
      <c r="H802" s="26">
        <f t="shared" si="1018"/>
        <v>342</v>
      </c>
      <c r="I802" s="26">
        <f t="shared" si="1018"/>
        <v>342</v>
      </c>
      <c r="J802" s="26">
        <f t="shared" si="1018"/>
        <v>0</v>
      </c>
      <c r="K802" s="26">
        <f t="shared" si="1018"/>
        <v>0</v>
      </c>
      <c r="L802" s="26">
        <f t="shared" si="1018"/>
        <v>0</v>
      </c>
      <c r="M802" s="26">
        <f t="shared" si="1018"/>
        <v>0</v>
      </c>
      <c r="N802" s="26">
        <f t="shared" si="1019"/>
        <v>342</v>
      </c>
      <c r="O802" s="47">
        <f t="shared" si="1008"/>
        <v>100</v>
      </c>
      <c r="P802" s="26">
        <f t="shared" si="1020"/>
        <v>0</v>
      </c>
      <c r="Q802" s="26">
        <f t="shared" si="1020"/>
        <v>0</v>
      </c>
      <c r="R802" s="26">
        <f t="shared" si="1020"/>
        <v>0</v>
      </c>
    </row>
    <row r="803" spans="1:18" x14ac:dyDescent="0.35">
      <c r="A803" s="24">
        <v>930</v>
      </c>
      <c r="B803" s="10" t="s">
        <v>11</v>
      </c>
      <c r="C803" s="24" t="s">
        <v>130</v>
      </c>
      <c r="D803" s="24" t="s">
        <v>538</v>
      </c>
      <c r="E803" s="24" t="s">
        <v>811</v>
      </c>
      <c r="F803" s="25" t="s">
        <v>362</v>
      </c>
      <c r="G803" s="26">
        <v>342</v>
      </c>
      <c r="H803" s="26">
        <v>342</v>
      </c>
      <c r="I803" s="26">
        <v>342</v>
      </c>
      <c r="J803" s="26"/>
      <c r="K803" s="26"/>
      <c r="L803" s="26"/>
      <c r="M803" s="26"/>
      <c r="N803" s="26">
        <v>342</v>
      </c>
      <c r="O803" s="47">
        <f t="shared" si="1008"/>
        <v>100</v>
      </c>
      <c r="P803" s="26"/>
      <c r="Q803" s="26"/>
      <c r="R803" s="26"/>
    </row>
    <row r="804" spans="1:18" ht="26" x14ac:dyDescent="0.35">
      <c r="A804" s="24">
        <v>930</v>
      </c>
      <c r="B804" s="10" t="s">
        <v>11</v>
      </c>
      <c r="C804" s="24" t="s">
        <v>130</v>
      </c>
      <c r="D804" s="24" t="s">
        <v>57</v>
      </c>
      <c r="E804" s="24"/>
      <c r="F804" s="25" t="s">
        <v>748</v>
      </c>
      <c r="G804" s="26">
        <f t="shared" ref="G804:G807" si="1021">G805</f>
        <v>0</v>
      </c>
      <c r="H804" s="26">
        <f>H805</f>
        <v>600</v>
      </c>
      <c r="I804" s="26">
        <f t="shared" ref="I804:M807" si="1022">I805</f>
        <v>600</v>
      </c>
      <c r="J804" s="26">
        <f t="shared" si="1022"/>
        <v>0</v>
      </c>
      <c r="K804" s="26">
        <f t="shared" si="1022"/>
        <v>0</v>
      </c>
      <c r="L804" s="26">
        <f t="shared" si="1022"/>
        <v>0</v>
      </c>
      <c r="M804" s="26">
        <f t="shared" si="1022"/>
        <v>0</v>
      </c>
      <c r="N804" s="26">
        <f t="shared" ref="N804:N807" si="1023">N805</f>
        <v>600</v>
      </c>
      <c r="O804" s="47">
        <f t="shared" si="1008"/>
        <v>100</v>
      </c>
      <c r="P804" s="26">
        <f t="shared" ref="P804:R807" si="1024">P805</f>
        <v>0</v>
      </c>
      <c r="Q804" s="26">
        <f t="shared" si="1024"/>
        <v>0</v>
      </c>
      <c r="R804" s="26">
        <f t="shared" si="1024"/>
        <v>0</v>
      </c>
    </row>
    <row r="805" spans="1:18" ht="26" x14ac:dyDescent="0.35">
      <c r="A805" s="24">
        <v>930</v>
      </c>
      <c r="B805" s="10" t="s">
        <v>11</v>
      </c>
      <c r="C805" s="24" t="s">
        <v>130</v>
      </c>
      <c r="D805" s="24" t="s">
        <v>60</v>
      </c>
      <c r="E805" s="24"/>
      <c r="F805" s="25" t="s">
        <v>67</v>
      </c>
      <c r="G805" s="26">
        <f t="shared" si="1021"/>
        <v>0</v>
      </c>
      <c r="H805" s="26">
        <f>H806</f>
        <v>600</v>
      </c>
      <c r="I805" s="26">
        <f t="shared" si="1022"/>
        <v>600</v>
      </c>
      <c r="J805" s="26">
        <f t="shared" si="1022"/>
        <v>0</v>
      </c>
      <c r="K805" s="26">
        <f t="shared" si="1022"/>
        <v>0</v>
      </c>
      <c r="L805" s="26">
        <f t="shared" si="1022"/>
        <v>0</v>
      </c>
      <c r="M805" s="26">
        <f t="shared" si="1022"/>
        <v>0</v>
      </c>
      <c r="N805" s="26">
        <f t="shared" si="1023"/>
        <v>600</v>
      </c>
      <c r="O805" s="47">
        <f t="shared" si="1008"/>
        <v>100</v>
      </c>
      <c r="P805" s="26">
        <f t="shared" si="1024"/>
        <v>0</v>
      </c>
      <c r="Q805" s="26">
        <f t="shared" si="1024"/>
        <v>0</v>
      </c>
      <c r="R805" s="26">
        <f t="shared" si="1024"/>
        <v>0</v>
      </c>
    </row>
    <row r="806" spans="1:18" x14ac:dyDescent="0.35">
      <c r="A806" s="24">
        <v>930</v>
      </c>
      <c r="B806" s="10" t="s">
        <v>11</v>
      </c>
      <c r="C806" s="24" t="s">
        <v>130</v>
      </c>
      <c r="D806" s="24" t="s">
        <v>52</v>
      </c>
      <c r="E806" s="24"/>
      <c r="F806" s="25" t="s">
        <v>68</v>
      </c>
      <c r="G806" s="26">
        <f t="shared" si="1021"/>
        <v>0</v>
      </c>
      <c r="H806" s="26">
        <f>H807</f>
        <v>600</v>
      </c>
      <c r="I806" s="26">
        <f t="shared" si="1022"/>
        <v>600</v>
      </c>
      <c r="J806" s="26">
        <f t="shared" si="1022"/>
        <v>0</v>
      </c>
      <c r="K806" s="26">
        <f t="shared" si="1022"/>
        <v>0</v>
      </c>
      <c r="L806" s="26">
        <f t="shared" si="1022"/>
        <v>0</v>
      </c>
      <c r="M806" s="26">
        <f t="shared" si="1022"/>
        <v>0</v>
      </c>
      <c r="N806" s="26">
        <f t="shared" si="1023"/>
        <v>600</v>
      </c>
      <c r="O806" s="47">
        <f t="shared" si="1008"/>
        <v>100</v>
      </c>
      <c r="P806" s="26">
        <f t="shared" si="1024"/>
        <v>0</v>
      </c>
      <c r="Q806" s="26">
        <f t="shared" si="1024"/>
        <v>0</v>
      </c>
      <c r="R806" s="26">
        <f t="shared" si="1024"/>
        <v>0</v>
      </c>
    </row>
    <row r="807" spans="1:18" x14ac:dyDescent="0.35">
      <c r="A807" s="24">
        <v>930</v>
      </c>
      <c r="B807" s="10" t="s">
        <v>11</v>
      </c>
      <c r="C807" s="24" t="s">
        <v>130</v>
      </c>
      <c r="D807" s="24" t="s">
        <v>52</v>
      </c>
      <c r="E807" s="24" t="s">
        <v>7</v>
      </c>
      <c r="F807" s="25" t="s">
        <v>371</v>
      </c>
      <c r="G807" s="26">
        <f t="shared" si="1021"/>
        <v>0</v>
      </c>
      <c r="H807" s="26">
        <f>H808</f>
        <v>600</v>
      </c>
      <c r="I807" s="26">
        <f t="shared" si="1022"/>
        <v>600</v>
      </c>
      <c r="J807" s="26">
        <f t="shared" si="1022"/>
        <v>0</v>
      </c>
      <c r="K807" s="26">
        <f t="shared" si="1022"/>
        <v>0</v>
      </c>
      <c r="L807" s="26">
        <f t="shared" si="1022"/>
        <v>0</v>
      </c>
      <c r="M807" s="26">
        <f t="shared" si="1022"/>
        <v>0</v>
      </c>
      <c r="N807" s="26">
        <f t="shared" si="1023"/>
        <v>600</v>
      </c>
      <c r="O807" s="47">
        <f t="shared" si="1008"/>
        <v>100</v>
      </c>
      <c r="P807" s="26">
        <f t="shared" si="1024"/>
        <v>0</v>
      </c>
      <c r="Q807" s="26">
        <f t="shared" si="1024"/>
        <v>0</v>
      </c>
      <c r="R807" s="26">
        <f t="shared" si="1024"/>
        <v>0</v>
      </c>
    </row>
    <row r="808" spans="1:18" x14ac:dyDescent="0.35">
      <c r="A808" s="24">
        <v>930</v>
      </c>
      <c r="B808" s="10" t="s">
        <v>11</v>
      </c>
      <c r="C808" s="24" t="s">
        <v>130</v>
      </c>
      <c r="D808" s="24" t="s">
        <v>52</v>
      </c>
      <c r="E808" s="24" t="s">
        <v>845</v>
      </c>
      <c r="F808" s="25" t="s">
        <v>364</v>
      </c>
      <c r="G808" s="26"/>
      <c r="H808" s="26">
        <v>600</v>
      </c>
      <c r="I808" s="26">
        <v>600</v>
      </c>
      <c r="J808" s="26"/>
      <c r="K808" s="26"/>
      <c r="L808" s="26"/>
      <c r="M808" s="26"/>
      <c r="N808" s="26">
        <v>600</v>
      </c>
      <c r="O808" s="47">
        <f t="shared" si="1008"/>
        <v>100</v>
      </c>
      <c r="P808" s="26"/>
      <c r="Q808" s="26"/>
      <c r="R808" s="26"/>
    </row>
    <row r="809" spans="1:18" s="29" customFormat="1" x14ac:dyDescent="0.35">
      <c r="A809" s="28">
        <v>930</v>
      </c>
      <c r="B809" s="20" t="s">
        <v>11</v>
      </c>
      <c r="C809" s="28" t="s">
        <v>11</v>
      </c>
      <c r="D809" s="28"/>
      <c r="E809" s="28"/>
      <c r="F809" s="21" t="s">
        <v>199</v>
      </c>
      <c r="G809" s="22">
        <f t="shared" ref="G809:N812" si="1025">G810</f>
        <v>37223.695</v>
      </c>
      <c r="H809" s="22">
        <f t="shared" si="1025"/>
        <v>37223.695</v>
      </c>
      <c r="I809" s="22">
        <f t="shared" si="1025"/>
        <v>37223.695</v>
      </c>
      <c r="J809" s="22">
        <f t="shared" si="1025"/>
        <v>0</v>
      </c>
      <c r="K809" s="22">
        <f t="shared" si="1025"/>
        <v>0</v>
      </c>
      <c r="L809" s="22">
        <f t="shared" si="1025"/>
        <v>0</v>
      </c>
      <c r="M809" s="22">
        <f t="shared" si="1025"/>
        <v>0</v>
      </c>
      <c r="N809" s="22">
        <f t="shared" si="1025"/>
        <v>37060.167000000001</v>
      </c>
      <c r="O809" s="48">
        <f t="shared" si="1008"/>
        <v>99.560688427089246</v>
      </c>
      <c r="P809" s="22">
        <f t="shared" ref="P809:R812" si="1026">P810</f>
        <v>0</v>
      </c>
      <c r="Q809" s="22">
        <f t="shared" si="1026"/>
        <v>0</v>
      </c>
      <c r="R809" s="22">
        <f t="shared" si="1026"/>
        <v>0</v>
      </c>
    </row>
    <row r="810" spans="1:18" x14ac:dyDescent="0.35">
      <c r="A810" s="24">
        <v>930</v>
      </c>
      <c r="B810" s="10" t="s">
        <v>11</v>
      </c>
      <c r="C810" s="24" t="s">
        <v>11</v>
      </c>
      <c r="D810" s="24" t="s">
        <v>188</v>
      </c>
      <c r="E810" s="24"/>
      <c r="F810" s="25" t="s">
        <v>216</v>
      </c>
      <c r="G810" s="26">
        <f t="shared" si="1025"/>
        <v>37223.695</v>
      </c>
      <c r="H810" s="26">
        <f t="shared" si="1025"/>
        <v>37223.695</v>
      </c>
      <c r="I810" s="26">
        <f t="shared" si="1025"/>
        <v>37223.695</v>
      </c>
      <c r="J810" s="26">
        <f t="shared" si="1025"/>
        <v>0</v>
      </c>
      <c r="K810" s="26">
        <f t="shared" si="1025"/>
        <v>0</v>
      </c>
      <c r="L810" s="26">
        <f t="shared" si="1025"/>
        <v>0</v>
      </c>
      <c r="M810" s="26">
        <f t="shared" si="1025"/>
        <v>0</v>
      </c>
      <c r="N810" s="26">
        <f t="shared" si="1025"/>
        <v>37060.167000000001</v>
      </c>
      <c r="O810" s="47">
        <f t="shared" si="1008"/>
        <v>99.560688427089246</v>
      </c>
      <c r="P810" s="26">
        <f t="shared" si="1026"/>
        <v>0</v>
      </c>
      <c r="Q810" s="26">
        <f t="shared" si="1026"/>
        <v>0</v>
      </c>
      <c r="R810" s="26">
        <f t="shared" si="1026"/>
        <v>0</v>
      </c>
    </row>
    <row r="811" spans="1:18" ht="26" x14ac:dyDescent="0.35">
      <c r="A811" s="24">
        <v>930</v>
      </c>
      <c r="B811" s="10" t="s">
        <v>11</v>
      </c>
      <c r="C811" s="24" t="s">
        <v>11</v>
      </c>
      <c r="D811" s="24" t="s">
        <v>189</v>
      </c>
      <c r="E811" s="24"/>
      <c r="F811" s="25" t="s">
        <v>217</v>
      </c>
      <c r="G811" s="26">
        <f t="shared" si="1025"/>
        <v>37223.695</v>
      </c>
      <c r="H811" s="26">
        <f t="shared" si="1025"/>
        <v>37223.695</v>
      </c>
      <c r="I811" s="26">
        <f t="shared" si="1025"/>
        <v>37223.695</v>
      </c>
      <c r="J811" s="26">
        <f t="shared" si="1025"/>
        <v>0</v>
      </c>
      <c r="K811" s="26">
        <f t="shared" si="1025"/>
        <v>0</v>
      </c>
      <c r="L811" s="26">
        <f t="shared" si="1025"/>
        <v>0</v>
      </c>
      <c r="M811" s="26">
        <f t="shared" si="1025"/>
        <v>0</v>
      </c>
      <c r="N811" s="26">
        <f t="shared" si="1025"/>
        <v>37060.167000000001</v>
      </c>
      <c r="O811" s="47">
        <f t="shared" si="1008"/>
        <v>99.560688427089246</v>
      </c>
      <c r="P811" s="26">
        <f t="shared" si="1026"/>
        <v>0</v>
      </c>
      <c r="Q811" s="26">
        <f t="shared" si="1026"/>
        <v>0</v>
      </c>
      <c r="R811" s="26">
        <f t="shared" si="1026"/>
        <v>0</v>
      </c>
    </row>
    <row r="812" spans="1:18" ht="39" x14ac:dyDescent="0.35">
      <c r="A812" s="24">
        <v>930</v>
      </c>
      <c r="B812" s="10" t="s">
        <v>11</v>
      </c>
      <c r="C812" s="24" t="s">
        <v>11</v>
      </c>
      <c r="D812" s="24" t="s">
        <v>169</v>
      </c>
      <c r="E812" s="24"/>
      <c r="F812" s="25" t="s">
        <v>37</v>
      </c>
      <c r="G812" s="26">
        <f t="shared" si="1025"/>
        <v>37223.695</v>
      </c>
      <c r="H812" s="26">
        <f t="shared" si="1025"/>
        <v>37223.695</v>
      </c>
      <c r="I812" s="26">
        <f t="shared" si="1025"/>
        <v>37223.695</v>
      </c>
      <c r="J812" s="26">
        <f t="shared" si="1025"/>
        <v>0</v>
      </c>
      <c r="K812" s="26">
        <f t="shared" si="1025"/>
        <v>0</v>
      </c>
      <c r="L812" s="26">
        <f t="shared" si="1025"/>
        <v>0</v>
      </c>
      <c r="M812" s="26">
        <f t="shared" si="1025"/>
        <v>0</v>
      </c>
      <c r="N812" s="26">
        <f t="shared" si="1025"/>
        <v>37060.167000000001</v>
      </c>
      <c r="O812" s="47">
        <f t="shared" si="1008"/>
        <v>99.560688427089246</v>
      </c>
      <c r="P812" s="26">
        <f t="shared" si="1026"/>
        <v>0</v>
      </c>
      <c r="Q812" s="26">
        <f t="shared" si="1026"/>
        <v>0</v>
      </c>
      <c r="R812" s="26">
        <f t="shared" si="1026"/>
        <v>0</v>
      </c>
    </row>
    <row r="813" spans="1:18" ht="26" x14ac:dyDescent="0.35">
      <c r="A813" s="24">
        <v>930</v>
      </c>
      <c r="B813" s="10" t="s">
        <v>11</v>
      </c>
      <c r="C813" s="24" t="s">
        <v>11</v>
      </c>
      <c r="D813" s="24" t="s">
        <v>169</v>
      </c>
      <c r="E813" s="24" t="s">
        <v>85</v>
      </c>
      <c r="F813" s="25" t="s">
        <v>370</v>
      </c>
      <c r="G813" s="26">
        <f t="shared" ref="G813" si="1027">G814+G815</f>
        <v>37223.695</v>
      </c>
      <c r="H813" s="26">
        <f t="shared" ref="H813:M813" si="1028">H814+H815</f>
        <v>37223.695</v>
      </c>
      <c r="I813" s="26">
        <f t="shared" si="1028"/>
        <v>37223.695</v>
      </c>
      <c r="J813" s="26">
        <f t="shared" si="1028"/>
        <v>0</v>
      </c>
      <c r="K813" s="26">
        <f t="shared" si="1028"/>
        <v>0</v>
      </c>
      <c r="L813" s="26">
        <f t="shared" si="1028"/>
        <v>0</v>
      </c>
      <c r="M813" s="26">
        <f t="shared" si="1028"/>
        <v>0</v>
      </c>
      <c r="N813" s="26">
        <f t="shared" ref="N813" si="1029">N814+N815</f>
        <v>37060.167000000001</v>
      </c>
      <c r="O813" s="47">
        <f t="shared" si="1008"/>
        <v>99.560688427089246</v>
      </c>
      <c r="P813" s="26">
        <f t="shared" ref="P813:R813" si="1030">P814+P815</f>
        <v>0</v>
      </c>
      <c r="Q813" s="26">
        <f t="shared" ref="Q813" si="1031">Q814+Q815</f>
        <v>0</v>
      </c>
      <c r="R813" s="26">
        <f t="shared" si="1030"/>
        <v>0</v>
      </c>
    </row>
    <row r="814" spans="1:18" x14ac:dyDescent="0.35">
      <c r="A814" s="24">
        <v>930</v>
      </c>
      <c r="B814" s="10" t="s">
        <v>11</v>
      </c>
      <c r="C814" s="24" t="s">
        <v>11</v>
      </c>
      <c r="D814" s="24" t="s">
        <v>169</v>
      </c>
      <c r="E814" s="24">
        <v>610</v>
      </c>
      <c r="F814" s="25" t="s">
        <v>361</v>
      </c>
      <c r="G814" s="26">
        <v>6273.9949999999999</v>
      </c>
      <c r="H814" s="26">
        <v>3848.7431999999999</v>
      </c>
      <c r="I814" s="26">
        <v>3848.7431999999999</v>
      </c>
      <c r="J814" s="26"/>
      <c r="K814" s="26"/>
      <c r="L814" s="26"/>
      <c r="M814" s="26"/>
      <c r="N814" s="26">
        <v>3832.6480000000001</v>
      </c>
      <c r="O814" s="47">
        <f t="shared" si="1008"/>
        <v>99.5818063413532</v>
      </c>
      <c r="P814" s="26"/>
      <c r="Q814" s="26"/>
      <c r="R814" s="26"/>
    </row>
    <row r="815" spans="1:18" x14ac:dyDescent="0.35">
      <c r="A815" s="24">
        <v>930</v>
      </c>
      <c r="B815" s="10" t="s">
        <v>11</v>
      </c>
      <c r="C815" s="24" t="s">
        <v>11</v>
      </c>
      <c r="D815" s="24" t="s">
        <v>169</v>
      </c>
      <c r="E815" s="24">
        <v>620</v>
      </c>
      <c r="F815" s="25" t="s">
        <v>362</v>
      </c>
      <c r="G815" s="26">
        <v>30949.7</v>
      </c>
      <c r="H815" s="26">
        <v>33374.951800000003</v>
      </c>
      <c r="I815" s="26">
        <v>33374.951800000003</v>
      </c>
      <c r="J815" s="26"/>
      <c r="K815" s="26"/>
      <c r="L815" s="26"/>
      <c r="M815" s="26"/>
      <c r="N815" s="26">
        <v>33227.519</v>
      </c>
      <c r="O815" s="47">
        <f t="shared" si="1008"/>
        <v>99.558253144803032</v>
      </c>
      <c r="P815" s="26"/>
      <c r="Q815" s="26"/>
      <c r="R815" s="26"/>
    </row>
    <row r="816" spans="1:18" s="29" customFormat="1" x14ac:dyDescent="0.35">
      <c r="A816" s="28">
        <v>930</v>
      </c>
      <c r="B816" s="20" t="s">
        <v>11</v>
      </c>
      <c r="C816" s="28" t="s">
        <v>128</v>
      </c>
      <c r="D816" s="28"/>
      <c r="E816" s="28"/>
      <c r="F816" s="21" t="s">
        <v>200</v>
      </c>
      <c r="G816" s="22">
        <f t="shared" ref="G816" si="1032">G817+G842+G847+G852+G865+G875</f>
        <v>205813.25099999999</v>
      </c>
      <c r="H816" s="22">
        <f>H817+H842+H847+H852+H865+H875+H887</f>
        <v>231094.70362999997</v>
      </c>
      <c r="I816" s="22">
        <f t="shared" ref="I816:R816" si="1033">I817+I842+I847+I852+I865+I875+I887</f>
        <v>231094.70362999997</v>
      </c>
      <c r="J816" s="22">
        <f t="shared" si="1033"/>
        <v>0</v>
      </c>
      <c r="K816" s="22">
        <f t="shared" si="1033"/>
        <v>0</v>
      </c>
      <c r="L816" s="22">
        <f t="shared" si="1033"/>
        <v>0</v>
      </c>
      <c r="M816" s="22">
        <f t="shared" si="1033"/>
        <v>0</v>
      </c>
      <c r="N816" s="22">
        <f t="shared" si="1033"/>
        <v>230738.76400000002</v>
      </c>
      <c r="O816" s="48">
        <f t="shared" si="1008"/>
        <v>99.845976725381888</v>
      </c>
      <c r="P816" s="22">
        <f t="shared" si="1033"/>
        <v>0</v>
      </c>
      <c r="Q816" s="22">
        <f t="shared" si="1033"/>
        <v>0</v>
      </c>
      <c r="R816" s="22">
        <f t="shared" si="1033"/>
        <v>0</v>
      </c>
    </row>
    <row r="817" spans="1:18" ht="26" x14ac:dyDescent="0.35">
      <c r="A817" s="24">
        <v>930</v>
      </c>
      <c r="B817" s="10" t="s">
        <v>11</v>
      </c>
      <c r="C817" s="24" t="s">
        <v>128</v>
      </c>
      <c r="D817" s="24" t="s">
        <v>34</v>
      </c>
      <c r="E817" s="24"/>
      <c r="F817" s="25" t="s">
        <v>47</v>
      </c>
      <c r="G817" s="26">
        <f t="shared" ref="G817" si="1034">G818+G822</f>
        <v>112019.624</v>
      </c>
      <c r="H817" s="26">
        <f t="shared" ref="H817:M817" si="1035">H818+H822</f>
        <v>112019.624</v>
      </c>
      <c r="I817" s="26">
        <f t="shared" si="1035"/>
        <v>112019.624</v>
      </c>
      <c r="J817" s="26">
        <f t="shared" si="1035"/>
        <v>0</v>
      </c>
      <c r="K817" s="26">
        <f t="shared" si="1035"/>
        <v>0</v>
      </c>
      <c r="L817" s="26">
        <f t="shared" si="1035"/>
        <v>0</v>
      </c>
      <c r="M817" s="26">
        <f t="shared" si="1035"/>
        <v>0</v>
      </c>
      <c r="N817" s="26">
        <f t="shared" ref="N817" si="1036">N818+N822</f>
        <v>111799.41100000002</v>
      </c>
      <c r="O817" s="47">
        <f t="shared" si="1008"/>
        <v>99.803415694378714</v>
      </c>
      <c r="P817" s="26">
        <f t="shared" ref="P817:R817" si="1037">P818+P822</f>
        <v>0</v>
      </c>
      <c r="Q817" s="26">
        <f t="shared" ref="Q817" si="1038">Q818+Q822</f>
        <v>0</v>
      </c>
      <c r="R817" s="26">
        <f t="shared" si="1037"/>
        <v>0</v>
      </c>
    </row>
    <row r="818" spans="1:18" ht="26" x14ac:dyDescent="0.35">
      <c r="A818" s="24">
        <v>930</v>
      </c>
      <c r="B818" s="10" t="s">
        <v>11</v>
      </c>
      <c r="C818" s="24" t="s">
        <v>128</v>
      </c>
      <c r="D818" s="24" t="s">
        <v>35</v>
      </c>
      <c r="E818" s="24"/>
      <c r="F818" s="25" t="s">
        <v>48</v>
      </c>
      <c r="G818" s="26">
        <f t="shared" ref="G818:N820" si="1039">G819</f>
        <v>2558.6999999999998</v>
      </c>
      <c r="H818" s="26">
        <f t="shared" si="1039"/>
        <v>2558.6999999999998</v>
      </c>
      <c r="I818" s="26">
        <f t="shared" si="1039"/>
        <v>2558.6999999999998</v>
      </c>
      <c r="J818" s="26">
        <f t="shared" si="1039"/>
        <v>0</v>
      </c>
      <c r="K818" s="26">
        <f t="shared" si="1039"/>
        <v>0</v>
      </c>
      <c r="L818" s="26">
        <f t="shared" si="1039"/>
        <v>0</v>
      </c>
      <c r="M818" s="26">
        <f t="shared" si="1039"/>
        <v>0</v>
      </c>
      <c r="N818" s="26">
        <f t="shared" si="1039"/>
        <v>2525.8760000000002</v>
      </c>
      <c r="O818" s="47">
        <f t="shared" si="1008"/>
        <v>98.717161058349959</v>
      </c>
      <c r="P818" s="26">
        <f t="shared" ref="P818:R820" si="1040">P819</f>
        <v>0</v>
      </c>
      <c r="Q818" s="26">
        <f t="shared" si="1040"/>
        <v>0</v>
      </c>
      <c r="R818" s="26">
        <f t="shared" si="1040"/>
        <v>0</v>
      </c>
    </row>
    <row r="819" spans="1:18" x14ac:dyDescent="0.35">
      <c r="A819" s="24">
        <v>930</v>
      </c>
      <c r="B819" s="10" t="s">
        <v>11</v>
      </c>
      <c r="C819" s="24" t="s">
        <v>128</v>
      </c>
      <c r="D819" s="24" t="s">
        <v>251</v>
      </c>
      <c r="E819" s="24"/>
      <c r="F819" s="25" t="s">
        <v>276</v>
      </c>
      <c r="G819" s="26">
        <f t="shared" si="1039"/>
        <v>2558.6999999999998</v>
      </c>
      <c r="H819" s="26">
        <f t="shared" si="1039"/>
        <v>2558.6999999999998</v>
      </c>
      <c r="I819" s="26">
        <f t="shared" si="1039"/>
        <v>2558.6999999999998</v>
      </c>
      <c r="J819" s="26">
        <f t="shared" si="1039"/>
        <v>0</v>
      </c>
      <c r="K819" s="26">
        <f t="shared" si="1039"/>
        <v>0</v>
      </c>
      <c r="L819" s="26">
        <f t="shared" si="1039"/>
        <v>0</v>
      </c>
      <c r="M819" s="26">
        <f t="shared" si="1039"/>
        <v>0</v>
      </c>
      <c r="N819" s="26">
        <f t="shared" si="1039"/>
        <v>2525.8760000000002</v>
      </c>
      <c r="O819" s="47">
        <f t="shared" si="1008"/>
        <v>98.717161058349959</v>
      </c>
      <c r="P819" s="26">
        <f t="shared" si="1040"/>
        <v>0</v>
      </c>
      <c r="Q819" s="26">
        <f t="shared" si="1040"/>
        <v>0</v>
      </c>
      <c r="R819" s="26">
        <f t="shared" si="1040"/>
        <v>0</v>
      </c>
    </row>
    <row r="820" spans="1:18" ht="26" x14ac:dyDescent="0.35">
      <c r="A820" s="24">
        <v>930</v>
      </c>
      <c r="B820" s="10" t="s">
        <v>11</v>
      </c>
      <c r="C820" s="24" t="s">
        <v>128</v>
      </c>
      <c r="D820" s="24" t="s">
        <v>251</v>
      </c>
      <c r="E820" s="24" t="s">
        <v>6</v>
      </c>
      <c r="F820" s="25" t="s">
        <v>367</v>
      </c>
      <c r="G820" s="26">
        <f t="shared" si="1039"/>
        <v>2558.6999999999998</v>
      </c>
      <c r="H820" s="26">
        <f t="shared" si="1039"/>
        <v>2558.6999999999998</v>
      </c>
      <c r="I820" s="26">
        <f t="shared" si="1039"/>
        <v>2558.6999999999998</v>
      </c>
      <c r="J820" s="26">
        <f t="shared" si="1039"/>
        <v>0</v>
      </c>
      <c r="K820" s="26">
        <f t="shared" si="1039"/>
        <v>0</v>
      </c>
      <c r="L820" s="26">
        <f t="shared" si="1039"/>
        <v>0</v>
      </c>
      <c r="M820" s="26">
        <f t="shared" si="1039"/>
        <v>0</v>
      </c>
      <c r="N820" s="26">
        <f t="shared" si="1039"/>
        <v>2525.8760000000002</v>
      </c>
      <c r="O820" s="47">
        <f t="shared" si="1008"/>
        <v>98.717161058349959</v>
      </c>
      <c r="P820" s="26">
        <f t="shared" si="1040"/>
        <v>0</v>
      </c>
      <c r="Q820" s="26">
        <f t="shared" si="1040"/>
        <v>0</v>
      </c>
      <c r="R820" s="26">
        <f t="shared" si="1040"/>
        <v>0</v>
      </c>
    </row>
    <row r="821" spans="1:18" ht="26" x14ac:dyDescent="0.35">
      <c r="A821" s="24">
        <v>930</v>
      </c>
      <c r="B821" s="10" t="s">
        <v>11</v>
      </c>
      <c r="C821" s="24" t="s">
        <v>128</v>
      </c>
      <c r="D821" s="24" t="s">
        <v>251</v>
      </c>
      <c r="E821" s="24">
        <v>240</v>
      </c>
      <c r="F821" s="25" t="s">
        <v>356</v>
      </c>
      <c r="G821" s="26">
        <v>2558.6999999999998</v>
      </c>
      <c r="H821" s="26">
        <v>2558.6999999999998</v>
      </c>
      <c r="I821" s="26">
        <v>2558.6999999999998</v>
      </c>
      <c r="J821" s="26"/>
      <c r="K821" s="26"/>
      <c r="L821" s="26"/>
      <c r="M821" s="26"/>
      <c r="N821" s="26">
        <v>2525.8760000000002</v>
      </c>
      <c r="O821" s="47">
        <f t="shared" si="1008"/>
        <v>98.717161058349959</v>
      </c>
      <c r="P821" s="26"/>
      <c r="Q821" s="26"/>
      <c r="R821" s="26"/>
    </row>
    <row r="822" spans="1:18" ht="26" x14ac:dyDescent="0.35">
      <c r="A822" s="24">
        <v>930</v>
      </c>
      <c r="B822" s="10" t="s">
        <v>11</v>
      </c>
      <c r="C822" s="24" t="s">
        <v>128</v>
      </c>
      <c r="D822" s="24" t="s">
        <v>265</v>
      </c>
      <c r="E822" s="24"/>
      <c r="F822" s="25" t="s">
        <v>293</v>
      </c>
      <c r="G822" s="26">
        <f t="shared" ref="G822" si="1041">G823+G833+G839</f>
        <v>109460.924</v>
      </c>
      <c r="H822" s="26">
        <f t="shared" ref="H822:M822" si="1042">H823+H833+H839</f>
        <v>109460.924</v>
      </c>
      <c r="I822" s="26">
        <f t="shared" si="1042"/>
        <v>109460.924</v>
      </c>
      <c r="J822" s="26">
        <f t="shared" si="1042"/>
        <v>0</v>
      </c>
      <c r="K822" s="26">
        <f t="shared" si="1042"/>
        <v>0</v>
      </c>
      <c r="L822" s="26">
        <f t="shared" si="1042"/>
        <v>0</v>
      </c>
      <c r="M822" s="26">
        <f t="shared" si="1042"/>
        <v>0</v>
      </c>
      <c r="N822" s="26">
        <f t="shared" ref="N822" si="1043">N823+N833+N839</f>
        <v>109273.53500000002</v>
      </c>
      <c r="O822" s="47">
        <f t="shared" si="1008"/>
        <v>99.828807401625824</v>
      </c>
      <c r="P822" s="26">
        <f t="shared" ref="P822:R822" si="1044">P823+P833+P839</f>
        <v>0</v>
      </c>
      <c r="Q822" s="26">
        <f t="shared" ref="Q822" si="1045">Q823+Q833+Q839</f>
        <v>0</v>
      </c>
      <c r="R822" s="26">
        <f t="shared" si="1044"/>
        <v>0</v>
      </c>
    </row>
    <row r="823" spans="1:18" ht="39" x14ac:dyDescent="0.35">
      <c r="A823" s="24">
        <v>930</v>
      </c>
      <c r="B823" s="10" t="s">
        <v>11</v>
      </c>
      <c r="C823" s="24" t="s">
        <v>128</v>
      </c>
      <c r="D823" s="24" t="s">
        <v>253</v>
      </c>
      <c r="E823" s="24"/>
      <c r="F823" s="25" t="s">
        <v>37</v>
      </c>
      <c r="G823" s="26">
        <f t="shared" ref="G823" si="1046">G824+G826+G828+G831</f>
        <v>94248.623999999996</v>
      </c>
      <c r="H823" s="26">
        <f t="shared" ref="H823:M823" si="1047">H824+H826+H828+H831</f>
        <v>91823.561000000002</v>
      </c>
      <c r="I823" s="26">
        <f t="shared" si="1047"/>
        <v>91823.561000000002</v>
      </c>
      <c r="J823" s="26">
        <f t="shared" si="1047"/>
        <v>0</v>
      </c>
      <c r="K823" s="26">
        <f t="shared" si="1047"/>
        <v>0</v>
      </c>
      <c r="L823" s="26">
        <f t="shared" si="1047"/>
        <v>0</v>
      </c>
      <c r="M823" s="26">
        <f t="shared" si="1047"/>
        <v>0</v>
      </c>
      <c r="N823" s="26">
        <f t="shared" ref="N823" si="1048">N824+N826+N828+N831</f>
        <v>91818.916000000012</v>
      </c>
      <c r="O823" s="47">
        <f t="shared" si="1008"/>
        <v>99.994941385468607</v>
      </c>
      <c r="P823" s="26">
        <f t="shared" ref="P823:R823" si="1049">P824+P826+P828+P831</f>
        <v>0</v>
      </c>
      <c r="Q823" s="26">
        <f t="shared" ref="Q823" si="1050">Q824+Q826+Q828+Q831</f>
        <v>0</v>
      </c>
      <c r="R823" s="26">
        <f t="shared" si="1049"/>
        <v>0</v>
      </c>
    </row>
    <row r="824" spans="1:18" ht="52" x14ac:dyDescent="0.35">
      <c r="A824" s="24">
        <v>930</v>
      </c>
      <c r="B824" s="10" t="s">
        <v>11</v>
      </c>
      <c r="C824" s="24" t="s">
        <v>128</v>
      </c>
      <c r="D824" s="24" t="s">
        <v>253</v>
      </c>
      <c r="E824" s="24" t="s">
        <v>19</v>
      </c>
      <c r="F824" s="25" t="s">
        <v>366</v>
      </c>
      <c r="G824" s="26">
        <f t="shared" ref="G824:N824" si="1051">G825</f>
        <v>27649.9</v>
      </c>
      <c r="H824" s="26">
        <f t="shared" si="1051"/>
        <v>27406.898509999999</v>
      </c>
      <c r="I824" s="26">
        <f t="shared" si="1051"/>
        <v>27406.898509999999</v>
      </c>
      <c r="J824" s="26">
        <f t="shared" si="1051"/>
        <v>0</v>
      </c>
      <c r="K824" s="26">
        <f t="shared" si="1051"/>
        <v>0</v>
      </c>
      <c r="L824" s="26">
        <f t="shared" si="1051"/>
        <v>0</v>
      </c>
      <c r="M824" s="26">
        <f t="shared" si="1051"/>
        <v>0</v>
      </c>
      <c r="N824" s="26">
        <f t="shared" si="1051"/>
        <v>27403.4</v>
      </c>
      <c r="O824" s="47">
        <f t="shared" si="1008"/>
        <v>99.987234929195949</v>
      </c>
      <c r="P824" s="26">
        <f t="shared" ref="P824:R824" si="1052">P825</f>
        <v>0</v>
      </c>
      <c r="Q824" s="26">
        <f t="shared" si="1052"/>
        <v>0</v>
      </c>
      <c r="R824" s="26">
        <f t="shared" si="1052"/>
        <v>0</v>
      </c>
    </row>
    <row r="825" spans="1:18" x14ac:dyDescent="0.35">
      <c r="A825" s="24">
        <v>930</v>
      </c>
      <c r="B825" s="10" t="s">
        <v>11</v>
      </c>
      <c r="C825" s="24" t="s">
        <v>128</v>
      </c>
      <c r="D825" s="24" t="s">
        <v>253</v>
      </c>
      <c r="E825" s="24">
        <v>110</v>
      </c>
      <c r="F825" s="25" t="s">
        <v>354</v>
      </c>
      <c r="G825" s="26">
        <v>27649.9</v>
      </c>
      <c r="H825" s="26">
        <v>27406.898509999999</v>
      </c>
      <c r="I825" s="26">
        <v>27406.898509999999</v>
      </c>
      <c r="J825" s="26"/>
      <c r="K825" s="26"/>
      <c r="L825" s="26"/>
      <c r="M825" s="26"/>
      <c r="N825" s="26">
        <v>27403.4</v>
      </c>
      <c r="O825" s="47">
        <f t="shared" si="1008"/>
        <v>99.987234929195949</v>
      </c>
      <c r="P825" s="26"/>
      <c r="Q825" s="26"/>
      <c r="R825" s="26"/>
    </row>
    <row r="826" spans="1:18" ht="26" x14ac:dyDescent="0.35">
      <c r="A826" s="24">
        <v>930</v>
      </c>
      <c r="B826" s="10" t="s">
        <v>11</v>
      </c>
      <c r="C826" s="24" t="s">
        <v>128</v>
      </c>
      <c r="D826" s="24" t="s">
        <v>253</v>
      </c>
      <c r="E826" s="24" t="s">
        <v>6</v>
      </c>
      <c r="F826" s="25" t="s">
        <v>367</v>
      </c>
      <c r="G826" s="26">
        <f t="shared" ref="G826:N826" si="1053">G827</f>
        <v>4352.5</v>
      </c>
      <c r="H826" s="26">
        <f t="shared" si="1053"/>
        <v>4585.0902500000002</v>
      </c>
      <c r="I826" s="26">
        <f t="shared" si="1053"/>
        <v>4585.0902500000002</v>
      </c>
      <c r="J826" s="26">
        <f t="shared" si="1053"/>
        <v>0</v>
      </c>
      <c r="K826" s="26">
        <f t="shared" si="1053"/>
        <v>0</v>
      </c>
      <c r="L826" s="26">
        <f t="shared" si="1053"/>
        <v>0</v>
      </c>
      <c r="M826" s="26">
        <f t="shared" si="1053"/>
        <v>0</v>
      </c>
      <c r="N826" s="26">
        <f t="shared" si="1053"/>
        <v>4584.473</v>
      </c>
      <c r="O826" s="47">
        <f t="shared" si="1008"/>
        <v>99.986537887667524</v>
      </c>
      <c r="P826" s="26">
        <f t="shared" ref="P826:R826" si="1054">P827</f>
        <v>0</v>
      </c>
      <c r="Q826" s="26">
        <f t="shared" si="1054"/>
        <v>0</v>
      </c>
      <c r="R826" s="26">
        <f t="shared" si="1054"/>
        <v>0</v>
      </c>
    </row>
    <row r="827" spans="1:18" ht="26" x14ac:dyDescent="0.35">
      <c r="A827" s="24">
        <v>930</v>
      </c>
      <c r="B827" s="10" t="s">
        <v>11</v>
      </c>
      <c r="C827" s="24" t="s">
        <v>128</v>
      </c>
      <c r="D827" s="24" t="s">
        <v>253</v>
      </c>
      <c r="E827" s="24">
        <v>240</v>
      </c>
      <c r="F827" s="25" t="s">
        <v>356</v>
      </c>
      <c r="G827" s="26">
        <v>4352.5</v>
      </c>
      <c r="H827" s="26">
        <v>4585.0902500000002</v>
      </c>
      <c r="I827" s="26">
        <v>4585.0902500000002</v>
      </c>
      <c r="J827" s="26"/>
      <c r="K827" s="26"/>
      <c r="L827" s="26"/>
      <c r="M827" s="26"/>
      <c r="N827" s="26">
        <v>4584.473</v>
      </c>
      <c r="O827" s="47">
        <f t="shared" si="1008"/>
        <v>99.986537887667524</v>
      </c>
      <c r="P827" s="26"/>
      <c r="Q827" s="26"/>
      <c r="R827" s="26"/>
    </row>
    <row r="828" spans="1:18" ht="26" x14ac:dyDescent="0.35">
      <c r="A828" s="24">
        <v>930</v>
      </c>
      <c r="B828" s="10" t="s">
        <v>11</v>
      </c>
      <c r="C828" s="24" t="s">
        <v>128</v>
      </c>
      <c r="D828" s="24" t="s">
        <v>253</v>
      </c>
      <c r="E828" s="24" t="s">
        <v>85</v>
      </c>
      <c r="F828" s="25" t="s">
        <v>370</v>
      </c>
      <c r="G828" s="26">
        <f t="shared" ref="G828" si="1055">G829+G830</f>
        <v>62068.824000000001</v>
      </c>
      <c r="H828" s="26">
        <f t="shared" ref="H828:M828" si="1056">H829+H830</f>
        <v>59643.760999999999</v>
      </c>
      <c r="I828" s="26">
        <f t="shared" si="1056"/>
        <v>59643.760999999999</v>
      </c>
      <c r="J828" s="26">
        <f t="shared" si="1056"/>
        <v>0</v>
      </c>
      <c r="K828" s="26">
        <f t="shared" si="1056"/>
        <v>0</v>
      </c>
      <c r="L828" s="26">
        <f t="shared" si="1056"/>
        <v>0</v>
      </c>
      <c r="M828" s="26">
        <f t="shared" si="1056"/>
        <v>0</v>
      </c>
      <c r="N828" s="26">
        <f t="shared" ref="N828" si="1057">N829+N830</f>
        <v>59643.232000000004</v>
      </c>
      <c r="O828" s="47">
        <f t="shared" si="1008"/>
        <v>99.999113067333241</v>
      </c>
      <c r="P828" s="26">
        <f t="shared" ref="P828:R828" si="1058">P829+P830</f>
        <v>0</v>
      </c>
      <c r="Q828" s="26">
        <f t="shared" ref="Q828" si="1059">Q829+Q830</f>
        <v>0</v>
      </c>
      <c r="R828" s="26">
        <f t="shared" si="1058"/>
        <v>0</v>
      </c>
    </row>
    <row r="829" spans="1:18" x14ac:dyDescent="0.35">
      <c r="A829" s="24">
        <v>930</v>
      </c>
      <c r="B829" s="10" t="s">
        <v>11</v>
      </c>
      <c r="C829" s="24" t="s">
        <v>128</v>
      </c>
      <c r="D829" s="24" t="s">
        <v>253</v>
      </c>
      <c r="E829" s="24">
        <v>610</v>
      </c>
      <c r="F829" s="25" t="s">
        <v>361</v>
      </c>
      <c r="G829" s="26">
        <f>33436.8-164.527</f>
        <v>33272.273000000001</v>
      </c>
      <c r="H829" s="26">
        <v>33272.273000000001</v>
      </c>
      <c r="I829" s="26">
        <v>33272.273000000001</v>
      </c>
      <c r="J829" s="26"/>
      <c r="K829" s="26"/>
      <c r="L829" s="26"/>
      <c r="M829" s="26"/>
      <c r="N829" s="26">
        <v>33272.273000000001</v>
      </c>
      <c r="O829" s="47">
        <f t="shared" si="1008"/>
        <v>100</v>
      </c>
      <c r="P829" s="26"/>
      <c r="Q829" s="26"/>
      <c r="R829" s="26"/>
    </row>
    <row r="830" spans="1:18" x14ac:dyDescent="0.35">
      <c r="A830" s="24">
        <v>930</v>
      </c>
      <c r="B830" s="10" t="s">
        <v>11</v>
      </c>
      <c r="C830" s="24" t="s">
        <v>128</v>
      </c>
      <c r="D830" s="24" t="s">
        <v>253</v>
      </c>
      <c r="E830" s="24">
        <v>620</v>
      </c>
      <c r="F830" s="25" t="s">
        <v>362</v>
      </c>
      <c r="G830" s="26">
        <v>28796.550999999999</v>
      </c>
      <c r="H830" s="26">
        <v>26371.488000000001</v>
      </c>
      <c r="I830" s="26">
        <v>26371.488000000001</v>
      </c>
      <c r="J830" s="26"/>
      <c r="K830" s="26"/>
      <c r="L830" s="26"/>
      <c r="M830" s="26"/>
      <c r="N830" s="26">
        <v>26370.958999999999</v>
      </c>
      <c r="O830" s="47">
        <f t="shared" si="1008"/>
        <v>99.997994045690547</v>
      </c>
      <c r="P830" s="26"/>
      <c r="Q830" s="26"/>
      <c r="R830" s="26"/>
    </row>
    <row r="831" spans="1:18" x14ac:dyDescent="0.35">
      <c r="A831" s="24">
        <v>930</v>
      </c>
      <c r="B831" s="10" t="s">
        <v>11</v>
      </c>
      <c r="C831" s="24" t="s">
        <v>128</v>
      </c>
      <c r="D831" s="24" t="s">
        <v>253</v>
      </c>
      <c r="E831" s="24" t="s">
        <v>7</v>
      </c>
      <c r="F831" s="25" t="s">
        <v>371</v>
      </c>
      <c r="G831" s="26">
        <f t="shared" ref="G831:N831" si="1060">G832</f>
        <v>177.4</v>
      </c>
      <c r="H831" s="26">
        <f t="shared" si="1060"/>
        <v>187.81124</v>
      </c>
      <c r="I831" s="26">
        <f t="shared" si="1060"/>
        <v>187.81124</v>
      </c>
      <c r="J831" s="26">
        <f t="shared" si="1060"/>
        <v>0</v>
      </c>
      <c r="K831" s="26">
        <f t="shared" si="1060"/>
        <v>0</v>
      </c>
      <c r="L831" s="26">
        <f t="shared" si="1060"/>
        <v>0</v>
      </c>
      <c r="M831" s="26">
        <f t="shared" si="1060"/>
        <v>0</v>
      </c>
      <c r="N831" s="26">
        <f t="shared" si="1060"/>
        <v>187.81100000000001</v>
      </c>
      <c r="O831" s="47">
        <f t="shared" si="1008"/>
        <v>99.999872212121062</v>
      </c>
      <c r="P831" s="26">
        <f t="shared" ref="P831:R831" si="1061">P832</f>
        <v>0</v>
      </c>
      <c r="Q831" s="26">
        <f t="shared" si="1061"/>
        <v>0</v>
      </c>
      <c r="R831" s="26">
        <f t="shared" si="1061"/>
        <v>0</v>
      </c>
    </row>
    <row r="832" spans="1:18" x14ac:dyDescent="0.35">
      <c r="A832" s="24">
        <v>930</v>
      </c>
      <c r="B832" s="10" t="s">
        <v>11</v>
      </c>
      <c r="C832" s="24" t="s">
        <v>128</v>
      </c>
      <c r="D832" s="24" t="s">
        <v>253</v>
      </c>
      <c r="E832" s="24">
        <v>850</v>
      </c>
      <c r="F832" s="25" t="s">
        <v>365</v>
      </c>
      <c r="G832" s="26">
        <v>177.4</v>
      </c>
      <c r="H832" s="26">
        <v>187.81124</v>
      </c>
      <c r="I832" s="26">
        <v>187.81124</v>
      </c>
      <c r="J832" s="26"/>
      <c r="K832" s="26"/>
      <c r="L832" s="26"/>
      <c r="M832" s="26"/>
      <c r="N832" s="26">
        <v>187.81100000000001</v>
      </c>
      <c r="O832" s="47">
        <f t="shared" si="1008"/>
        <v>99.999872212121062</v>
      </c>
      <c r="P832" s="26"/>
      <c r="Q832" s="26"/>
      <c r="R832" s="26"/>
    </row>
    <row r="833" spans="1:18" x14ac:dyDescent="0.35">
      <c r="A833" s="24">
        <v>930</v>
      </c>
      <c r="B833" s="10" t="s">
        <v>11</v>
      </c>
      <c r="C833" s="24" t="s">
        <v>128</v>
      </c>
      <c r="D833" s="24" t="s">
        <v>250</v>
      </c>
      <c r="E833" s="24"/>
      <c r="F833" s="25" t="s">
        <v>295</v>
      </c>
      <c r="G833" s="26">
        <f t="shared" ref="G833" si="1062">G834+G836</f>
        <v>3212.3</v>
      </c>
      <c r="H833" s="26">
        <f t="shared" ref="H833:M833" si="1063">H834+H836</f>
        <v>5637.3629999999994</v>
      </c>
      <c r="I833" s="26">
        <f t="shared" si="1063"/>
        <v>5637.3630000000003</v>
      </c>
      <c r="J833" s="26">
        <f t="shared" si="1063"/>
        <v>0</v>
      </c>
      <c r="K833" s="26">
        <f t="shared" si="1063"/>
        <v>0</v>
      </c>
      <c r="L833" s="26">
        <f t="shared" si="1063"/>
        <v>0</v>
      </c>
      <c r="M833" s="26">
        <f t="shared" si="1063"/>
        <v>0</v>
      </c>
      <c r="N833" s="26">
        <f t="shared" ref="N833" si="1064">N834+N836</f>
        <v>5454.6189999999997</v>
      </c>
      <c r="O833" s="47">
        <f t="shared" si="1008"/>
        <v>96.75834250872262</v>
      </c>
      <c r="P833" s="26">
        <f t="shared" ref="P833:R833" si="1065">P834+P836</f>
        <v>0</v>
      </c>
      <c r="Q833" s="26">
        <f t="shared" ref="Q833" si="1066">Q834+Q836</f>
        <v>0</v>
      </c>
      <c r="R833" s="26">
        <f t="shared" si="1065"/>
        <v>0</v>
      </c>
    </row>
    <row r="834" spans="1:18" ht="26" x14ac:dyDescent="0.35">
      <c r="A834" s="24">
        <v>930</v>
      </c>
      <c r="B834" s="10" t="s">
        <v>11</v>
      </c>
      <c r="C834" s="24" t="s">
        <v>128</v>
      </c>
      <c r="D834" s="24" t="s">
        <v>250</v>
      </c>
      <c r="E834" s="24" t="s">
        <v>6</v>
      </c>
      <c r="F834" s="25" t="s">
        <v>367</v>
      </c>
      <c r="G834" s="26">
        <f t="shared" ref="G834:N834" si="1067">G835</f>
        <v>3068.3</v>
      </c>
      <c r="H834" s="26">
        <f t="shared" si="1067"/>
        <v>5493.3629999999994</v>
      </c>
      <c r="I834" s="26">
        <f t="shared" si="1067"/>
        <v>5493.3630000000003</v>
      </c>
      <c r="J834" s="26">
        <f t="shared" si="1067"/>
        <v>0</v>
      </c>
      <c r="K834" s="26">
        <f t="shared" si="1067"/>
        <v>0</v>
      </c>
      <c r="L834" s="26">
        <f t="shared" si="1067"/>
        <v>0</v>
      </c>
      <c r="M834" s="26">
        <f t="shared" si="1067"/>
        <v>0</v>
      </c>
      <c r="N834" s="26">
        <f t="shared" si="1067"/>
        <v>5310.625</v>
      </c>
      <c r="O834" s="47">
        <f t="shared" si="1008"/>
        <v>96.673476702704704</v>
      </c>
      <c r="P834" s="26">
        <f t="shared" ref="P834:R834" si="1068">P835</f>
        <v>0</v>
      </c>
      <c r="Q834" s="26">
        <f t="shared" si="1068"/>
        <v>0</v>
      </c>
      <c r="R834" s="26">
        <f t="shared" si="1068"/>
        <v>0</v>
      </c>
    </row>
    <row r="835" spans="1:18" ht="26" x14ac:dyDescent="0.35">
      <c r="A835" s="24">
        <v>930</v>
      </c>
      <c r="B835" s="10" t="s">
        <v>11</v>
      </c>
      <c r="C835" s="24" t="s">
        <v>128</v>
      </c>
      <c r="D835" s="24" t="s">
        <v>250</v>
      </c>
      <c r="E835" s="24">
        <v>240</v>
      </c>
      <c r="F835" s="25" t="s">
        <v>356</v>
      </c>
      <c r="G835" s="26">
        <v>3068.3</v>
      </c>
      <c r="H835" s="26">
        <f>3780.763+1712.6</f>
        <v>5493.3629999999994</v>
      </c>
      <c r="I835" s="26">
        <v>5493.3630000000003</v>
      </c>
      <c r="J835" s="26"/>
      <c r="K835" s="26"/>
      <c r="L835" s="26"/>
      <c r="M835" s="26"/>
      <c r="N835" s="26">
        <v>5310.625</v>
      </c>
      <c r="O835" s="47">
        <f t="shared" si="1008"/>
        <v>96.673476702704704</v>
      </c>
      <c r="P835" s="26"/>
      <c r="Q835" s="26"/>
      <c r="R835" s="26"/>
    </row>
    <row r="836" spans="1:18" ht="26" x14ac:dyDescent="0.35">
      <c r="A836" s="24">
        <v>930</v>
      </c>
      <c r="B836" s="10" t="s">
        <v>11</v>
      </c>
      <c r="C836" s="24" t="s">
        <v>128</v>
      </c>
      <c r="D836" s="24" t="s">
        <v>250</v>
      </c>
      <c r="E836" s="24" t="s">
        <v>85</v>
      </c>
      <c r="F836" s="25" t="s">
        <v>370</v>
      </c>
      <c r="G836" s="26">
        <f t="shared" ref="G836" si="1069">G837+G838</f>
        <v>144</v>
      </c>
      <c r="H836" s="26">
        <f t="shared" ref="H836:M836" si="1070">H837+H838</f>
        <v>144</v>
      </c>
      <c r="I836" s="26">
        <f t="shared" si="1070"/>
        <v>144</v>
      </c>
      <c r="J836" s="26">
        <f t="shared" si="1070"/>
        <v>0</v>
      </c>
      <c r="K836" s="26">
        <f t="shared" si="1070"/>
        <v>0</v>
      </c>
      <c r="L836" s="26">
        <f t="shared" si="1070"/>
        <v>0</v>
      </c>
      <c r="M836" s="26">
        <f t="shared" si="1070"/>
        <v>0</v>
      </c>
      <c r="N836" s="26">
        <f t="shared" ref="N836" si="1071">N837+N838</f>
        <v>143.994</v>
      </c>
      <c r="O836" s="47">
        <f t="shared" si="1008"/>
        <v>99.995833333333323</v>
      </c>
      <c r="P836" s="26">
        <f t="shared" ref="P836:R836" si="1072">P837+P838</f>
        <v>0</v>
      </c>
      <c r="Q836" s="26">
        <f t="shared" ref="Q836" si="1073">Q837+Q838</f>
        <v>0</v>
      </c>
      <c r="R836" s="26">
        <f t="shared" si="1072"/>
        <v>0</v>
      </c>
    </row>
    <row r="837" spans="1:18" x14ac:dyDescent="0.35">
      <c r="A837" s="24">
        <v>930</v>
      </c>
      <c r="B837" s="10" t="s">
        <v>11</v>
      </c>
      <c r="C837" s="24" t="s">
        <v>128</v>
      </c>
      <c r="D837" s="24" t="s">
        <v>250</v>
      </c>
      <c r="E837" s="24">
        <v>610</v>
      </c>
      <c r="F837" s="25" t="s">
        <v>361</v>
      </c>
      <c r="G837" s="26">
        <v>38.4</v>
      </c>
      <c r="H837" s="26">
        <v>19.200780000000002</v>
      </c>
      <c r="I837" s="26">
        <v>19.200780000000002</v>
      </c>
      <c r="J837" s="26"/>
      <c r="K837" s="26"/>
      <c r="L837" s="26"/>
      <c r="M837" s="26"/>
      <c r="N837" s="26">
        <v>19.199000000000002</v>
      </c>
      <c r="O837" s="47">
        <f t="shared" si="1008"/>
        <v>99.990729543278974</v>
      </c>
      <c r="P837" s="26"/>
      <c r="Q837" s="26"/>
      <c r="R837" s="26"/>
    </row>
    <row r="838" spans="1:18" x14ac:dyDescent="0.35">
      <c r="A838" s="24">
        <v>930</v>
      </c>
      <c r="B838" s="10" t="s">
        <v>11</v>
      </c>
      <c r="C838" s="24" t="s">
        <v>128</v>
      </c>
      <c r="D838" s="24" t="s">
        <v>250</v>
      </c>
      <c r="E838" s="24">
        <v>620</v>
      </c>
      <c r="F838" s="25" t="s">
        <v>362</v>
      </c>
      <c r="G838" s="26">
        <v>105.6</v>
      </c>
      <c r="H838" s="26">
        <v>124.79922000000001</v>
      </c>
      <c r="I838" s="26">
        <v>124.79922000000001</v>
      </c>
      <c r="J838" s="26"/>
      <c r="K838" s="26"/>
      <c r="L838" s="26"/>
      <c r="M838" s="26"/>
      <c r="N838" s="26">
        <v>124.795</v>
      </c>
      <c r="O838" s="47">
        <f t="shared" si="1008"/>
        <v>99.996618568609648</v>
      </c>
      <c r="P838" s="26"/>
      <c r="Q838" s="26"/>
      <c r="R838" s="26"/>
    </row>
    <row r="839" spans="1:18" ht="26" x14ac:dyDescent="0.35">
      <c r="A839" s="24">
        <v>930</v>
      </c>
      <c r="B839" s="10" t="s">
        <v>11</v>
      </c>
      <c r="C839" s="24" t="s">
        <v>128</v>
      </c>
      <c r="D839" s="24" t="s">
        <v>254</v>
      </c>
      <c r="E839" s="24"/>
      <c r="F839" s="25" t="s">
        <v>296</v>
      </c>
      <c r="G839" s="26">
        <f t="shared" ref="G839:N840" si="1074">G840</f>
        <v>12000</v>
      </c>
      <c r="H839" s="26">
        <f t="shared" si="1074"/>
        <v>12000</v>
      </c>
      <c r="I839" s="26">
        <f t="shared" si="1074"/>
        <v>12000</v>
      </c>
      <c r="J839" s="26">
        <f t="shared" si="1074"/>
        <v>0</v>
      </c>
      <c r="K839" s="26">
        <f t="shared" si="1074"/>
        <v>0</v>
      </c>
      <c r="L839" s="26">
        <f t="shared" si="1074"/>
        <v>0</v>
      </c>
      <c r="M839" s="26">
        <f t="shared" si="1074"/>
        <v>0</v>
      </c>
      <c r="N839" s="26">
        <f t="shared" si="1074"/>
        <v>12000</v>
      </c>
      <c r="O839" s="47">
        <f t="shared" si="1008"/>
        <v>100</v>
      </c>
      <c r="P839" s="26">
        <f t="shared" ref="P839:R840" si="1075">P840</f>
        <v>0</v>
      </c>
      <c r="Q839" s="26">
        <f t="shared" si="1075"/>
        <v>0</v>
      </c>
      <c r="R839" s="26">
        <f t="shared" si="1075"/>
        <v>0</v>
      </c>
    </row>
    <row r="840" spans="1:18" ht="26" x14ac:dyDescent="0.35">
      <c r="A840" s="24">
        <v>930</v>
      </c>
      <c r="B840" s="10" t="s">
        <v>11</v>
      </c>
      <c r="C840" s="24" t="s">
        <v>128</v>
      </c>
      <c r="D840" s="24" t="s">
        <v>254</v>
      </c>
      <c r="E840" s="24" t="s">
        <v>85</v>
      </c>
      <c r="F840" s="25" t="s">
        <v>370</v>
      </c>
      <c r="G840" s="26">
        <f t="shared" si="1074"/>
        <v>12000</v>
      </c>
      <c r="H840" s="26">
        <f t="shared" si="1074"/>
        <v>12000</v>
      </c>
      <c r="I840" s="26">
        <f t="shared" si="1074"/>
        <v>12000</v>
      </c>
      <c r="J840" s="26">
        <f t="shared" si="1074"/>
        <v>0</v>
      </c>
      <c r="K840" s="26">
        <f t="shared" si="1074"/>
        <v>0</v>
      </c>
      <c r="L840" s="26">
        <f t="shared" si="1074"/>
        <v>0</v>
      </c>
      <c r="M840" s="26">
        <f t="shared" si="1074"/>
        <v>0</v>
      </c>
      <c r="N840" s="26">
        <f t="shared" si="1074"/>
        <v>12000</v>
      </c>
      <c r="O840" s="47">
        <f t="shared" si="1008"/>
        <v>100</v>
      </c>
      <c r="P840" s="26">
        <f t="shared" si="1075"/>
        <v>0</v>
      </c>
      <c r="Q840" s="26">
        <f t="shared" si="1075"/>
        <v>0</v>
      </c>
      <c r="R840" s="26">
        <f t="shared" si="1075"/>
        <v>0</v>
      </c>
    </row>
    <row r="841" spans="1:18" x14ac:dyDescent="0.35">
      <c r="A841" s="24">
        <v>930</v>
      </c>
      <c r="B841" s="10" t="s">
        <v>11</v>
      </c>
      <c r="C841" s="24" t="s">
        <v>128</v>
      </c>
      <c r="D841" s="24" t="s">
        <v>254</v>
      </c>
      <c r="E841" s="24">
        <v>620</v>
      </c>
      <c r="F841" s="25" t="s">
        <v>362</v>
      </c>
      <c r="G841" s="26">
        <v>12000</v>
      </c>
      <c r="H841" s="26">
        <v>12000</v>
      </c>
      <c r="I841" s="26">
        <v>12000</v>
      </c>
      <c r="J841" s="26"/>
      <c r="K841" s="26"/>
      <c r="L841" s="26"/>
      <c r="M841" s="26"/>
      <c r="N841" s="26">
        <v>12000</v>
      </c>
      <c r="O841" s="47">
        <f t="shared" si="1008"/>
        <v>100</v>
      </c>
      <c r="P841" s="26"/>
      <c r="Q841" s="26"/>
      <c r="R841" s="26"/>
    </row>
    <row r="842" spans="1:18" ht="26" x14ac:dyDescent="0.35">
      <c r="A842" s="24">
        <v>930</v>
      </c>
      <c r="B842" s="10" t="s">
        <v>11</v>
      </c>
      <c r="C842" s="24" t="s">
        <v>128</v>
      </c>
      <c r="D842" s="24" t="s">
        <v>268</v>
      </c>
      <c r="E842" s="24"/>
      <c r="F842" s="25" t="s">
        <v>298</v>
      </c>
      <c r="G842" s="26">
        <f t="shared" ref="G842:N845" si="1076">G843</f>
        <v>1831</v>
      </c>
      <c r="H842" s="26">
        <f t="shared" si="1076"/>
        <v>1831</v>
      </c>
      <c r="I842" s="26">
        <f t="shared" si="1076"/>
        <v>1831</v>
      </c>
      <c r="J842" s="26">
        <f t="shared" si="1076"/>
        <v>0</v>
      </c>
      <c r="K842" s="26">
        <f t="shared" si="1076"/>
        <v>0</v>
      </c>
      <c r="L842" s="26">
        <f t="shared" si="1076"/>
        <v>0</v>
      </c>
      <c r="M842" s="26">
        <f t="shared" si="1076"/>
        <v>0</v>
      </c>
      <c r="N842" s="26">
        <f t="shared" si="1076"/>
        <v>1831</v>
      </c>
      <c r="O842" s="47">
        <f t="shared" si="1008"/>
        <v>100</v>
      </c>
      <c r="P842" s="26">
        <f t="shared" ref="P842:R845" si="1077">P843</f>
        <v>0</v>
      </c>
      <c r="Q842" s="26">
        <f t="shared" si="1077"/>
        <v>0</v>
      </c>
      <c r="R842" s="26">
        <f t="shared" si="1077"/>
        <v>0</v>
      </c>
    </row>
    <row r="843" spans="1:18" ht="26" x14ac:dyDescent="0.35">
      <c r="A843" s="24">
        <v>930</v>
      </c>
      <c r="B843" s="10" t="s">
        <v>11</v>
      </c>
      <c r="C843" s="24" t="s">
        <v>128</v>
      </c>
      <c r="D843" s="24" t="s">
        <v>269</v>
      </c>
      <c r="E843" s="24"/>
      <c r="F843" s="25" t="s">
        <v>299</v>
      </c>
      <c r="G843" s="26">
        <f t="shared" si="1076"/>
        <v>1831</v>
      </c>
      <c r="H843" s="26">
        <f t="shared" si="1076"/>
        <v>1831</v>
      </c>
      <c r="I843" s="26">
        <f t="shared" si="1076"/>
        <v>1831</v>
      </c>
      <c r="J843" s="26">
        <f t="shared" si="1076"/>
        <v>0</v>
      </c>
      <c r="K843" s="26">
        <f t="shared" si="1076"/>
        <v>0</v>
      </c>
      <c r="L843" s="26">
        <f t="shared" si="1076"/>
        <v>0</v>
      </c>
      <c r="M843" s="26">
        <f t="shared" si="1076"/>
        <v>0</v>
      </c>
      <c r="N843" s="26">
        <f t="shared" si="1076"/>
        <v>1831</v>
      </c>
      <c r="O843" s="47">
        <f t="shared" si="1008"/>
        <v>100</v>
      </c>
      <c r="P843" s="26">
        <f t="shared" si="1077"/>
        <v>0</v>
      </c>
      <c r="Q843" s="26">
        <f t="shared" si="1077"/>
        <v>0</v>
      </c>
      <c r="R843" s="26">
        <f t="shared" si="1077"/>
        <v>0</v>
      </c>
    </row>
    <row r="844" spans="1:18" ht="39" x14ac:dyDescent="0.35">
      <c r="A844" s="24">
        <v>930</v>
      </c>
      <c r="B844" s="10" t="s">
        <v>11</v>
      </c>
      <c r="C844" s="24" t="s">
        <v>128</v>
      </c>
      <c r="D844" s="24" t="s">
        <v>249</v>
      </c>
      <c r="E844" s="24"/>
      <c r="F844" s="25" t="s">
        <v>37</v>
      </c>
      <c r="G844" s="26">
        <f t="shared" si="1076"/>
        <v>1831</v>
      </c>
      <c r="H844" s="26">
        <f t="shared" si="1076"/>
        <v>1831</v>
      </c>
      <c r="I844" s="26">
        <f t="shared" si="1076"/>
        <v>1831</v>
      </c>
      <c r="J844" s="26">
        <f t="shared" si="1076"/>
        <v>0</v>
      </c>
      <c r="K844" s="26">
        <f t="shared" si="1076"/>
        <v>0</v>
      </c>
      <c r="L844" s="26">
        <f t="shared" si="1076"/>
        <v>0</v>
      </c>
      <c r="M844" s="26">
        <f t="shared" si="1076"/>
        <v>0</v>
      </c>
      <c r="N844" s="26">
        <f t="shared" si="1076"/>
        <v>1831</v>
      </c>
      <c r="O844" s="47">
        <f t="shared" si="1008"/>
        <v>100</v>
      </c>
      <c r="P844" s="26">
        <f t="shared" si="1077"/>
        <v>0</v>
      </c>
      <c r="Q844" s="26">
        <f t="shared" si="1077"/>
        <v>0</v>
      </c>
      <c r="R844" s="26">
        <f t="shared" si="1077"/>
        <v>0</v>
      </c>
    </row>
    <row r="845" spans="1:18" ht="26" x14ac:dyDescent="0.35">
      <c r="A845" s="24">
        <v>930</v>
      </c>
      <c r="B845" s="10" t="s">
        <v>11</v>
      </c>
      <c r="C845" s="24" t="s">
        <v>128</v>
      </c>
      <c r="D845" s="24" t="s">
        <v>249</v>
      </c>
      <c r="E845" s="24" t="s">
        <v>6</v>
      </c>
      <c r="F845" s="25" t="s">
        <v>367</v>
      </c>
      <c r="G845" s="26">
        <f t="shared" si="1076"/>
        <v>1831</v>
      </c>
      <c r="H845" s="26">
        <f t="shared" si="1076"/>
        <v>1831</v>
      </c>
      <c r="I845" s="26">
        <f t="shared" si="1076"/>
        <v>1831</v>
      </c>
      <c r="J845" s="26">
        <f t="shared" si="1076"/>
        <v>0</v>
      </c>
      <c r="K845" s="26">
        <f t="shared" si="1076"/>
        <v>0</v>
      </c>
      <c r="L845" s="26">
        <f t="shared" si="1076"/>
        <v>0</v>
      </c>
      <c r="M845" s="26">
        <f t="shared" si="1076"/>
        <v>0</v>
      </c>
      <c r="N845" s="26">
        <f t="shared" si="1076"/>
        <v>1831</v>
      </c>
      <c r="O845" s="47">
        <f t="shared" si="1008"/>
        <v>100</v>
      </c>
      <c r="P845" s="26">
        <f t="shared" si="1077"/>
        <v>0</v>
      </c>
      <c r="Q845" s="26">
        <f t="shared" si="1077"/>
        <v>0</v>
      </c>
      <c r="R845" s="26">
        <f t="shared" si="1077"/>
        <v>0</v>
      </c>
    </row>
    <row r="846" spans="1:18" ht="26" x14ac:dyDescent="0.35">
      <c r="A846" s="24">
        <v>930</v>
      </c>
      <c r="B846" s="10" t="s">
        <v>11</v>
      </c>
      <c r="C846" s="24" t="s">
        <v>128</v>
      </c>
      <c r="D846" s="24" t="s">
        <v>249</v>
      </c>
      <c r="E846" s="24">
        <v>240</v>
      </c>
      <c r="F846" s="25" t="s">
        <v>356</v>
      </c>
      <c r="G846" s="26">
        <v>1831</v>
      </c>
      <c r="H846" s="26">
        <v>1831</v>
      </c>
      <c r="I846" s="26">
        <v>1831</v>
      </c>
      <c r="J846" s="26"/>
      <c r="K846" s="26"/>
      <c r="L846" s="26"/>
      <c r="M846" s="26"/>
      <c r="N846" s="26">
        <v>1831</v>
      </c>
      <c r="O846" s="47">
        <f t="shared" ref="O846:O909" si="1078">N846/H846*100</f>
        <v>100</v>
      </c>
      <c r="P846" s="26"/>
      <c r="Q846" s="26"/>
      <c r="R846" s="26"/>
    </row>
    <row r="847" spans="1:18" x14ac:dyDescent="0.35">
      <c r="A847" s="24">
        <v>930</v>
      </c>
      <c r="B847" s="10" t="s">
        <v>11</v>
      </c>
      <c r="C847" s="24" t="s">
        <v>128</v>
      </c>
      <c r="D847" s="24" t="s">
        <v>188</v>
      </c>
      <c r="E847" s="24"/>
      <c r="F847" s="25" t="s">
        <v>216</v>
      </c>
      <c r="G847" s="26">
        <f t="shared" ref="G847:N850" si="1079">G848</f>
        <v>2705.9</v>
      </c>
      <c r="H847" s="26">
        <f t="shared" si="1079"/>
        <v>2705.9</v>
      </c>
      <c r="I847" s="26">
        <f t="shared" si="1079"/>
        <v>2705.9</v>
      </c>
      <c r="J847" s="26">
        <f t="shared" si="1079"/>
        <v>0</v>
      </c>
      <c r="K847" s="26">
        <f t="shared" si="1079"/>
        <v>0</v>
      </c>
      <c r="L847" s="26">
        <f t="shared" si="1079"/>
        <v>0</v>
      </c>
      <c r="M847" s="26">
        <f t="shared" si="1079"/>
        <v>0</v>
      </c>
      <c r="N847" s="26">
        <f t="shared" si="1079"/>
        <v>2705.9</v>
      </c>
      <c r="O847" s="47">
        <f t="shared" si="1078"/>
        <v>100</v>
      </c>
      <c r="P847" s="26">
        <f t="shared" ref="P847:R850" si="1080">P848</f>
        <v>0</v>
      </c>
      <c r="Q847" s="26">
        <f t="shared" si="1080"/>
        <v>0</v>
      </c>
      <c r="R847" s="26">
        <f t="shared" si="1080"/>
        <v>0</v>
      </c>
    </row>
    <row r="848" spans="1:18" ht="26" x14ac:dyDescent="0.35">
      <c r="A848" s="24">
        <v>930</v>
      </c>
      <c r="B848" s="10" t="s">
        <v>11</v>
      </c>
      <c r="C848" s="24" t="s">
        <v>128</v>
      </c>
      <c r="D848" s="24" t="s">
        <v>270</v>
      </c>
      <c r="E848" s="24"/>
      <c r="F848" s="25" t="s">
        <v>790</v>
      </c>
      <c r="G848" s="26">
        <f t="shared" si="1079"/>
        <v>2705.9</v>
      </c>
      <c r="H848" s="26">
        <f t="shared" si="1079"/>
        <v>2705.9</v>
      </c>
      <c r="I848" s="26">
        <f t="shared" si="1079"/>
        <v>2705.9</v>
      </c>
      <c r="J848" s="26">
        <f t="shared" si="1079"/>
        <v>0</v>
      </c>
      <c r="K848" s="26">
        <f t="shared" si="1079"/>
        <v>0</v>
      </c>
      <c r="L848" s="26">
        <f t="shared" si="1079"/>
        <v>0</v>
      </c>
      <c r="M848" s="26">
        <f t="shared" si="1079"/>
        <v>0</v>
      </c>
      <c r="N848" s="26">
        <f t="shared" si="1079"/>
        <v>2705.9</v>
      </c>
      <c r="O848" s="47">
        <f t="shared" si="1078"/>
        <v>100</v>
      </c>
      <c r="P848" s="26">
        <f t="shared" si="1080"/>
        <v>0</v>
      </c>
      <c r="Q848" s="26">
        <f t="shared" si="1080"/>
        <v>0</v>
      </c>
      <c r="R848" s="26">
        <f t="shared" si="1080"/>
        <v>0</v>
      </c>
    </row>
    <row r="849" spans="1:18" ht="39" x14ac:dyDescent="0.35">
      <c r="A849" s="24">
        <v>930</v>
      </c>
      <c r="B849" s="10" t="s">
        <v>11</v>
      </c>
      <c r="C849" s="24" t="s">
        <v>128</v>
      </c>
      <c r="D849" s="24" t="s">
        <v>255</v>
      </c>
      <c r="E849" s="24"/>
      <c r="F849" s="25" t="s">
        <v>37</v>
      </c>
      <c r="G849" s="26">
        <f t="shared" si="1079"/>
        <v>2705.9</v>
      </c>
      <c r="H849" s="26">
        <f t="shared" si="1079"/>
        <v>2705.9</v>
      </c>
      <c r="I849" s="26">
        <f t="shared" si="1079"/>
        <v>2705.9</v>
      </c>
      <c r="J849" s="26">
        <f t="shared" si="1079"/>
        <v>0</v>
      </c>
      <c r="K849" s="26">
        <f t="shared" si="1079"/>
        <v>0</v>
      </c>
      <c r="L849" s="26">
        <f t="shared" si="1079"/>
        <v>0</v>
      </c>
      <c r="M849" s="26">
        <f t="shared" si="1079"/>
        <v>0</v>
      </c>
      <c r="N849" s="26">
        <f t="shared" si="1079"/>
        <v>2705.9</v>
      </c>
      <c r="O849" s="47">
        <f t="shared" si="1078"/>
        <v>100</v>
      </c>
      <c r="P849" s="26">
        <f t="shared" si="1080"/>
        <v>0</v>
      </c>
      <c r="Q849" s="26">
        <f t="shared" si="1080"/>
        <v>0</v>
      </c>
      <c r="R849" s="26">
        <f t="shared" si="1080"/>
        <v>0</v>
      </c>
    </row>
    <row r="850" spans="1:18" ht="26" x14ac:dyDescent="0.35">
      <c r="A850" s="24">
        <v>930</v>
      </c>
      <c r="B850" s="10" t="s">
        <v>11</v>
      </c>
      <c r="C850" s="24" t="s">
        <v>128</v>
      </c>
      <c r="D850" s="24" t="s">
        <v>255</v>
      </c>
      <c r="E850" s="24" t="s">
        <v>85</v>
      </c>
      <c r="F850" s="25" t="s">
        <v>370</v>
      </c>
      <c r="G850" s="26">
        <f t="shared" si="1079"/>
        <v>2705.9</v>
      </c>
      <c r="H850" s="26">
        <f t="shared" si="1079"/>
        <v>2705.9</v>
      </c>
      <c r="I850" s="26">
        <f t="shared" si="1079"/>
        <v>2705.9</v>
      </c>
      <c r="J850" s="26">
        <f t="shared" si="1079"/>
        <v>0</v>
      </c>
      <c r="K850" s="26">
        <f t="shared" si="1079"/>
        <v>0</v>
      </c>
      <c r="L850" s="26">
        <f t="shared" si="1079"/>
        <v>0</v>
      </c>
      <c r="M850" s="26">
        <f t="shared" si="1079"/>
        <v>0</v>
      </c>
      <c r="N850" s="26">
        <f t="shared" si="1079"/>
        <v>2705.9</v>
      </c>
      <c r="O850" s="47">
        <f t="shared" si="1078"/>
        <v>100</v>
      </c>
      <c r="P850" s="26">
        <f t="shared" si="1080"/>
        <v>0</v>
      </c>
      <c r="Q850" s="26">
        <f t="shared" si="1080"/>
        <v>0</v>
      </c>
      <c r="R850" s="26">
        <f t="shared" si="1080"/>
        <v>0</v>
      </c>
    </row>
    <row r="851" spans="1:18" x14ac:dyDescent="0.35">
      <c r="A851" s="24">
        <v>930</v>
      </c>
      <c r="B851" s="10" t="s">
        <v>11</v>
      </c>
      <c r="C851" s="24" t="s">
        <v>128</v>
      </c>
      <c r="D851" s="24" t="s">
        <v>255</v>
      </c>
      <c r="E851" s="24">
        <v>610</v>
      </c>
      <c r="F851" s="25" t="s">
        <v>361</v>
      </c>
      <c r="G851" s="26">
        <v>2705.9</v>
      </c>
      <c r="H851" s="26">
        <v>2705.9</v>
      </c>
      <c r="I851" s="26">
        <v>2705.9</v>
      </c>
      <c r="J851" s="26"/>
      <c r="K851" s="26"/>
      <c r="L851" s="26"/>
      <c r="M851" s="26"/>
      <c r="N851" s="26">
        <v>2705.9</v>
      </c>
      <c r="O851" s="47">
        <f t="shared" si="1078"/>
        <v>100</v>
      </c>
      <c r="P851" s="26"/>
      <c r="Q851" s="26"/>
      <c r="R851" s="26"/>
    </row>
    <row r="852" spans="1:18" ht="26" x14ac:dyDescent="0.35">
      <c r="A852" s="24">
        <v>930</v>
      </c>
      <c r="B852" s="10" t="s">
        <v>11</v>
      </c>
      <c r="C852" s="24" t="s">
        <v>128</v>
      </c>
      <c r="D852" s="24" t="s">
        <v>190</v>
      </c>
      <c r="E852" s="24"/>
      <c r="F852" s="25" t="s">
        <v>765</v>
      </c>
      <c r="G852" s="26">
        <f t="shared" ref="G852" si="1081">G853+G860</f>
        <v>3069.2269999999999</v>
      </c>
      <c r="H852" s="26">
        <f t="shared" ref="H852:M852" si="1082">H853+H860</f>
        <v>3069.22651</v>
      </c>
      <c r="I852" s="26">
        <f t="shared" si="1082"/>
        <v>3069.22651</v>
      </c>
      <c r="J852" s="26">
        <f t="shared" si="1082"/>
        <v>0</v>
      </c>
      <c r="K852" s="26">
        <f t="shared" si="1082"/>
        <v>0</v>
      </c>
      <c r="L852" s="26">
        <f t="shared" si="1082"/>
        <v>0</v>
      </c>
      <c r="M852" s="26">
        <f t="shared" si="1082"/>
        <v>0</v>
      </c>
      <c r="N852" s="26">
        <f t="shared" ref="N852" si="1083">N853+N860</f>
        <v>3056.2260000000001</v>
      </c>
      <c r="O852" s="47">
        <f t="shared" si="1078"/>
        <v>99.576423898410809</v>
      </c>
      <c r="P852" s="26">
        <f t="shared" ref="P852:R852" si="1084">P853+P860</f>
        <v>0</v>
      </c>
      <c r="Q852" s="26">
        <f t="shared" ref="Q852" si="1085">Q853+Q860</f>
        <v>0</v>
      </c>
      <c r="R852" s="26">
        <f t="shared" si="1084"/>
        <v>0</v>
      </c>
    </row>
    <row r="853" spans="1:18" ht="39" x14ac:dyDescent="0.35">
      <c r="A853" s="24">
        <v>930</v>
      </c>
      <c r="B853" s="10" t="s">
        <v>11</v>
      </c>
      <c r="C853" s="24" t="s">
        <v>128</v>
      </c>
      <c r="D853" s="24" t="s">
        <v>191</v>
      </c>
      <c r="E853" s="24"/>
      <c r="F853" s="25" t="s">
        <v>766</v>
      </c>
      <c r="G853" s="26">
        <f t="shared" ref="G853:N853" si="1086">G854</f>
        <v>1061.827</v>
      </c>
      <c r="H853" s="26">
        <f t="shared" si="1086"/>
        <v>1061.8265099999999</v>
      </c>
      <c r="I853" s="26">
        <f t="shared" si="1086"/>
        <v>1061.8265099999999</v>
      </c>
      <c r="J853" s="26">
        <f t="shared" si="1086"/>
        <v>0</v>
      </c>
      <c r="K853" s="26">
        <f t="shared" si="1086"/>
        <v>0</v>
      </c>
      <c r="L853" s="26">
        <f t="shared" si="1086"/>
        <v>0</v>
      </c>
      <c r="M853" s="26">
        <f t="shared" si="1086"/>
        <v>0</v>
      </c>
      <c r="N853" s="26">
        <f t="shared" si="1086"/>
        <v>1048.826</v>
      </c>
      <c r="O853" s="47">
        <f t="shared" si="1078"/>
        <v>98.775646503683561</v>
      </c>
      <c r="P853" s="26">
        <f t="shared" ref="P853:R853" si="1087">P854</f>
        <v>0</v>
      </c>
      <c r="Q853" s="26">
        <f t="shared" si="1087"/>
        <v>0</v>
      </c>
      <c r="R853" s="26">
        <f t="shared" si="1087"/>
        <v>0</v>
      </c>
    </row>
    <row r="854" spans="1:18" ht="26" x14ac:dyDescent="0.35">
      <c r="A854" s="24">
        <v>930</v>
      </c>
      <c r="B854" s="10" t="s">
        <v>11</v>
      </c>
      <c r="C854" s="24" t="s">
        <v>128</v>
      </c>
      <c r="D854" s="24" t="s">
        <v>172</v>
      </c>
      <c r="E854" s="24"/>
      <c r="F854" s="25" t="s">
        <v>767</v>
      </c>
      <c r="G854" s="26">
        <f t="shared" ref="G854" si="1088">G855+G857</f>
        <v>1061.827</v>
      </c>
      <c r="H854" s="26">
        <f t="shared" ref="H854:M854" si="1089">H855+H857</f>
        <v>1061.8265099999999</v>
      </c>
      <c r="I854" s="26">
        <f t="shared" si="1089"/>
        <v>1061.8265099999999</v>
      </c>
      <c r="J854" s="26">
        <f t="shared" si="1089"/>
        <v>0</v>
      </c>
      <c r="K854" s="26">
        <f t="shared" si="1089"/>
        <v>0</v>
      </c>
      <c r="L854" s="26">
        <f t="shared" si="1089"/>
        <v>0</v>
      </c>
      <c r="M854" s="26">
        <f t="shared" si="1089"/>
        <v>0</v>
      </c>
      <c r="N854" s="26">
        <f t="shared" ref="N854" si="1090">N855+N857</f>
        <v>1048.826</v>
      </c>
      <c r="O854" s="47">
        <f t="shared" si="1078"/>
        <v>98.775646503683561</v>
      </c>
      <c r="P854" s="26">
        <f t="shared" ref="P854:R854" si="1091">P855+P857</f>
        <v>0</v>
      </c>
      <c r="Q854" s="26">
        <f t="shared" ref="Q854" si="1092">Q855+Q857</f>
        <v>0</v>
      </c>
      <c r="R854" s="26">
        <f t="shared" si="1091"/>
        <v>0</v>
      </c>
    </row>
    <row r="855" spans="1:18" ht="26" x14ac:dyDescent="0.35">
      <c r="A855" s="24">
        <v>930</v>
      </c>
      <c r="B855" s="10" t="s">
        <v>11</v>
      </c>
      <c r="C855" s="24" t="s">
        <v>128</v>
      </c>
      <c r="D855" s="24" t="s">
        <v>172</v>
      </c>
      <c r="E855" s="24" t="s">
        <v>6</v>
      </c>
      <c r="F855" s="25" t="s">
        <v>367</v>
      </c>
      <c r="G855" s="26">
        <f t="shared" ref="G855:N855" si="1093">G856</f>
        <v>140</v>
      </c>
      <c r="H855" s="26">
        <f t="shared" si="1093"/>
        <v>140</v>
      </c>
      <c r="I855" s="26">
        <f t="shared" si="1093"/>
        <v>140</v>
      </c>
      <c r="J855" s="26">
        <f t="shared" si="1093"/>
        <v>0</v>
      </c>
      <c r="K855" s="26">
        <f t="shared" si="1093"/>
        <v>0</v>
      </c>
      <c r="L855" s="26">
        <f t="shared" si="1093"/>
        <v>0</v>
      </c>
      <c r="M855" s="26">
        <f t="shared" si="1093"/>
        <v>0</v>
      </c>
      <c r="N855" s="26">
        <f t="shared" si="1093"/>
        <v>127</v>
      </c>
      <c r="O855" s="47">
        <f t="shared" si="1078"/>
        <v>90.714285714285708</v>
      </c>
      <c r="P855" s="26">
        <f t="shared" ref="P855:R855" si="1094">P856</f>
        <v>0</v>
      </c>
      <c r="Q855" s="26">
        <f t="shared" si="1094"/>
        <v>0</v>
      </c>
      <c r="R855" s="26">
        <f t="shared" si="1094"/>
        <v>0</v>
      </c>
    </row>
    <row r="856" spans="1:18" ht="26" x14ac:dyDescent="0.35">
      <c r="A856" s="24">
        <v>930</v>
      </c>
      <c r="B856" s="10" t="s">
        <v>11</v>
      </c>
      <c r="C856" s="24" t="s">
        <v>128</v>
      </c>
      <c r="D856" s="24" t="s">
        <v>172</v>
      </c>
      <c r="E856" s="24">
        <v>240</v>
      </c>
      <c r="F856" s="25" t="s">
        <v>356</v>
      </c>
      <c r="G856" s="26">
        <v>140</v>
      </c>
      <c r="H856" s="26">
        <v>140</v>
      </c>
      <c r="I856" s="26">
        <v>140</v>
      </c>
      <c r="J856" s="26"/>
      <c r="K856" s="26"/>
      <c r="L856" s="26"/>
      <c r="M856" s="26"/>
      <c r="N856" s="26">
        <v>127</v>
      </c>
      <c r="O856" s="47">
        <f t="shared" si="1078"/>
        <v>90.714285714285708</v>
      </c>
      <c r="P856" s="26"/>
      <c r="Q856" s="26"/>
      <c r="R856" s="26"/>
    </row>
    <row r="857" spans="1:18" ht="26" x14ac:dyDescent="0.35">
      <c r="A857" s="24">
        <v>930</v>
      </c>
      <c r="B857" s="10" t="s">
        <v>11</v>
      </c>
      <c r="C857" s="24" t="s">
        <v>128</v>
      </c>
      <c r="D857" s="24" t="s">
        <v>172</v>
      </c>
      <c r="E857" s="24" t="s">
        <v>85</v>
      </c>
      <c r="F857" s="25" t="s">
        <v>370</v>
      </c>
      <c r="G857" s="26">
        <f t="shared" ref="G857" si="1095">G858+G859</f>
        <v>921.827</v>
      </c>
      <c r="H857" s="26">
        <f t="shared" ref="H857:M857" si="1096">H858+H859</f>
        <v>921.82650999999998</v>
      </c>
      <c r="I857" s="26">
        <f t="shared" si="1096"/>
        <v>921.82650999999998</v>
      </c>
      <c r="J857" s="26">
        <f t="shared" si="1096"/>
        <v>0</v>
      </c>
      <c r="K857" s="26">
        <f t="shared" si="1096"/>
        <v>0</v>
      </c>
      <c r="L857" s="26">
        <f t="shared" si="1096"/>
        <v>0</v>
      </c>
      <c r="M857" s="26">
        <f t="shared" si="1096"/>
        <v>0</v>
      </c>
      <c r="N857" s="26">
        <f t="shared" ref="N857" si="1097">N858+N859</f>
        <v>921.82600000000002</v>
      </c>
      <c r="O857" s="47">
        <f t="shared" si="1078"/>
        <v>99.999944675056057</v>
      </c>
      <c r="P857" s="26">
        <f t="shared" ref="P857:R857" si="1098">P858+P859</f>
        <v>0</v>
      </c>
      <c r="Q857" s="26">
        <f t="shared" ref="Q857" si="1099">Q858+Q859</f>
        <v>0</v>
      </c>
      <c r="R857" s="26">
        <f t="shared" si="1098"/>
        <v>0</v>
      </c>
    </row>
    <row r="858" spans="1:18" x14ac:dyDescent="0.35">
      <c r="A858" s="24">
        <v>930</v>
      </c>
      <c r="B858" s="10" t="s">
        <v>11</v>
      </c>
      <c r="C858" s="24" t="s">
        <v>128</v>
      </c>
      <c r="D858" s="24" t="s">
        <v>172</v>
      </c>
      <c r="E858" s="24">
        <v>610</v>
      </c>
      <c r="F858" s="25" t="s">
        <v>361</v>
      </c>
      <c r="G858" s="26">
        <v>750</v>
      </c>
      <c r="H858" s="26">
        <v>750</v>
      </c>
      <c r="I858" s="26">
        <v>750</v>
      </c>
      <c r="J858" s="26"/>
      <c r="K858" s="26"/>
      <c r="L858" s="26"/>
      <c r="M858" s="26"/>
      <c r="N858" s="26">
        <v>750</v>
      </c>
      <c r="O858" s="47">
        <f t="shared" si="1078"/>
        <v>100</v>
      </c>
      <c r="P858" s="26"/>
      <c r="Q858" s="26"/>
      <c r="R858" s="26"/>
    </row>
    <row r="859" spans="1:18" x14ac:dyDescent="0.35">
      <c r="A859" s="24">
        <v>930</v>
      </c>
      <c r="B859" s="10" t="s">
        <v>11</v>
      </c>
      <c r="C859" s="24" t="s">
        <v>128</v>
      </c>
      <c r="D859" s="24" t="s">
        <v>172</v>
      </c>
      <c r="E859" s="24">
        <v>620</v>
      </c>
      <c r="F859" s="25" t="s">
        <v>362</v>
      </c>
      <c r="G859" s="26">
        <f>160+11.827</f>
        <v>171.827</v>
      </c>
      <c r="H859" s="26">
        <v>171.82651000000001</v>
      </c>
      <c r="I859" s="26">
        <v>171.82651000000001</v>
      </c>
      <c r="J859" s="26"/>
      <c r="K859" s="26"/>
      <c r="L859" s="26"/>
      <c r="M859" s="26"/>
      <c r="N859" s="26">
        <v>171.82599999999999</v>
      </c>
      <c r="O859" s="47">
        <f t="shared" si="1078"/>
        <v>99.999703188989869</v>
      </c>
      <c r="P859" s="26"/>
      <c r="Q859" s="26"/>
      <c r="R859" s="26"/>
    </row>
    <row r="860" spans="1:18" ht="26" x14ac:dyDescent="0.35">
      <c r="A860" s="24">
        <v>930</v>
      </c>
      <c r="B860" s="10" t="s">
        <v>11</v>
      </c>
      <c r="C860" s="24" t="s">
        <v>128</v>
      </c>
      <c r="D860" s="24" t="s">
        <v>192</v>
      </c>
      <c r="E860" s="24"/>
      <c r="F860" s="25" t="s">
        <v>219</v>
      </c>
      <c r="G860" s="26">
        <f t="shared" ref="G860:N861" si="1100">G861</f>
        <v>2007.4</v>
      </c>
      <c r="H860" s="26">
        <f t="shared" si="1100"/>
        <v>2007.4</v>
      </c>
      <c r="I860" s="26">
        <f t="shared" si="1100"/>
        <v>2007.4</v>
      </c>
      <c r="J860" s="26">
        <f t="shared" si="1100"/>
        <v>0</v>
      </c>
      <c r="K860" s="26">
        <f t="shared" si="1100"/>
        <v>0</v>
      </c>
      <c r="L860" s="26">
        <f t="shared" si="1100"/>
        <v>0</v>
      </c>
      <c r="M860" s="26">
        <f t="shared" si="1100"/>
        <v>0</v>
      </c>
      <c r="N860" s="26">
        <f t="shared" si="1100"/>
        <v>2007.4</v>
      </c>
      <c r="O860" s="47">
        <f t="shared" si="1078"/>
        <v>100</v>
      </c>
      <c r="P860" s="26">
        <f t="shared" ref="P860:R861" si="1101">P861</f>
        <v>0</v>
      </c>
      <c r="Q860" s="26">
        <f t="shared" si="1101"/>
        <v>0</v>
      </c>
      <c r="R860" s="26">
        <f t="shared" si="1101"/>
        <v>0</v>
      </c>
    </row>
    <row r="861" spans="1:18" ht="26" x14ac:dyDescent="0.35">
      <c r="A861" s="24">
        <v>930</v>
      </c>
      <c r="B861" s="10" t="s">
        <v>11</v>
      </c>
      <c r="C861" s="24" t="s">
        <v>128</v>
      </c>
      <c r="D861" s="24" t="s">
        <v>173</v>
      </c>
      <c r="E861" s="24"/>
      <c r="F861" s="25" t="s">
        <v>220</v>
      </c>
      <c r="G861" s="26">
        <f t="shared" si="1100"/>
        <v>2007.4</v>
      </c>
      <c r="H861" s="26">
        <f t="shared" si="1100"/>
        <v>2007.4</v>
      </c>
      <c r="I861" s="26">
        <f t="shared" si="1100"/>
        <v>2007.4</v>
      </c>
      <c r="J861" s="26">
        <f t="shared" si="1100"/>
        <v>0</v>
      </c>
      <c r="K861" s="26">
        <f t="shared" si="1100"/>
        <v>0</v>
      </c>
      <c r="L861" s="26">
        <f t="shared" si="1100"/>
        <v>0</v>
      </c>
      <c r="M861" s="26">
        <f t="shared" si="1100"/>
        <v>0</v>
      </c>
      <c r="N861" s="26">
        <f t="shared" si="1100"/>
        <v>2007.4</v>
      </c>
      <c r="O861" s="47">
        <f t="shared" si="1078"/>
        <v>100</v>
      </c>
      <c r="P861" s="26">
        <f t="shared" si="1101"/>
        <v>0</v>
      </c>
      <c r="Q861" s="26">
        <f t="shared" si="1101"/>
        <v>0</v>
      </c>
      <c r="R861" s="26">
        <f t="shared" si="1101"/>
        <v>0</v>
      </c>
    </row>
    <row r="862" spans="1:18" ht="26" x14ac:dyDescent="0.35">
      <c r="A862" s="24">
        <v>930</v>
      </c>
      <c r="B862" s="10" t="s">
        <v>11</v>
      </c>
      <c r="C862" s="24" t="s">
        <v>128</v>
      </c>
      <c r="D862" s="24" t="s">
        <v>173</v>
      </c>
      <c r="E862" s="24" t="s">
        <v>85</v>
      </c>
      <c r="F862" s="25" t="s">
        <v>370</v>
      </c>
      <c r="G862" s="26">
        <f t="shared" ref="G862" si="1102">G863+G864</f>
        <v>2007.4</v>
      </c>
      <c r="H862" s="26">
        <f t="shared" ref="H862:M862" si="1103">H863+H864</f>
        <v>2007.4</v>
      </c>
      <c r="I862" s="26">
        <f t="shared" si="1103"/>
        <v>2007.4</v>
      </c>
      <c r="J862" s="26">
        <f t="shared" si="1103"/>
        <v>0</v>
      </c>
      <c r="K862" s="26">
        <f t="shared" si="1103"/>
        <v>0</v>
      </c>
      <c r="L862" s="26">
        <f t="shared" si="1103"/>
        <v>0</v>
      </c>
      <c r="M862" s="26">
        <f t="shared" si="1103"/>
        <v>0</v>
      </c>
      <c r="N862" s="26">
        <f t="shared" ref="N862" si="1104">N863+N864</f>
        <v>2007.4</v>
      </c>
      <c r="O862" s="47">
        <f t="shared" si="1078"/>
        <v>100</v>
      </c>
      <c r="P862" s="26">
        <f t="shared" ref="P862:R862" si="1105">P863+P864</f>
        <v>0</v>
      </c>
      <c r="Q862" s="26">
        <f t="shared" ref="Q862" si="1106">Q863+Q864</f>
        <v>0</v>
      </c>
      <c r="R862" s="26">
        <f t="shared" si="1105"/>
        <v>0</v>
      </c>
    </row>
    <row r="863" spans="1:18" x14ac:dyDescent="0.35">
      <c r="A863" s="24">
        <v>930</v>
      </c>
      <c r="B863" s="10" t="s">
        <v>11</v>
      </c>
      <c r="C863" s="24" t="s">
        <v>128</v>
      </c>
      <c r="D863" s="24" t="s">
        <v>173</v>
      </c>
      <c r="E863" s="24">
        <v>610</v>
      </c>
      <c r="F863" s="25" t="s">
        <v>361</v>
      </c>
      <c r="G863" s="26">
        <v>330</v>
      </c>
      <c r="H863" s="26">
        <v>295</v>
      </c>
      <c r="I863" s="26">
        <v>295</v>
      </c>
      <c r="J863" s="26"/>
      <c r="K863" s="26"/>
      <c r="L863" s="26"/>
      <c r="M863" s="26"/>
      <c r="N863" s="26">
        <v>295</v>
      </c>
      <c r="O863" s="47">
        <f t="shared" si="1078"/>
        <v>100</v>
      </c>
      <c r="P863" s="26"/>
      <c r="Q863" s="26"/>
      <c r="R863" s="26"/>
    </row>
    <row r="864" spans="1:18" x14ac:dyDescent="0.35">
      <c r="A864" s="24">
        <v>930</v>
      </c>
      <c r="B864" s="10" t="s">
        <v>11</v>
      </c>
      <c r="C864" s="24" t="s">
        <v>128</v>
      </c>
      <c r="D864" s="24" t="s">
        <v>173</v>
      </c>
      <c r="E864" s="24">
        <v>620</v>
      </c>
      <c r="F864" s="25" t="s">
        <v>362</v>
      </c>
      <c r="G864" s="26">
        <v>1677.4</v>
      </c>
      <c r="H864" s="26">
        <v>1712.4</v>
      </c>
      <c r="I864" s="26">
        <v>1712.4</v>
      </c>
      <c r="J864" s="26"/>
      <c r="K864" s="26"/>
      <c r="L864" s="26"/>
      <c r="M864" s="26"/>
      <c r="N864" s="26">
        <v>1712.4</v>
      </c>
      <c r="O864" s="47">
        <f t="shared" si="1078"/>
        <v>100</v>
      </c>
      <c r="P864" s="26"/>
      <c r="Q864" s="26"/>
      <c r="R864" s="26"/>
    </row>
    <row r="865" spans="1:18" ht="26" x14ac:dyDescent="0.35">
      <c r="A865" s="24">
        <v>930</v>
      </c>
      <c r="B865" s="10" t="s">
        <v>11</v>
      </c>
      <c r="C865" s="24" t="s">
        <v>128</v>
      </c>
      <c r="D865" s="24" t="s">
        <v>28</v>
      </c>
      <c r="E865" s="24"/>
      <c r="F865" s="25" t="s">
        <v>39</v>
      </c>
      <c r="G865" s="26">
        <f t="shared" ref="G865:N865" si="1107">G866</f>
        <v>5339</v>
      </c>
      <c r="H865" s="26">
        <f t="shared" si="1107"/>
        <v>26816.153119999999</v>
      </c>
      <c r="I865" s="26">
        <f t="shared" si="1107"/>
        <v>26816.153119999999</v>
      </c>
      <c r="J865" s="26">
        <f t="shared" si="1107"/>
        <v>0</v>
      </c>
      <c r="K865" s="26">
        <f t="shared" si="1107"/>
        <v>0</v>
      </c>
      <c r="L865" s="26">
        <f t="shared" si="1107"/>
        <v>0</v>
      </c>
      <c r="M865" s="26">
        <f t="shared" si="1107"/>
        <v>0</v>
      </c>
      <c r="N865" s="26">
        <f t="shared" si="1107"/>
        <v>26816.154000000002</v>
      </c>
      <c r="O865" s="47">
        <f t="shared" si="1078"/>
        <v>100.00000328160419</v>
      </c>
      <c r="P865" s="26">
        <f t="shared" ref="P865:R865" si="1108">P866</f>
        <v>0</v>
      </c>
      <c r="Q865" s="26">
        <f t="shared" si="1108"/>
        <v>0</v>
      </c>
      <c r="R865" s="26">
        <f t="shared" si="1108"/>
        <v>0</v>
      </c>
    </row>
    <row r="866" spans="1:18" ht="26" x14ac:dyDescent="0.35">
      <c r="A866" s="24">
        <v>930</v>
      </c>
      <c r="B866" s="10" t="s">
        <v>11</v>
      </c>
      <c r="C866" s="24" t="s">
        <v>128</v>
      </c>
      <c r="D866" s="24" t="s">
        <v>59</v>
      </c>
      <c r="E866" s="24"/>
      <c r="F866" s="25" t="s">
        <v>72</v>
      </c>
      <c r="G866" s="26">
        <f t="shared" ref="G866" si="1109">G867+G871</f>
        <v>5339</v>
      </c>
      <c r="H866" s="26">
        <f t="shared" ref="H866:M866" si="1110">H867+H871</f>
        <v>26816.153119999999</v>
      </c>
      <c r="I866" s="26">
        <f t="shared" si="1110"/>
        <v>26816.153119999999</v>
      </c>
      <c r="J866" s="26">
        <f t="shared" si="1110"/>
        <v>0</v>
      </c>
      <c r="K866" s="26">
        <f t="shared" si="1110"/>
        <v>0</v>
      </c>
      <c r="L866" s="26">
        <f t="shared" si="1110"/>
        <v>0</v>
      </c>
      <c r="M866" s="26">
        <f t="shared" si="1110"/>
        <v>0</v>
      </c>
      <c r="N866" s="26">
        <f t="shared" ref="N866" si="1111">N867+N871</f>
        <v>26816.154000000002</v>
      </c>
      <c r="O866" s="47">
        <f t="shared" si="1078"/>
        <v>100.00000328160419</v>
      </c>
      <c r="P866" s="26">
        <f t="shared" ref="P866:R866" si="1112">P867+P871</f>
        <v>0</v>
      </c>
      <c r="Q866" s="26">
        <f t="shared" ref="Q866" si="1113">Q867+Q871</f>
        <v>0</v>
      </c>
      <c r="R866" s="26">
        <f t="shared" si="1112"/>
        <v>0</v>
      </c>
    </row>
    <row r="867" spans="1:18" ht="52" x14ac:dyDescent="0.35">
      <c r="A867" s="24">
        <v>930</v>
      </c>
      <c r="B867" s="10" t="s">
        <v>11</v>
      </c>
      <c r="C867" s="24" t="s">
        <v>128</v>
      </c>
      <c r="D867" s="24" t="s">
        <v>252</v>
      </c>
      <c r="E867" s="24"/>
      <c r="F867" s="25" t="s">
        <v>300</v>
      </c>
      <c r="G867" s="26">
        <f t="shared" ref="G867:N867" si="1114">G868</f>
        <v>2949</v>
      </c>
      <c r="H867" s="26">
        <f t="shared" si="1114"/>
        <v>2634.7356199999999</v>
      </c>
      <c r="I867" s="26">
        <f t="shared" si="1114"/>
        <v>2634.7356199999999</v>
      </c>
      <c r="J867" s="26">
        <f t="shared" si="1114"/>
        <v>0</v>
      </c>
      <c r="K867" s="26">
        <f t="shared" si="1114"/>
        <v>0</v>
      </c>
      <c r="L867" s="26">
        <f t="shared" si="1114"/>
        <v>0</v>
      </c>
      <c r="M867" s="26">
        <f t="shared" si="1114"/>
        <v>0</v>
      </c>
      <c r="N867" s="26">
        <f t="shared" si="1114"/>
        <v>2634.7359999999999</v>
      </c>
      <c r="O867" s="47">
        <f t="shared" si="1078"/>
        <v>100.00001442269945</v>
      </c>
      <c r="P867" s="26">
        <f t="shared" ref="P867:R867" si="1115">P868</f>
        <v>0</v>
      </c>
      <c r="Q867" s="26">
        <f t="shared" si="1115"/>
        <v>0</v>
      </c>
      <c r="R867" s="26">
        <f t="shared" si="1115"/>
        <v>0</v>
      </c>
    </row>
    <row r="868" spans="1:18" ht="26" x14ac:dyDescent="0.35">
      <c r="A868" s="24">
        <v>930</v>
      </c>
      <c r="B868" s="10" t="s">
        <v>11</v>
      </c>
      <c r="C868" s="24" t="s">
        <v>128</v>
      </c>
      <c r="D868" s="24" t="s">
        <v>252</v>
      </c>
      <c r="E868" s="24" t="s">
        <v>85</v>
      </c>
      <c r="F868" s="25" t="s">
        <v>370</v>
      </c>
      <c r="G868" s="26">
        <f t="shared" ref="G868" si="1116">G869+G870</f>
        <v>2949</v>
      </c>
      <c r="H868" s="26">
        <f t="shared" ref="H868:M868" si="1117">H869+H870</f>
        <v>2634.7356199999999</v>
      </c>
      <c r="I868" s="26">
        <f t="shared" si="1117"/>
        <v>2634.7356199999999</v>
      </c>
      <c r="J868" s="26">
        <f t="shared" si="1117"/>
        <v>0</v>
      </c>
      <c r="K868" s="26">
        <f t="shared" si="1117"/>
        <v>0</v>
      </c>
      <c r="L868" s="26">
        <f t="shared" si="1117"/>
        <v>0</v>
      </c>
      <c r="M868" s="26">
        <f t="shared" si="1117"/>
        <v>0</v>
      </c>
      <c r="N868" s="26">
        <f t="shared" ref="N868" si="1118">N869+N870</f>
        <v>2634.7359999999999</v>
      </c>
      <c r="O868" s="47">
        <f t="shared" si="1078"/>
        <v>100.00001442269945</v>
      </c>
      <c r="P868" s="26">
        <f t="shared" ref="P868:R868" si="1119">P869+P870</f>
        <v>0</v>
      </c>
      <c r="Q868" s="26">
        <f t="shared" ref="Q868" si="1120">Q869+Q870</f>
        <v>0</v>
      </c>
      <c r="R868" s="26">
        <f t="shared" si="1119"/>
        <v>0</v>
      </c>
    </row>
    <row r="869" spans="1:18" x14ac:dyDescent="0.35">
      <c r="A869" s="24">
        <v>930</v>
      </c>
      <c r="B869" s="10" t="s">
        <v>11</v>
      </c>
      <c r="C869" s="24" t="s">
        <v>128</v>
      </c>
      <c r="D869" s="24" t="s">
        <v>252</v>
      </c>
      <c r="E869" s="24">
        <v>610</v>
      </c>
      <c r="F869" s="25" t="s">
        <v>361</v>
      </c>
      <c r="G869" s="26">
        <v>240</v>
      </c>
      <c r="H869" s="26">
        <v>825</v>
      </c>
      <c r="I869" s="26">
        <v>825</v>
      </c>
      <c r="J869" s="26"/>
      <c r="K869" s="26"/>
      <c r="L869" s="26"/>
      <c r="M869" s="26"/>
      <c r="N869" s="26">
        <v>825</v>
      </c>
      <c r="O869" s="47">
        <f t="shared" si="1078"/>
        <v>100</v>
      </c>
      <c r="P869" s="26"/>
      <c r="Q869" s="26"/>
      <c r="R869" s="26"/>
    </row>
    <row r="870" spans="1:18" x14ac:dyDescent="0.35">
      <c r="A870" s="24">
        <v>930</v>
      </c>
      <c r="B870" s="10" t="s">
        <v>11</v>
      </c>
      <c r="C870" s="24" t="s">
        <v>128</v>
      </c>
      <c r="D870" s="24" t="s">
        <v>252</v>
      </c>
      <c r="E870" s="24">
        <v>620</v>
      </c>
      <c r="F870" s="25" t="s">
        <v>362</v>
      </c>
      <c r="G870" s="26">
        <v>2709</v>
      </c>
      <c r="H870" s="26">
        <v>1809.7356199999999</v>
      </c>
      <c r="I870" s="26">
        <v>1809.7356199999999</v>
      </c>
      <c r="J870" s="26"/>
      <c r="K870" s="26"/>
      <c r="L870" s="26"/>
      <c r="M870" s="26"/>
      <c r="N870" s="26">
        <v>1809.7360000000001</v>
      </c>
      <c r="O870" s="47">
        <f t="shared" si="1078"/>
        <v>100.00002099754217</v>
      </c>
      <c r="P870" s="26"/>
      <c r="Q870" s="26"/>
      <c r="R870" s="26"/>
    </row>
    <row r="871" spans="1:18" ht="26" x14ac:dyDescent="0.35">
      <c r="A871" s="24">
        <v>930</v>
      </c>
      <c r="B871" s="10" t="s">
        <v>11</v>
      </c>
      <c r="C871" s="24" t="s">
        <v>128</v>
      </c>
      <c r="D871" s="24" t="s">
        <v>53</v>
      </c>
      <c r="E871" s="24"/>
      <c r="F871" s="25" t="s">
        <v>73</v>
      </c>
      <c r="G871" s="26">
        <f t="shared" ref="G871:N871" si="1121">G872</f>
        <v>2390</v>
      </c>
      <c r="H871" s="26">
        <f t="shared" si="1121"/>
        <v>24181.4175</v>
      </c>
      <c r="I871" s="26">
        <f t="shared" si="1121"/>
        <v>24181.4175</v>
      </c>
      <c r="J871" s="26">
        <f t="shared" si="1121"/>
        <v>0</v>
      </c>
      <c r="K871" s="26">
        <f t="shared" si="1121"/>
        <v>0</v>
      </c>
      <c r="L871" s="26">
        <f t="shared" si="1121"/>
        <v>0</v>
      </c>
      <c r="M871" s="26">
        <f t="shared" si="1121"/>
        <v>0</v>
      </c>
      <c r="N871" s="26">
        <f t="shared" si="1121"/>
        <v>24181.418000000001</v>
      </c>
      <c r="O871" s="47">
        <f t="shared" si="1078"/>
        <v>100.00000206770343</v>
      </c>
      <c r="P871" s="26">
        <f t="shared" ref="P871:R871" si="1122">P872</f>
        <v>0</v>
      </c>
      <c r="Q871" s="26">
        <f t="shared" si="1122"/>
        <v>0</v>
      </c>
      <c r="R871" s="26">
        <f t="shared" si="1122"/>
        <v>0</v>
      </c>
    </row>
    <row r="872" spans="1:18" ht="26" x14ac:dyDescent="0.35">
      <c r="A872" s="24">
        <v>930</v>
      </c>
      <c r="B872" s="10" t="s">
        <v>11</v>
      </c>
      <c r="C872" s="24" t="s">
        <v>128</v>
      </c>
      <c r="D872" s="24" t="s">
        <v>53</v>
      </c>
      <c r="E872" s="24" t="s">
        <v>85</v>
      </c>
      <c r="F872" s="25" t="s">
        <v>370</v>
      </c>
      <c r="G872" s="26">
        <f t="shared" ref="G872" si="1123">G873+G874</f>
        <v>2390</v>
      </c>
      <c r="H872" s="26">
        <f t="shared" ref="H872:M872" si="1124">H873+H874</f>
        <v>24181.4175</v>
      </c>
      <c r="I872" s="26">
        <f t="shared" si="1124"/>
        <v>24181.4175</v>
      </c>
      <c r="J872" s="26">
        <f t="shared" si="1124"/>
        <v>0</v>
      </c>
      <c r="K872" s="26">
        <f t="shared" si="1124"/>
        <v>0</v>
      </c>
      <c r="L872" s="26">
        <f t="shared" si="1124"/>
        <v>0</v>
      </c>
      <c r="M872" s="26">
        <f t="shared" si="1124"/>
        <v>0</v>
      </c>
      <c r="N872" s="26">
        <f t="shared" ref="N872" si="1125">N873+N874</f>
        <v>24181.418000000001</v>
      </c>
      <c r="O872" s="47">
        <f t="shared" si="1078"/>
        <v>100.00000206770343</v>
      </c>
      <c r="P872" s="26">
        <f t="shared" ref="P872:R872" si="1126">P873+P874</f>
        <v>0</v>
      </c>
      <c r="Q872" s="26">
        <f t="shared" ref="Q872" si="1127">Q873+Q874</f>
        <v>0</v>
      </c>
      <c r="R872" s="26">
        <f t="shared" si="1126"/>
        <v>0</v>
      </c>
    </row>
    <row r="873" spans="1:18" x14ac:dyDescent="0.35">
      <c r="A873" s="24">
        <v>930</v>
      </c>
      <c r="B873" s="10" t="s">
        <v>11</v>
      </c>
      <c r="C873" s="24" t="s">
        <v>128</v>
      </c>
      <c r="D873" s="24" t="s">
        <v>53</v>
      </c>
      <c r="E873" s="24">
        <v>610</v>
      </c>
      <c r="F873" s="25" t="s">
        <v>361</v>
      </c>
      <c r="G873" s="26">
        <v>5</v>
      </c>
      <c r="H873" s="26">
        <v>1918.2319199999999</v>
      </c>
      <c r="I873" s="26">
        <v>1918.2319199999999</v>
      </c>
      <c r="J873" s="26"/>
      <c r="K873" s="26"/>
      <c r="L873" s="26"/>
      <c r="M873" s="26"/>
      <c r="N873" s="26">
        <v>1918.232</v>
      </c>
      <c r="O873" s="47">
        <f t="shared" si="1078"/>
        <v>100.00000417050718</v>
      </c>
      <c r="P873" s="26"/>
      <c r="Q873" s="26"/>
      <c r="R873" s="26"/>
    </row>
    <row r="874" spans="1:18" x14ac:dyDescent="0.35">
      <c r="A874" s="24">
        <v>930</v>
      </c>
      <c r="B874" s="10" t="s">
        <v>11</v>
      </c>
      <c r="C874" s="24" t="s">
        <v>128</v>
      </c>
      <c r="D874" s="24" t="s">
        <v>53</v>
      </c>
      <c r="E874" s="24">
        <v>620</v>
      </c>
      <c r="F874" s="25" t="s">
        <v>362</v>
      </c>
      <c r="G874" s="26">
        <f>2315+70</f>
        <v>2385</v>
      </c>
      <c r="H874" s="26">
        <v>22263.185580000001</v>
      </c>
      <c r="I874" s="26">
        <v>22263.185580000001</v>
      </c>
      <c r="J874" s="26"/>
      <c r="K874" s="26"/>
      <c r="L874" s="26"/>
      <c r="M874" s="26"/>
      <c r="N874" s="26">
        <v>22263.186000000002</v>
      </c>
      <c r="O874" s="47">
        <f t="shared" si="1078"/>
        <v>100.00000188652247</v>
      </c>
      <c r="P874" s="26"/>
      <c r="Q874" s="26"/>
      <c r="R874" s="26"/>
    </row>
    <row r="875" spans="1:18" ht="26" x14ac:dyDescent="0.35">
      <c r="A875" s="24">
        <v>930</v>
      </c>
      <c r="B875" s="10" t="s">
        <v>11</v>
      </c>
      <c r="C875" s="24" t="s">
        <v>128</v>
      </c>
      <c r="D875" s="24" t="s">
        <v>30</v>
      </c>
      <c r="E875" s="24"/>
      <c r="F875" s="25" t="s">
        <v>41</v>
      </c>
      <c r="G875" s="26">
        <f t="shared" ref="G875:N875" si="1128">G876</f>
        <v>80848.5</v>
      </c>
      <c r="H875" s="26">
        <f t="shared" si="1128"/>
        <v>84645.799999999988</v>
      </c>
      <c r="I875" s="26">
        <f t="shared" si="1128"/>
        <v>84645.799999999988</v>
      </c>
      <c r="J875" s="26">
        <f t="shared" si="1128"/>
        <v>0</v>
      </c>
      <c r="K875" s="26">
        <f t="shared" si="1128"/>
        <v>0</v>
      </c>
      <c r="L875" s="26">
        <f t="shared" si="1128"/>
        <v>0</v>
      </c>
      <c r="M875" s="26">
        <f t="shared" si="1128"/>
        <v>0</v>
      </c>
      <c r="N875" s="26">
        <f t="shared" si="1128"/>
        <v>84523.072999999989</v>
      </c>
      <c r="O875" s="47">
        <f t="shared" si="1078"/>
        <v>99.855011116913076</v>
      </c>
      <c r="P875" s="26">
        <f t="shared" ref="P875:R875" si="1129">P876</f>
        <v>0</v>
      </c>
      <c r="Q875" s="26">
        <f t="shared" si="1129"/>
        <v>0</v>
      </c>
      <c r="R875" s="26">
        <f t="shared" si="1129"/>
        <v>0</v>
      </c>
    </row>
    <row r="876" spans="1:18" x14ac:dyDescent="0.35">
      <c r="A876" s="24">
        <v>930</v>
      </c>
      <c r="B876" s="10" t="s">
        <v>11</v>
      </c>
      <c r="C876" s="24" t="s">
        <v>128</v>
      </c>
      <c r="D876" s="24" t="s">
        <v>31</v>
      </c>
      <c r="E876" s="24"/>
      <c r="F876" s="25" t="s">
        <v>42</v>
      </c>
      <c r="G876" s="26">
        <f t="shared" ref="G876" si="1130">G877+G880</f>
        <v>80848.5</v>
      </c>
      <c r="H876" s="26">
        <f t="shared" ref="H876:M876" si="1131">H877+H880</f>
        <v>84645.799999999988</v>
      </c>
      <c r="I876" s="26">
        <f t="shared" si="1131"/>
        <v>84645.799999999988</v>
      </c>
      <c r="J876" s="26">
        <f t="shared" si="1131"/>
        <v>0</v>
      </c>
      <c r="K876" s="26">
        <f t="shared" si="1131"/>
        <v>0</v>
      </c>
      <c r="L876" s="26">
        <f t="shared" si="1131"/>
        <v>0</v>
      </c>
      <c r="M876" s="26">
        <f t="shared" si="1131"/>
        <v>0</v>
      </c>
      <c r="N876" s="26">
        <f t="shared" ref="N876" si="1132">N877+N880</f>
        <v>84523.072999999989</v>
      </c>
      <c r="O876" s="47">
        <f t="shared" si="1078"/>
        <v>99.855011116913076</v>
      </c>
      <c r="P876" s="26">
        <f t="shared" ref="P876:R876" si="1133">P877+P880</f>
        <v>0</v>
      </c>
      <c r="Q876" s="26">
        <f t="shared" ref="Q876" si="1134">Q877+Q880</f>
        <v>0</v>
      </c>
      <c r="R876" s="26">
        <f t="shared" si="1133"/>
        <v>0</v>
      </c>
    </row>
    <row r="877" spans="1:18" ht="26" x14ac:dyDescent="0.35">
      <c r="A877" s="24">
        <v>930</v>
      </c>
      <c r="B877" s="10" t="s">
        <v>11</v>
      </c>
      <c r="C877" s="24" t="s">
        <v>128</v>
      </c>
      <c r="D877" s="24" t="s">
        <v>32</v>
      </c>
      <c r="E877" s="24"/>
      <c r="F877" s="25" t="s">
        <v>43</v>
      </c>
      <c r="G877" s="26">
        <f t="shared" ref="G877:N878" si="1135">G878</f>
        <v>73773.399999999994</v>
      </c>
      <c r="H877" s="26">
        <f t="shared" si="1135"/>
        <v>77586.460949999993</v>
      </c>
      <c r="I877" s="26">
        <f t="shared" si="1135"/>
        <v>77586.460949999993</v>
      </c>
      <c r="J877" s="26">
        <f t="shared" si="1135"/>
        <v>0</v>
      </c>
      <c r="K877" s="26">
        <f t="shared" si="1135"/>
        <v>0</v>
      </c>
      <c r="L877" s="26">
        <f t="shared" si="1135"/>
        <v>0</v>
      </c>
      <c r="M877" s="26">
        <f t="shared" si="1135"/>
        <v>0</v>
      </c>
      <c r="N877" s="26">
        <f t="shared" si="1135"/>
        <v>77586.009999999995</v>
      </c>
      <c r="O877" s="47">
        <f t="shared" si="1078"/>
        <v>99.999418777458743</v>
      </c>
      <c r="P877" s="26">
        <f t="shared" ref="P877:R878" si="1136">P878</f>
        <v>0</v>
      </c>
      <c r="Q877" s="26">
        <f t="shared" si="1136"/>
        <v>0</v>
      </c>
      <c r="R877" s="26">
        <f t="shared" si="1136"/>
        <v>0</v>
      </c>
    </row>
    <row r="878" spans="1:18" ht="52" x14ac:dyDescent="0.35">
      <c r="A878" s="24">
        <v>930</v>
      </c>
      <c r="B878" s="10" t="s">
        <v>11</v>
      </c>
      <c r="C878" s="24" t="s">
        <v>128</v>
      </c>
      <c r="D878" s="24" t="s">
        <v>32</v>
      </c>
      <c r="E878" s="24" t="s">
        <v>19</v>
      </c>
      <c r="F878" s="25" t="s">
        <v>366</v>
      </c>
      <c r="G878" s="26">
        <f t="shared" si="1135"/>
        <v>73773.399999999994</v>
      </c>
      <c r="H878" s="26">
        <f t="shared" si="1135"/>
        <v>77586.460949999993</v>
      </c>
      <c r="I878" s="26">
        <f t="shared" si="1135"/>
        <v>77586.460949999993</v>
      </c>
      <c r="J878" s="26">
        <f t="shared" si="1135"/>
        <v>0</v>
      </c>
      <c r="K878" s="26">
        <f t="shared" si="1135"/>
        <v>0</v>
      </c>
      <c r="L878" s="26">
        <f t="shared" si="1135"/>
        <v>0</v>
      </c>
      <c r="M878" s="26">
        <f t="shared" si="1135"/>
        <v>0</v>
      </c>
      <c r="N878" s="26">
        <f t="shared" si="1135"/>
        <v>77586.009999999995</v>
      </c>
      <c r="O878" s="47">
        <f t="shared" si="1078"/>
        <v>99.999418777458743</v>
      </c>
      <c r="P878" s="26">
        <f t="shared" si="1136"/>
        <v>0</v>
      </c>
      <c r="Q878" s="26">
        <f t="shared" si="1136"/>
        <v>0</v>
      </c>
      <c r="R878" s="26">
        <f t="shared" si="1136"/>
        <v>0</v>
      </c>
    </row>
    <row r="879" spans="1:18" ht="26" x14ac:dyDescent="0.35">
      <c r="A879" s="24">
        <v>930</v>
      </c>
      <c r="B879" s="10" t="s">
        <v>11</v>
      </c>
      <c r="C879" s="24" t="s">
        <v>128</v>
      </c>
      <c r="D879" s="24" t="s">
        <v>32</v>
      </c>
      <c r="E879" s="24">
        <v>120</v>
      </c>
      <c r="F879" s="25" t="s">
        <v>355</v>
      </c>
      <c r="G879" s="26">
        <v>73773.399999999994</v>
      </c>
      <c r="H879" s="26">
        <v>77586.460949999993</v>
      </c>
      <c r="I879" s="26">
        <v>77586.460949999993</v>
      </c>
      <c r="J879" s="26"/>
      <c r="K879" s="26"/>
      <c r="L879" s="26"/>
      <c r="M879" s="26"/>
      <c r="N879" s="26">
        <v>77586.009999999995</v>
      </c>
      <c r="O879" s="47">
        <f t="shared" si="1078"/>
        <v>99.999418777458743</v>
      </c>
      <c r="P879" s="26"/>
      <c r="Q879" s="26"/>
      <c r="R879" s="26"/>
    </row>
    <row r="880" spans="1:18" ht="26" x14ac:dyDescent="0.35">
      <c r="A880" s="24">
        <v>930</v>
      </c>
      <c r="B880" s="10" t="s">
        <v>11</v>
      </c>
      <c r="C880" s="24" t="s">
        <v>128</v>
      </c>
      <c r="D880" s="24" t="s">
        <v>33</v>
      </c>
      <c r="E880" s="24"/>
      <c r="F880" s="25" t="s">
        <v>44</v>
      </c>
      <c r="G880" s="26">
        <f t="shared" ref="G880" si="1137">G881+G883+G885</f>
        <v>7075.0999999999995</v>
      </c>
      <c r="H880" s="26">
        <f t="shared" ref="H880:M880" si="1138">H881+H883+H885</f>
        <v>7059.3390500000005</v>
      </c>
      <c r="I880" s="26">
        <f t="shared" si="1138"/>
        <v>7059.3390500000005</v>
      </c>
      <c r="J880" s="26">
        <f t="shared" si="1138"/>
        <v>0</v>
      </c>
      <c r="K880" s="26">
        <f t="shared" si="1138"/>
        <v>0</v>
      </c>
      <c r="L880" s="26">
        <f t="shared" si="1138"/>
        <v>0</v>
      </c>
      <c r="M880" s="26">
        <f t="shared" si="1138"/>
        <v>0</v>
      </c>
      <c r="N880" s="26">
        <f t="shared" ref="N880" si="1139">N881+N883+N885</f>
        <v>6937.0630000000001</v>
      </c>
      <c r="O880" s="47">
        <f t="shared" si="1078"/>
        <v>98.267882458485971</v>
      </c>
      <c r="P880" s="26">
        <f t="shared" ref="P880:R880" si="1140">P881+P883+P885</f>
        <v>0</v>
      </c>
      <c r="Q880" s="26">
        <f t="shared" ref="Q880" si="1141">Q881+Q883+Q885</f>
        <v>0</v>
      </c>
      <c r="R880" s="26">
        <f t="shared" si="1140"/>
        <v>0</v>
      </c>
    </row>
    <row r="881" spans="1:18" ht="52" x14ac:dyDescent="0.35">
      <c r="A881" s="24">
        <v>930</v>
      </c>
      <c r="B881" s="10" t="s">
        <v>11</v>
      </c>
      <c r="C881" s="24" t="s">
        <v>128</v>
      </c>
      <c r="D881" s="24" t="s">
        <v>33</v>
      </c>
      <c r="E881" s="24" t="s">
        <v>19</v>
      </c>
      <c r="F881" s="25" t="s">
        <v>366</v>
      </c>
      <c r="G881" s="26">
        <f t="shared" ref="G881:N881" si="1142">G882</f>
        <v>653.9</v>
      </c>
      <c r="H881" s="26">
        <f t="shared" si="1142"/>
        <v>529.899</v>
      </c>
      <c r="I881" s="26">
        <f t="shared" si="1142"/>
        <v>529.899</v>
      </c>
      <c r="J881" s="26">
        <f t="shared" si="1142"/>
        <v>0</v>
      </c>
      <c r="K881" s="26">
        <f t="shared" si="1142"/>
        <v>0</v>
      </c>
      <c r="L881" s="26">
        <f t="shared" si="1142"/>
        <v>0</v>
      </c>
      <c r="M881" s="26">
        <f t="shared" si="1142"/>
        <v>0</v>
      </c>
      <c r="N881" s="26">
        <f t="shared" si="1142"/>
        <v>529.899</v>
      </c>
      <c r="O881" s="47">
        <f t="shared" si="1078"/>
        <v>100</v>
      </c>
      <c r="P881" s="26">
        <f t="shared" ref="P881:R881" si="1143">P882</f>
        <v>0</v>
      </c>
      <c r="Q881" s="26">
        <f t="shared" si="1143"/>
        <v>0</v>
      </c>
      <c r="R881" s="26">
        <f t="shared" si="1143"/>
        <v>0</v>
      </c>
    </row>
    <row r="882" spans="1:18" ht="26" x14ac:dyDescent="0.35">
      <c r="A882" s="24">
        <v>930</v>
      </c>
      <c r="B882" s="10" t="s">
        <v>11</v>
      </c>
      <c r="C882" s="24" t="s">
        <v>128</v>
      </c>
      <c r="D882" s="24" t="s">
        <v>33</v>
      </c>
      <c r="E882" s="24">
        <v>120</v>
      </c>
      <c r="F882" s="25" t="s">
        <v>355</v>
      </c>
      <c r="G882" s="26">
        <v>653.9</v>
      </c>
      <c r="H882" s="26">
        <v>529.899</v>
      </c>
      <c r="I882" s="26">
        <v>529.899</v>
      </c>
      <c r="J882" s="26"/>
      <c r="K882" s="26"/>
      <c r="L882" s="26"/>
      <c r="M882" s="26"/>
      <c r="N882" s="26">
        <v>529.899</v>
      </c>
      <c r="O882" s="47">
        <f t="shared" si="1078"/>
        <v>100</v>
      </c>
      <c r="P882" s="26"/>
      <c r="Q882" s="26"/>
      <c r="R882" s="26"/>
    </row>
    <row r="883" spans="1:18" ht="26" x14ac:dyDescent="0.35">
      <c r="A883" s="24">
        <v>930</v>
      </c>
      <c r="B883" s="10" t="s">
        <v>11</v>
      </c>
      <c r="C883" s="24" t="s">
        <v>128</v>
      </c>
      <c r="D883" s="24" t="s">
        <v>33</v>
      </c>
      <c r="E883" s="24" t="s">
        <v>6</v>
      </c>
      <c r="F883" s="25" t="s">
        <v>367</v>
      </c>
      <c r="G883" s="26">
        <f t="shared" ref="G883:N883" si="1144">G884</f>
        <v>6400.5</v>
      </c>
      <c r="H883" s="26">
        <f t="shared" si="1144"/>
        <v>6514.4057899999998</v>
      </c>
      <c r="I883" s="26">
        <f t="shared" si="1144"/>
        <v>6514.4057899999998</v>
      </c>
      <c r="J883" s="26">
        <f t="shared" si="1144"/>
        <v>0</v>
      </c>
      <c r="K883" s="26">
        <f t="shared" si="1144"/>
        <v>0</v>
      </c>
      <c r="L883" s="26">
        <f t="shared" si="1144"/>
        <v>0</v>
      </c>
      <c r="M883" s="26">
        <f t="shared" si="1144"/>
        <v>0</v>
      </c>
      <c r="N883" s="26">
        <f t="shared" si="1144"/>
        <v>6392.13</v>
      </c>
      <c r="O883" s="47">
        <f t="shared" si="1078"/>
        <v>98.122993962278187</v>
      </c>
      <c r="P883" s="26">
        <f t="shared" ref="P883:R883" si="1145">P884</f>
        <v>0</v>
      </c>
      <c r="Q883" s="26">
        <f t="shared" si="1145"/>
        <v>0</v>
      </c>
      <c r="R883" s="26">
        <f t="shared" si="1145"/>
        <v>0</v>
      </c>
    </row>
    <row r="884" spans="1:18" ht="26" x14ac:dyDescent="0.35">
      <c r="A884" s="24">
        <v>930</v>
      </c>
      <c r="B884" s="10" t="s">
        <v>11</v>
      </c>
      <c r="C884" s="24" t="s">
        <v>128</v>
      </c>
      <c r="D884" s="24" t="s">
        <v>33</v>
      </c>
      <c r="E884" s="24">
        <v>240</v>
      </c>
      <c r="F884" s="25" t="s">
        <v>356</v>
      </c>
      <c r="G884" s="26">
        <v>6400.5</v>
      </c>
      <c r="H884" s="26">
        <v>6514.4057899999998</v>
      </c>
      <c r="I884" s="26">
        <v>6514.4057899999998</v>
      </c>
      <c r="J884" s="26"/>
      <c r="K884" s="26"/>
      <c r="L884" s="26"/>
      <c r="M884" s="26"/>
      <c r="N884" s="26">
        <v>6392.13</v>
      </c>
      <c r="O884" s="47">
        <f t="shared" si="1078"/>
        <v>98.122993962278187</v>
      </c>
      <c r="P884" s="26"/>
      <c r="Q884" s="26"/>
      <c r="R884" s="26"/>
    </row>
    <row r="885" spans="1:18" x14ac:dyDescent="0.35">
      <c r="A885" s="24">
        <v>930</v>
      </c>
      <c r="B885" s="10" t="s">
        <v>11</v>
      </c>
      <c r="C885" s="24" t="s">
        <v>128</v>
      </c>
      <c r="D885" s="24" t="s">
        <v>33</v>
      </c>
      <c r="E885" s="24" t="s">
        <v>7</v>
      </c>
      <c r="F885" s="25" t="s">
        <v>371</v>
      </c>
      <c r="G885" s="26">
        <f t="shared" ref="G885:N885" si="1146">G886</f>
        <v>20.7</v>
      </c>
      <c r="H885" s="26">
        <f t="shared" si="1146"/>
        <v>15.03426</v>
      </c>
      <c r="I885" s="26">
        <f t="shared" si="1146"/>
        <v>15.03426</v>
      </c>
      <c r="J885" s="26">
        <f t="shared" si="1146"/>
        <v>0</v>
      </c>
      <c r="K885" s="26">
        <f t="shared" si="1146"/>
        <v>0</v>
      </c>
      <c r="L885" s="26">
        <f t="shared" si="1146"/>
        <v>0</v>
      </c>
      <c r="M885" s="26">
        <f t="shared" si="1146"/>
        <v>0</v>
      </c>
      <c r="N885" s="26">
        <f t="shared" si="1146"/>
        <v>15.034000000000001</v>
      </c>
      <c r="O885" s="47">
        <f t="shared" si="1078"/>
        <v>99.998270616578409</v>
      </c>
      <c r="P885" s="26">
        <f t="shared" ref="P885:R885" si="1147">P886</f>
        <v>0</v>
      </c>
      <c r="Q885" s="26">
        <f t="shared" si="1147"/>
        <v>0</v>
      </c>
      <c r="R885" s="26">
        <f t="shared" si="1147"/>
        <v>0</v>
      </c>
    </row>
    <row r="886" spans="1:18" x14ac:dyDescent="0.35">
      <c r="A886" s="24">
        <v>930</v>
      </c>
      <c r="B886" s="10" t="s">
        <v>11</v>
      </c>
      <c r="C886" s="24" t="s">
        <v>128</v>
      </c>
      <c r="D886" s="24" t="s">
        <v>33</v>
      </c>
      <c r="E886" s="24">
        <v>850</v>
      </c>
      <c r="F886" s="25" t="s">
        <v>365</v>
      </c>
      <c r="G886" s="26">
        <v>20.7</v>
      </c>
      <c r="H886" s="26">
        <v>15.03426</v>
      </c>
      <c r="I886" s="26">
        <v>15.03426</v>
      </c>
      <c r="J886" s="26"/>
      <c r="K886" s="26"/>
      <c r="L886" s="26"/>
      <c r="M886" s="26"/>
      <c r="N886" s="26">
        <v>15.034000000000001</v>
      </c>
      <c r="O886" s="47">
        <f t="shared" si="1078"/>
        <v>99.998270616578409</v>
      </c>
      <c r="P886" s="26"/>
      <c r="Q886" s="26"/>
      <c r="R886" s="26"/>
    </row>
    <row r="887" spans="1:18" ht="26" x14ac:dyDescent="0.35">
      <c r="A887" s="24">
        <v>930</v>
      </c>
      <c r="B887" s="10" t="s">
        <v>11</v>
      </c>
      <c r="C887" s="24" t="s">
        <v>128</v>
      </c>
      <c r="D887" s="24" t="s">
        <v>57</v>
      </c>
      <c r="E887" s="24"/>
      <c r="F887" s="25" t="s">
        <v>748</v>
      </c>
      <c r="G887" s="26"/>
      <c r="H887" s="26">
        <f>H888</f>
        <v>7</v>
      </c>
      <c r="I887" s="26">
        <f t="shared" ref="I887:R890" si="1148">I888</f>
        <v>7</v>
      </c>
      <c r="J887" s="26">
        <f t="shared" si="1148"/>
        <v>0</v>
      </c>
      <c r="K887" s="26">
        <f t="shared" si="1148"/>
        <v>0</v>
      </c>
      <c r="L887" s="26">
        <f t="shared" si="1148"/>
        <v>0</v>
      </c>
      <c r="M887" s="26">
        <f t="shared" si="1148"/>
        <v>0</v>
      </c>
      <c r="N887" s="26">
        <f t="shared" si="1148"/>
        <v>7</v>
      </c>
      <c r="O887" s="47">
        <f t="shared" si="1078"/>
        <v>100</v>
      </c>
      <c r="P887" s="26">
        <f t="shared" si="1148"/>
        <v>0</v>
      </c>
      <c r="Q887" s="26">
        <f t="shared" si="1148"/>
        <v>0</v>
      </c>
      <c r="R887" s="26">
        <f t="shared" si="1148"/>
        <v>0</v>
      </c>
    </row>
    <row r="888" spans="1:18" ht="26" x14ac:dyDescent="0.35">
      <c r="A888" s="24">
        <v>930</v>
      </c>
      <c r="B888" s="10" t="s">
        <v>11</v>
      </c>
      <c r="C888" s="24" t="s">
        <v>128</v>
      </c>
      <c r="D888" s="24" t="s">
        <v>60</v>
      </c>
      <c r="E888" s="24"/>
      <c r="F888" s="25" t="s">
        <v>67</v>
      </c>
      <c r="G888" s="26"/>
      <c r="H888" s="26">
        <f>H889</f>
        <v>7</v>
      </c>
      <c r="I888" s="26">
        <f t="shared" si="1148"/>
        <v>7</v>
      </c>
      <c r="J888" s="26">
        <f t="shared" si="1148"/>
        <v>0</v>
      </c>
      <c r="K888" s="26">
        <f t="shared" si="1148"/>
        <v>0</v>
      </c>
      <c r="L888" s="26">
        <f t="shared" si="1148"/>
        <v>0</v>
      </c>
      <c r="M888" s="26">
        <f t="shared" si="1148"/>
        <v>0</v>
      </c>
      <c r="N888" s="26">
        <f t="shared" si="1148"/>
        <v>7</v>
      </c>
      <c r="O888" s="47">
        <f t="shared" si="1078"/>
        <v>100</v>
      </c>
      <c r="P888" s="26">
        <f t="shared" si="1148"/>
        <v>0</v>
      </c>
      <c r="Q888" s="26">
        <f t="shared" si="1148"/>
        <v>0</v>
      </c>
      <c r="R888" s="26">
        <f t="shared" si="1148"/>
        <v>0</v>
      </c>
    </row>
    <row r="889" spans="1:18" x14ac:dyDescent="0.35">
      <c r="A889" s="24">
        <v>930</v>
      </c>
      <c r="B889" s="10" t="s">
        <v>11</v>
      </c>
      <c r="C889" s="24" t="s">
        <v>128</v>
      </c>
      <c r="D889" s="24" t="s">
        <v>52</v>
      </c>
      <c r="E889" s="24"/>
      <c r="F889" s="25" t="s">
        <v>68</v>
      </c>
      <c r="G889" s="26"/>
      <c r="H889" s="26">
        <f>H890</f>
        <v>7</v>
      </c>
      <c r="I889" s="26">
        <f t="shared" si="1148"/>
        <v>7</v>
      </c>
      <c r="J889" s="26">
        <f t="shared" si="1148"/>
        <v>0</v>
      </c>
      <c r="K889" s="26">
        <f t="shared" si="1148"/>
        <v>0</v>
      </c>
      <c r="L889" s="26">
        <f t="shared" si="1148"/>
        <v>0</v>
      </c>
      <c r="M889" s="26">
        <f t="shared" si="1148"/>
        <v>0</v>
      </c>
      <c r="N889" s="26">
        <f t="shared" si="1148"/>
        <v>7</v>
      </c>
      <c r="O889" s="47">
        <f t="shared" si="1078"/>
        <v>100</v>
      </c>
      <c r="P889" s="26">
        <f t="shared" si="1148"/>
        <v>0</v>
      </c>
      <c r="Q889" s="26">
        <f t="shared" si="1148"/>
        <v>0</v>
      </c>
      <c r="R889" s="26">
        <f t="shared" si="1148"/>
        <v>0</v>
      </c>
    </row>
    <row r="890" spans="1:18" x14ac:dyDescent="0.35">
      <c r="A890" s="24">
        <v>930</v>
      </c>
      <c r="B890" s="10" t="s">
        <v>11</v>
      </c>
      <c r="C890" s="24" t="s">
        <v>128</v>
      </c>
      <c r="D890" s="24" t="s">
        <v>52</v>
      </c>
      <c r="E890" s="24" t="s">
        <v>7</v>
      </c>
      <c r="F890" s="25" t="s">
        <v>371</v>
      </c>
      <c r="G890" s="26"/>
      <c r="H890" s="26">
        <f>H891</f>
        <v>7</v>
      </c>
      <c r="I890" s="26">
        <f t="shared" si="1148"/>
        <v>7</v>
      </c>
      <c r="J890" s="26">
        <f t="shared" si="1148"/>
        <v>0</v>
      </c>
      <c r="K890" s="26">
        <f t="shared" si="1148"/>
        <v>0</v>
      </c>
      <c r="L890" s="26">
        <f t="shared" si="1148"/>
        <v>0</v>
      </c>
      <c r="M890" s="26">
        <f t="shared" si="1148"/>
        <v>0</v>
      </c>
      <c r="N890" s="26">
        <f t="shared" si="1148"/>
        <v>7</v>
      </c>
      <c r="O890" s="47">
        <f t="shared" si="1078"/>
        <v>100</v>
      </c>
      <c r="P890" s="26">
        <f t="shared" si="1148"/>
        <v>0</v>
      </c>
      <c r="Q890" s="26">
        <f t="shared" si="1148"/>
        <v>0</v>
      </c>
      <c r="R890" s="26">
        <f t="shared" si="1148"/>
        <v>0</v>
      </c>
    </row>
    <row r="891" spans="1:18" x14ac:dyDescent="0.35">
      <c r="A891" s="24">
        <v>930</v>
      </c>
      <c r="B891" s="10" t="s">
        <v>11</v>
      </c>
      <c r="C891" s="24" t="s">
        <v>128</v>
      </c>
      <c r="D891" s="24" t="s">
        <v>52</v>
      </c>
      <c r="E891" s="24" t="s">
        <v>845</v>
      </c>
      <c r="F891" s="25" t="s">
        <v>364</v>
      </c>
      <c r="G891" s="26"/>
      <c r="H891" s="26">
        <v>7</v>
      </c>
      <c r="I891" s="26">
        <v>7</v>
      </c>
      <c r="J891" s="26"/>
      <c r="K891" s="26"/>
      <c r="L891" s="26"/>
      <c r="M891" s="26"/>
      <c r="N891" s="26">
        <v>7</v>
      </c>
      <c r="O891" s="47">
        <f t="shared" si="1078"/>
        <v>100</v>
      </c>
      <c r="P891" s="26"/>
      <c r="Q891" s="26"/>
      <c r="R891" s="26"/>
    </row>
    <row r="892" spans="1:18" s="7" customFormat="1" x14ac:dyDescent="0.35">
      <c r="A892" s="27">
        <v>930</v>
      </c>
      <c r="B892" s="27" t="s">
        <v>129</v>
      </c>
      <c r="C892" s="27"/>
      <c r="D892" s="27"/>
      <c r="E892" s="27"/>
      <c r="F892" s="17" t="s">
        <v>151</v>
      </c>
      <c r="G892" s="18">
        <f t="shared" ref="G892:R892" si="1149">G893+G953+G961</f>
        <v>297612.70900000003</v>
      </c>
      <c r="H892" s="18">
        <f t="shared" si="1149"/>
        <v>295016.08448000002</v>
      </c>
      <c r="I892" s="18">
        <f t="shared" si="1149"/>
        <v>295016.08448000002</v>
      </c>
      <c r="J892" s="18">
        <f t="shared" si="1149"/>
        <v>223082.24599999998</v>
      </c>
      <c r="K892" s="18">
        <f t="shared" si="1149"/>
        <v>223082.24599999998</v>
      </c>
      <c r="L892" s="18">
        <f t="shared" si="1149"/>
        <v>0</v>
      </c>
      <c r="M892" s="18">
        <f t="shared" si="1149"/>
        <v>0</v>
      </c>
      <c r="N892" s="18">
        <f t="shared" si="1149"/>
        <v>282985.33100000001</v>
      </c>
      <c r="O892" s="46">
        <f t="shared" si="1078"/>
        <v>95.922000828800364</v>
      </c>
      <c r="P892" s="18">
        <f t="shared" si="1149"/>
        <v>212004.44099999999</v>
      </c>
      <c r="Q892" s="18">
        <f t="shared" si="1149"/>
        <v>0</v>
      </c>
      <c r="R892" s="18">
        <f t="shared" si="1149"/>
        <v>0</v>
      </c>
    </row>
    <row r="893" spans="1:18" s="29" customFormat="1" x14ac:dyDescent="0.35">
      <c r="A893" s="28">
        <v>930</v>
      </c>
      <c r="B893" s="28" t="s">
        <v>129</v>
      </c>
      <c r="C893" s="28" t="s">
        <v>99</v>
      </c>
      <c r="D893" s="28"/>
      <c r="E893" s="28"/>
      <c r="F893" s="21" t="s">
        <v>152</v>
      </c>
      <c r="G893" s="22">
        <f t="shared" ref="G893:R893" si="1150">G894+G939</f>
        <v>117585.25000000001</v>
      </c>
      <c r="H893" s="22">
        <f t="shared" si="1150"/>
        <v>120481.826</v>
      </c>
      <c r="I893" s="22">
        <f t="shared" si="1150"/>
        <v>120481.826</v>
      </c>
      <c r="J893" s="22">
        <f t="shared" si="1150"/>
        <v>118173.14599999999</v>
      </c>
      <c r="K893" s="22">
        <f t="shared" si="1150"/>
        <v>118173.14599999999</v>
      </c>
      <c r="L893" s="22">
        <f t="shared" si="1150"/>
        <v>0</v>
      </c>
      <c r="M893" s="22">
        <f t="shared" si="1150"/>
        <v>0</v>
      </c>
      <c r="N893" s="22">
        <f t="shared" si="1150"/>
        <v>109511.80399999999</v>
      </c>
      <c r="O893" s="48">
        <f t="shared" si="1078"/>
        <v>90.894874053452668</v>
      </c>
      <c r="P893" s="22">
        <f t="shared" si="1150"/>
        <v>107206.38199999998</v>
      </c>
      <c r="Q893" s="22">
        <f t="shared" si="1150"/>
        <v>0</v>
      </c>
      <c r="R893" s="22">
        <f t="shared" si="1150"/>
        <v>0</v>
      </c>
    </row>
    <row r="894" spans="1:18" ht="26" x14ac:dyDescent="0.35">
      <c r="A894" s="24">
        <v>930</v>
      </c>
      <c r="B894" s="24" t="s">
        <v>129</v>
      </c>
      <c r="C894" s="24" t="s">
        <v>99</v>
      </c>
      <c r="D894" s="24" t="s">
        <v>34</v>
      </c>
      <c r="E894" s="24"/>
      <c r="F894" s="25" t="s">
        <v>47</v>
      </c>
      <c r="G894" s="26">
        <f t="shared" ref="G894:R894" si="1151">G895+G905+G933</f>
        <v>110659.20000000001</v>
      </c>
      <c r="H894" s="26">
        <f t="shared" si="1151"/>
        <v>113555.776</v>
      </c>
      <c r="I894" s="26">
        <f t="shared" si="1151"/>
        <v>113555.776</v>
      </c>
      <c r="J894" s="26">
        <f t="shared" si="1151"/>
        <v>113555.776</v>
      </c>
      <c r="K894" s="26">
        <f t="shared" si="1151"/>
        <v>113555.776</v>
      </c>
      <c r="L894" s="26">
        <f t="shared" si="1151"/>
        <v>0</v>
      </c>
      <c r="M894" s="26">
        <f t="shared" si="1151"/>
        <v>0</v>
      </c>
      <c r="N894" s="26">
        <f t="shared" si="1151"/>
        <v>102595.53799999999</v>
      </c>
      <c r="O894" s="47">
        <f t="shared" si="1078"/>
        <v>90.348145742934278</v>
      </c>
      <c r="P894" s="26">
        <f t="shared" si="1151"/>
        <v>102595.53799999999</v>
      </c>
      <c r="Q894" s="26">
        <f t="shared" si="1151"/>
        <v>0</v>
      </c>
      <c r="R894" s="26">
        <f t="shared" si="1151"/>
        <v>0</v>
      </c>
    </row>
    <row r="895" spans="1:18" ht="26" x14ac:dyDescent="0.35">
      <c r="A895" s="24">
        <v>930</v>
      </c>
      <c r="B895" s="24" t="s">
        <v>129</v>
      </c>
      <c r="C895" s="24" t="s">
        <v>99</v>
      </c>
      <c r="D895" s="24" t="s">
        <v>35</v>
      </c>
      <c r="E895" s="24"/>
      <c r="F895" s="25" t="s">
        <v>48</v>
      </c>
      <c r="G895" s="26">
        <f t="shared" ref="G895" si="1152">G901+G896</f>
        <v>1750</v>
      </c>
      <c r="H895" s="26">
        <f>H901+H896</f>
        <v>5535.4</v>
      </c>
      <c r="I895" s="26">
        <f t="shared" ref="I895:M895" si="1153">I901+I896</f>
        <v>5535.4</v>
      </c>
      <c r="J895" s="26">
        <f t="shared" si="1153"/>
        <v>5535.4</v>
      </c>
      <c r="K895" s="26">
        <f t="shared" si="1153"/>
        <v>5535.4</v>
      </c>
      <c r="L895" s="26">
        <f t="shared" si="1153"/>
        <v>0</v>
      </c>
      <c r="M895" s="26">
        <f t="shared" si="1153"/>
        <v>0</v>
      </c>
      <c r="N895" s="26">
        <f t="shared" ref="N895" si="1154">N901+N896</f>
        <v>5048.3620000000001</v>
      </c>
      <c r="O895" s="47">
        <f t="shared" si="1078"/>
        <v>91.201394659825851</v>
      </c>
      <c r="P895" s="26">
        <f t="shared" ref="P895:R895" si="1155">P901+P896</f>
        <v>5048.3620000000001</v>
      </c>
      <c r="Q895" s="26">
        <f t="shared" ref="Q895" si="1156">Q901+Q896</f>
        <v>0</v>
      </c>
      <c r="R895" s="26">
        <f t="shared" si="1155"/>
        <v>0</v>
      </c>
    </row>
    <row r="896" spans="1:18" ht="26" x14ac:dyDescent="0.35">
      <c r="A896" s="24">
        <v>930</v>
      </c>
      <c r="B896" s="24" t="s">
        <v>129</v>
      </c>
      <c r="C896" s="24" t="s">
        <v>99</v>
      </c>
      <c r="D896" s="24" t="s">
        <v>230</v>
      </c>
      <c r="E896" s="24"/>
      <c r="F896" s="25" t="s">
        <v>273</v>
      </c>
      <c r="G896" s="26">
        <f t="shared" ref="G896" si="1157">G897+G899</f>
        <v>0</v>
      </c>
      <c r="H896" s="26">
        <f>H897+H899</f>
        <v>3759.1</v>
      </c>
      <c r="I896" s="26">
        <f t="shared" ref="I896:M896" si="1158">I897+I899</f>
        <v>3759.1</v>
      </c>
      <c r="J896" s="26">
        <f t="shared" si="1158"/>
        <v>3759.1</v>
      </c>
      <c r="K896" s="26">
        <f t="shared" si="1158"/>
        <v>3759.1</v>
      </c>
      <c r="L896" s="26">
        <f t="shared" si="1158"/>
        <v>0</v>
      </c>
      <c r="M896" s="26">
        <f t="shared" si="1158"/>
        <v>0</v>
      </c>
      <c r="N896" s="26">
        <f t="shared" ref="N896" si="1159">N897+N899</f>
        <v>3525.8620000000001</v>
      </c>
      <c r="O896" s="47">
        <f t="shared" si="1078"/>
        <v>93.795376552898304</v>
      </c>
      <c r="P896" s="26">
        <f>P897+P899</f>
        <v>3525.8620000000001</v>
      </c>
      <c r="Q896" s="26">
        <f t="shared" ref="Q896" si="1160">Q897+Q899</f>
        <v>0</v>
      </c>
      <c r="R896" s="26">
        <f t="shared" ref="R896" si="1161">R897+R899</f>
        <v>0</v>
      </c>
    </row>
    <row r="897" spans="1:18" ht="26" x14ac:dyDescent="0.35">
      <c r="A897" s="24">
        <v>930</v>
      </c>
      <c r="B897" s="24" t="s">
        <v>129</v>
      </c>
      <c r="C897" s="24" t="s">
        <v>99</v>
      </c>
      <c r="D897" s="24" t="s">
        <v>230</v>
      </c>
      <c r="E897" s="24" t="s">
        <v>6</v>
      </c>
      <c r="F897" s="25" t="s">
        <v>367</v>
      </c>
      <c r="G897" s="26">
        <f t="shared" ref="G897" si="1162">G898</f>
        <v>0</v>
      </c>
      <c r="H897" s="26">
        <f>H898</f>
        <v>55.6</v>
      </c>
      <c r="I897" s="26">
        <f t="shared" ref="I897:M897" si="1163">I898</f>
        <v>55.6</v>
      </c>
      <c r="J897" s="26">
        <f t="shared" si="1163"/>
        <v>55.6</v>
      </c>
      <c r="K897" s="26">
        <f t="shared" si="1163"/>
        <v>55.6</v>
      </c>
      <c r="L897" s="26">
        <f t="shared" si="1163"/>
        <v>0</v>
      </c>
      <c r="M897" s="26">
        <f t="shared" si="1163"/>
        <v>0</v>
      </c>
      <c r="N897" s="26">
        <f t="shared" ref="N897" si="1164">N898</f>
        <v>0</v>
      </c>
      <c r="O897" s="47">
        <f t="shared" si="1078"/>
        <v>0</v>
      </c>
      <c r="P897" s="26">
        <f t="shared" ref="P897:R897" si="1165">P898</f>
        <v>0</v>
      </c>
      <c r="Q897" s="26">
        <f t="shared" si="1165"/>
        <v>0</v>
      </c>
      <c r="R897" s="26">
        <f t="shared" si="1165"/>
        <v>0</v>
      </c>
    </row>
    <row r="898" spans="1:18" ht="26" x14ac:dyDescent="0.35">
      <c r="A898" s="24">
        <v>930</v>
      </c>
      <c r="B898" s="24" t="s">
        <v>129</v>
      </c>
      <c r="C898" s="24" t="s">
        <v>99</v>
      </c>
      <c r="D898" s="24" t="s">
        <v>230</v>
      </c>
      <c r="E898" s="24" t="s">
        <v>302</v>
      </c>
      <c r="F898" s="25" t="s">
        <v>356</v>
      </c>
      <c r="G898" s="26"/>
      <c r="H898" s="26">
        <v>55.6</v>
      </c>
      <c r="I898" s="26">
        <v>55.6</v>
      </c>
      <c r="J898" s="26">
        <f>H898</f>
        <v>55.6</v>
      </c>
      <c r="K898" s="26">
        <f>I898</f>
        <v>55.6</v>
      </c>
      <c r="L898" s="26"/>
      <c r="M898" s="26"/>
      <c r="N898" s="26"/>
      <c r="O898" s="47">
        <f t="shared" si="1078"/>
        <v>0</v>
      </c>
      <c r="P898" s="26"/>
      <c r="Q898" s="26"/>
      <c r="R898" s="26"/>
    </row>
    <row r="899" spans="1:18" x14ac:dyDescent="0.35">
      <c r="A899" s="24">
        <v>930</v>
      </c>
      <c r="B899" s="24" t="s">
        <v>129</v>
      </c>
      <c r="C899" s="24" t="s">
        <v>99</v>
      </c>
      <c r="D899" s="24" t="s">
        <v>230</v>
      </c>
      <c r="E899" s="24" t="s">
        <v>141</v>
      </c>
      <c r="F899" s="25" t="s">
        <v>368</v>
      </c>
      <c r="G899" s="26">
        <f t="shared" ref="G899" si="1166">G900</f>
        <v>0</v>
      </c>
      <c r="H899" s="26">
        <f>H900</f>
        <v>3703.5</v>
      </c>
      <c r="I899" s="26">
        <f>I900</f>
        <v>3703.5</v>
      </c>
      <c r="J899" s="26">
        <f t="shared" ref="J899:M899" si="1167">J900</f>
        <v>3703.5</v>
      </c>
      <c r="K899" s="26">
        <f t="shared" si="1167"/>
        <v>3703.5</v>
      </c>
      <c r="L899" s="26">
        <f t="shared" si="1167"/>
        <v>0</v>
      </c>
      <c r="M899" s="26">
        <f t="shared" si="1167"/>
        <v>0</v>
      </c>
      <c r="N899" s="26">
        <f t="shared" ref="N899" si="1168">N900</f>
        <v>3525.8620000000001</v>
      </c>
      <c r="O899" s="47">
        <f t="shared" si="1078"/>
        <v>95.203510193060623</v>
      </c>
      <c r="P899" s="26">
        <f>N899</f>
        <v>3525.8620000000001</v>
      </c>
      <c r="Q899" s="26">
        <f t="shared" ref="Q899:R899" si="1169">Q900</f>
        <v>0</v>
      </c>
      <c r="R899" s="26">
        <f t="shared" si="1169"/>
        <v>0</v>
      </c>
    </row>
    <row r="900" spans="1:18" ht="26" x14ac:dyDescent="0.35">
      <c r="A900" s="24">
        <v>930</v>
      </c>
      <c r="B900" s="24" t="s">
        <v>129</v>
      </c>
      <c r="C900" s="24" t="s">
        <v>99</v>
      </c>
      <c r="D900" s="24" t="s">
        <v>230</v>
      </c>
      <c r="E900" s="24" t="s">
        <v>801</v>
      </c>
      <c r="F900" s="25" t="s">
        <v>357</v>
      </c>
      <c r="G900" s="26"/>
      <c r="H900" s="26">
        <v>3703.5</v>
      </c>
      <c r="I900" s="26">
        <v>3703.5</v>
      </c>
      <c r="J900" s="26">
        <f>H900</f>
        <v>3703.5</v>
      </c>
      <c r="K900" s="26">
        <f>I900</f>
        <v>3703.5</v>
      </c>
      <c r="L900" s="26"/>
      <c r="M900" s="26"/>
      <c r="N900" s="26">
        <v>3525.8620000000001</v>
      </c>
      <c r="O900" s="47">
        <f t="shared" si="1078"/>
        <v>95.203510193060623</v>
      </c>
      <c r="P900" s="26">
        <f>N900</f>
        <v>3525.8620000000001</v>
      </c>
      <c r="Q900" s="26"/>
      <c r="R900" s="26"/>
    </row>
    <row r="901" spans="1:18" ht="26" x14ac:dyDescent="0.35">
      <c r="A901" s="24">
        <v>930</v>
      </c>
      <c r="B901" s="24" t="s">
        <v>129</v>
      </c>
      <c r="C901" s="24" t="s">
        <v>99</v>
      </c>
      <c r="D901" s="24" t="s">
        <v>229</v>
      </c>
      <c r="E901" s="24"/>
      <c r="F901" s="25" t="s">
        <v>274</v>
      </c>
      <c r="G901" s="26">
        <f t="shared" ref="G901:N901" si="1170">G902</f>
        <v>1750</v>
      </c>
      <c r="H901" s="26">
        <f t="shared" si="1170"/>
        <v>1776.3</v>
      </c>
      <c r="I901" s="26">
        <f t="shared" si="1170"/>
        <v>1776.3</v>
      </c>
      <c r="J901" s="26">
        <f t="shared" si="1170"/>
        <v>1776.3</v>
      </c>
      <c r="K901" s="26">
        <f t="shared" si="1170"/>
        <v>1776.3</v>
      </c>
      <c r="L901" s="26">
        <f t="shared" si="1170"/>
        <v>0</v>
      </c>
      <c r="M901" s="26">
        <f t="shared" si="1170"/>
        <v>0</v>
      </c>
      <c r="N901" s="26">
        <f t="shared" si="1170"/>
        <v>1522.5</v>
      </c>
      <c r="O901" s="47">
        <f t="shared" si="1078"/>
        <v>85.711872994426614</v>
      </c>
      <c r="P901" s="26">
        <f t="shared" ref="P901:R901" si="1171">P902</f>
        <v>1522.5</v>
      </c>
      <c r="Q901" s="26">
        <f t="shared" si="1171"/>
        <v>0</v>
      </c>
      <c r="R901" s="26">
        <f t="shared" si="1171"/>
        <v>0</v>
      </c>
    </row>
    <row r="902" spans="1:18" ht="26" x14ac:dyDescent="0.35">
      <c r="A902" s="24">
        <v>930</v>
      </c>
      <c r="B902" s="24" t="s">
        <v>129</v>
      </c>
      <c r="C902" s="24" t="s">
        <v>99</v>
      </c>
      <c r="D902" s="24" t="s">
        <v>229</v>
      </c>
      <c r="E902" s="24" t="s">
        <v>85</v>
      </c>
      <c r="F902" s="25" t="s">
        <v>370</v>
      </c>
      <c r="G902" s="26">
        <f t="shared" ref="G902" si="1172">G903+G904</f>
        <v>1750</v>
      </c>
      <c r="H902" s="26">
        <f t="shared" ref="H902:M902" si="1173">H903+H904</f>
        <v>1776.3</v>
      </c>
      <c r="I902" s="26">
        <f t="shared" si="1173"/>
        <v>1776.3</v>
      </c>
      <c r="J902" s="26">
        <f t="shared" si="1173"/>
        <v>1776.3</v>
      </c>
      <c r="K902" s="26">
        <f t="shared" si="1173"/>
        <v>1776.3</v>
      </c>
      <c r="L902" s="26">
        <f t="shared" si="1173"/>
        <v>0</v>
      </c>
      <c r="M902" s="26">
        <f t="shared" si="1173"/>
        <v>0</v>
      </c>
      <c r="N902" s="26">
        <f t="shared" ref="N902" si="1174">N903+N904</f>
        <v>1522.5</v>
      </c>
      <c r="O902" s="47">
        <f t="shared" si="1078"/>
        <v>85.711872994426614</v>
      </c>
      <c r="P902" s="26">
        <f t="shared" ref="P902:R902" si="1175">P903+P904</f>
        <v>1522.5</v>
      </c>
      <c r="Q902" s="26">
        <f t="shared" ref="Q902" si="1176">Q903+Q904</f>
        <v>0</v>
      </c>
      <c r="R902" s="26">
        <f t="shared" si="1175"/>
        <v>0</v>
      </c>
    </row>
    <row r="903" spans="1:18" x14ac:dyDescent="0.35">
      <c r="A903" s="24">
        <v>930</v>
      </c>
      <c r="B903" s="24" t="s">
        <v>129</v>
      </c>
      <c r="C903" s="24" t="s">
        <v>99</v>
      </c>
      <c r="D903" s="24" t="s">
        <v>229</v>
      </c>
      <c r="E903" s="24">
        <v>610</v>
      </c>
      <c r="F903" s="25" t="s">
        <v>361</v>
      </c>
      <c r="G903" s="26">
        <v>800</v>
      </c>
      <c r="H903" s="26">
        <v>355.25</v>
      </c>
      <c r="I903" s="26">
        <v>355.25</v>
      </c>
      <c r="J903" s="26">
        <f>H903</f>
        <v>355.25</v>
      </c>
      <c r="K903" s="26">
        <f>I903</f>
        <v>355.25</v>
      </c>
      <c r="L903" s="26"/>
      <c r="M903" s="26"/>
      <c r="N903" s="26">
        <v>355.25</v>
      </c>
      <c r="O903" s="47">
        <f t="shared" si="1078"/>
        <v>100</v>
      </c>
      <c r="P903" s="26">
        <f>N903</f>
        <v>355.25</v>
      </c>
      <c r="Q903" s="26"/>
      <c r="R903" s="26"/>
    </row>
    <row r="904" spans="1:18" x14ac:dyDescent="0.35">
      <c r="A904" s="24">
        <v>930</v>
      </c>
      <c r="B904" s="24" t="s">
        <v>129</v>
      </c>
      <c r="C904" s="24" t="s">
        <v>99</v>
      </c>
      <c r="D904" s="24" t="s">
        <v>229</v>
      </c>
      <c r="E904" s="24">
        <v>620</v>
      </c>
      <c r="F904" s="25" t="s">
        <v>362</v>
      </c>
      <c r="G904" s="26">
        <v>950</v>
      </c>
      <c r="H904" s="26">
        <v>1421.05</v>
      </c>
      <c r="I904" s="26">
        <v>1421.05</v>
      </c>
      <c r="J904" s="26">
        <f>H904</f>
        <v>1421.05</v>
      </c>
      <c r="K904" s="26">
        <f>I904</f>
        <v>1421.05</v>
      </c>
      <c r="L904" s="26"/>
      <c r="M904" s="26"/>
      <c r="N904" s="26">
        <v>1167.25</v>
      </c>
      <c r="O904" s="47">
        <f t="shared" si="1078"/>
        <v>82.139966925864684</v>
      </c>
      <c r="P904" s="26">
        <f>N904</f>
        <v>1167.25</v>
      </c>
      <c r="Q904" s="26"/>
      <c r="R904" s="26"/>
    </row>
    <row r="905" spans="1:18" ht="39" x14ac:dyDescent="0.35">
      <c r="A905" s="24">
        <v>930</v>
      </c>
      <c r="B905" s="24" t="s">
        <v>129</v>
      </c>
      <c r="C905" s="24" t="s">
        <v>99</v>
      </c>
      <c r="D905" s="24" t="s">
        <v>266</v>
      </c>
      <c r="E905" s="24"/>
      <c r="F905" s="25" t="s">
        <v>277</v>
      </c>
      <c r="G905" s="26">
        <f t="shared" ref="G905" si="1177">G906+G911+G915+G920+G925</f>
        <v>101324.70000000001</v>
      </c>
      <c r="H905" s="26">
        <f>H906+H911+H915+H920+H925+H930</f>
        <v>100435.876</v>
      </c>
      <c r="I905" s="26">
        <f t="shared" ref="I905:R905" si="1178">I906+I911+I915+I920+I925+I930</f>
        <v>100435.876</v>
      </c>
      <c r="J905" s="26">
        <f t="shared" si="1178"/>
        <v>100435.876</v>
      </c>
      <c r="K905" s="26">
        <f t="shared" si="1178"/>
        <v>100435.876</v>
      </c>
      <c r="L905" s="26">
        <f t="shared" si="1178"/>
        <v>0</v>
      </c>
      <c r="M905" s="26">
        <f t="shared" si="1178"/>
        <v>0</v>
      </c>
      <c r="N905" s="26">
        <f t="shared" si="1178"/>
        <v>90173.618999999992</v>
      </c>
      <c r="O905" s="47">
        <f t="shared" si="1078"/>
        <v>89.782279591009868</v>
      </c>
      <c r="P905" s="26">
        <f t="shared" si="1178"/>
        <v>90173.618999999992</v>
      </c>
      <c r="Q905" s="26">
        <f t="shared" si="1178"/>
        <v>0</v>
      </c>
      <c r="R905" s="26">
        <f t="shared" si="1178"/>
        <v>0</v>
      </c>
    </row>
    <row r="906" spans="1:18" ht="26" x14ac:dyDescent="0.35">
      <c r="A906" s="24">
        <v>930</v>
      </c>
      <c r="B906" s="24" t="s">
        <v>129</v>
      </c>
      <c r="C906" s="24" t="s">
        <v>99</v>
      </c>
      <c r="D906" s="24" t="s">
        <v>257</v>
      </c>
      <c r="E906" s="24"/>
      <c r="F906" s="25" t="s">
        <v>283</v>
      </c>
      <c r="G906" s="26">
        <f t="shared" ref="G906:N906" si="1179">G907</f>
        <v>24892.9</v>
      </c>
      <c r="H906" s="26">
        <f t="shared" si="1179"/>
        <v>20605.400000000001</v>
      </c>
      <c r="I906" s="26">
        <f t="shared" si="1179"/>
        <v>20605.400000000001</v>
      </c>
      <c r="J906" s="26">
        <f t="shared" si="1179"/>
        <v>20605.400000000001</v>
      </c>
      <c r="K906" s="26">
        <f t="shared" si="1179"/>
        <v>20605.400000000001</v>
      </c>
      <c r="L906" s="26">
        <f t="shared" si="1179"/>
        <v>0</v>
      </c>
      <c r="M906" s="26">
        <f t="shared" si="1179"/>
        <v>0</v>
      </c>
      <c r="N906" s="26">
        <f t="shared" si="1179"/>
        <v>11369.614</v>
      </c>
      <c r="O906" s="47">
        <f t="shared" si="1078"/>
        <v>55.177836877711663</v>
      </c>
      <c r="P906" s="26">
        <f t="shared" ref="P906:R906" si="1180">P907</f>
        <v>11369.614</v>
      </c>
      <c r="Q906" s="26">
        <f t="shared" si="1180"/>
        <v>0</v>
      </c>
      <c r="R906" s="26">
        <f t="shared" si="1180"/>
        <v>0</v>
      </c>
    </row>
    <row r="907" spans="1:18" ht="26" x14ac:dyDescent="0.35">
      <c r="A907" s="24">
        <v>930</v>
      </c>
      <c r="B907" s="24" t="s">
        <v>129</v>
      </c>
      <c r="C907" s="24" t="s">
        <v>99</v>
      </c>
      <c r="D907" s="24" t="s">
        <v>257</v>
      </c>
      <c r="E907" s="24" t="s">
        <v>85</v>
      </c>
      <c r="F907" s="25" t="s">
        <v>370</v>
      </c>
      <c r="G907" s="26">
        <f t="shared" ref="G907" si="1181">G908+G909+G910</f>
        <v>24892.9</v>
      </c>
      <c r="H907" s="26">
        <f t="shared" ref="H907:M907" si="1182">H908+H909+H910</f>
        <v>20605.400000000001</v>
      </c>
      <c r="I907" s="26">
        <f t="shared" si="1182"/>
        <v>20605.400000000001</v>
      </c>
      <c r="J907" s="26">
        <f t="shared" si="1182"/>
        <v>20605.400000000001</v>
      </c>
      <c r="K907" s="26">
        <f t="shared" si="1182"/>
        <v>20605.400000000001</v>
      </c>
      <c r="L907" s="26">
        <f t="shared" si="1182"/>
        <v>0</v>
      </c>
      <c r="M907" s="26">
        <f t="shared" si="1182"/>
        <v>0</v>
      </c>
      <c r="N907" s="26">
        <f t="shared" ref="N907" si="1183">N908+N909+N910</f>
        <v>11369.614</v>
      </c>
      <c r="O907" s="47">
        <f t="shared" si="1078"/>
        <v>55.177836877711663</v>
      </c>
      <c r="P907" s="26">
        <f t="shared" ref="P907:R907" si="1184">P908+P909+P910</f>
        <v>11369.614</v>
      </c>
      <c r="Q907" s="26">
        <f t="shared" ref="Q907" si="1185">Q908+Q909+Q910</f>
        <v>0</v>
      </c>
      <c r="R907" s="26">
        <f t="shared" si="1184"/>
        <v>0</v>
      </c>
    </row>
    <row r="908" spans="1:18" x14ac:dyDescent="0.35">
      <c r="A908" s="24">
        <v>930</v>
      </c>
      <c r="B908" s="24" t="s">
        <v>129</v>
      </c>
      <c r="C908" s="24" t="s">
        <v>99</v>
      </c>
      <c r="D908" s="24" t="s">
        <v>257</v>
      </c>
      <c r="E908" s="24">
        <v>610</v>
      </c>
      <c r="F908" s="25" t="s">
        <v>361</v>
      </c>
      <c r="G908" s="26">
        <v>4851.1000000000004</v>
      </c>
      <c r="H908" s="26">
        <v>3525.5943699999998</v>
      </c>
      <c r="I908" s="26">
        <v>3525.5943699999998</v>
      </c>
      <c r="J908" s="26">
        <f t="shared" ref="J908:K910" si="1186">H908</f>
        <v>3525.5943699999998</v>
      </c>
      <c r="K908" s="26">
        <f t="shared" si="1186"/>
        <v>3525.5943699999998</v>
      </c>
      <c r="L908" s="26"/>
      <c r="M908" s="26"/>
      <c r="N908" s="26">
        <v>1417.5540000000001</v>
      </c>
      <c r="O908" s="47">
        <f t="shared" si="1078"/>
        <v>40.207518257410882</v>
      </c>
      <c r="P908" s="26">
        <f>N908</f>
        <v>1417.5540000000001</v>
      </c>
      <c r="Q908" s="26"/>
      <c r="R908" s="26"/>
    </row>
    <row r="909" spans="1:18" x14ac:dyDescent="0.35">
      <c r="A909" s="24">
        <v>930</v>
      </c>
      <c r="B909" s="24" t="s">
        <v>129</v>
      </c>
      <c r="C909" s="24" t="s">
        <v>99</v>
      </c>
      <c r="D909" s="24" t="s">
        <v>257</v>
      </c>
      <c r="E909" s="24">
        <v>620</v>
      </c>
      <c r="F909" s="25" t="s">
        <v>362</v>
      </c>
      <c r="G909" s="26">
        <v>19914.400000000001</v>
      </c>
      <c r="H909" s="26">
        <v>16966.064770000001</v>
      </c>
      <c r="I909" s="26">
        <v>16966.064770000001</v>
      </c>
      <c r="J909" s="26">
        <f t="shared" si="1186"/>
        <v>16966.064770000001</v>
      </c>
      <c r="K909" s="26">
        <f t="shared" si="1186"/>
        <v>16966.064770000001</v>
      </c>
      <c r="L909" s="26"/>
      <c r="M909" s="26"/>
      <c r="N909" s="26">
        <v>9888.3169999999991</v>
      </c>
      <c r="O909" s="47">
        <f t="shared" si="1078"/>
        <v>58.282914359049677</v>
      </c>
      <c r="P909" s="26">
        <f>N909</f>
        <v>9888.3169999999991</v>
      </c>
      <c r="Q909" s="26"/>
      <c r="R909" s="26"/>
    </row>
    <row r="910" spans="1:18" ht="26" x14ac:dyDescent="0.35">
      <c r="A910" s="24">
        <v>930</v>
      </c>
      <c r="B910" s="24" t="s">
        <v>129</v>
      </c>
      <c r="C910" s="24" t="s">
        <v>99</v>
      </c>
      <c r="D910" s="24" t="s">
        <v>257</v>
      </c>
      <c r="E910" s="24">
        <v>630</v>
      </c>
      <c r="F910" s="25" t="s">
        <v>363</v>
      </c>
      <c r="G910" s="26">
        <v>127.4</v>
      </c>
      <c r="H910" s="26">
        <v>113.74086</v>
      </c>
      <c r="I910" s="26">
        <v>113.74086</v>
      </c>
      <c r="J910" s="26">
        <f t="shared" si="1186"/>
        <v>113.74086</v>
      </c>
      <c r="K910" s="26">
        <f t="shared" si="1186"/>
        <v>113.74086</v>
      </c>
      <c r="L910" s="26"/>
      <c r="M910" s="26"/>
      <c r="N910" s="26">
        <v>63.743000000000002</v>
      </c>
      <c r="O910" s="47">
        <f t="shared" ref="O910:O973" si="1187">N910/H910*100</f>
        <v>56.042305289409633</v>
      </c>
      <c r="P910" s="26">
        <v>63.743000000000002</v>
      </c>
      <c r="Q910" s="26"/>
      <c r="R910" s="26"/>
    </row>
    <row r="911" spans="1:18" ht="26" x14ac:dyDescent="0.35">
      <c r="A911" s="24">
        <v>930</v>
      </c>
      <c r="B911" s="24" t="s">
        <v>129</v>
      </c>
      <c r="C911" s="24" t="s">
        <v>99</v>
      </c>
      <c r="D911" s="24" t="s">
        <v>243</v>
      </c>
      <c r="E911" s="24"/>
      <c r="F911" s="25" t="s">
        <v>274</v>
      </c>
      <c r="G911" s="26">
        <f t="shared" ref="G911:N911" si="1188">G912</f>
        <v>6730</v>
      </c>
      <c r="H911" s="26">
        <f t="shared" si="1188"/>
        <v>6658.8</v>
      </c>
      <c r="I911" s="26">
        <f t="shared" si="1188"/>
        <v>6658.8</v>
      </c>
      <c r="J911" s="26">
        <f t="shared" si="1188"/>
        <v>6658.8</v>
      </c>
      <c r="K911" s="26">
        <f t="shared" si="1188"/>
        <v>6658.8</v>
      </c>
      <c r="L911" s="26">
        <f t="shared" si="1188"/>
        <v>0</v>
      </c>
      <c r="M911" s="26">
        <f t="shared" si="1188"/>
        <v>0</v>
      </c>
      <c r="N911" s="26">
        <f t="shared" si="1188"/>
        <v>6657.54</v>
      </c>
      <c r="O911" s="47">
        <f t="shared" si="1187"/>
        <v>99.981077671652557</v>
      </c>
      <c r="P911" s="26">
        <f t="shared" ref="P911:R911" si="1189">P912</f>
        <v>6657.54</v>
      </c>
      <c r="Q911" s="26">
        <f t="shared" si="1189"/>
        <v>0</v>
      </c>
      <c r="R911" s="26">
        <f t="shared" si="1189"/>
        <v>0</v>
      </c>
    </row>
    <row r="912" spans="1:18" ht="26" x14ac:dyDescent="0.35">
      <c r="A912" s="24">
        <v>930</v>
      </c>
      <c r="B912" s="24" t="s">
        <v>129</v>
      </c>
      <c r="C912" s="24" t="s">
        <v>99</v>
      </c>
      <c r="D912" s="24" t="s">
        <v>243</v>
      </c>
      <c r="E912" s="24" t="s">
        <v>85</v>
      </c>
      <c r="F912" s="25" t="s">
        <v>370</v>
      </c>
      <c r="G912" s="26">
        <f t="shared" ref="G912" si="1190">G913+G914</f>
        <v>6730</v>
      </c>
      <c r="H912" s="26">
        <f t="shared" ref="H912:M912" si="1191">H913+H914</f>
        <v>6658.8</v>
      </c>
      <c r="I912" s="26">
        <f t="shared" si="1191"/>
        <v>6658.8</v>
      </c>
      <c r="J912" s="26">
        <f t="shared" si="1191"/>
        <v>6658.8</v>
      </c>
      <c r="K912" s="26">
        <f t="shared" si="1191"/>
        <v>6658.8</v>
      </c>
      <c r="L912" s="26">
        <f t="shared" si="1191"/>
        <v>0</v>
      </c>
      <c r="M912" s="26">
        <f t="shared" si="1191"/>
        <v>0</v>
      </c>
      <c r="N912" s="26">
        <f t="shared" ref="N912" si="1192">N913+N914</f>
        <v>6657.54</v>
      </c>
      <c r="O912" s="47">
        <f t="shared" si="1187"/>
        <v>99.981077671652557</v>
      </c>
      <c r="P912" s="26">
        <f t="shared" ref="P912:R912" si="1193">P913+P914</f>
        <v>6657.54</v>
      </c>
      <c r="Q912" s="26">
        <f t="shared" ref="Q912" si="1194">Q913+Q914</f>
        <v>0</v>
      </c>
      <c r="R912" s="26">
        <f t="shared" si="1193"/>
        <v>0</v>
      </c>
    </row>
    <row r="913" spans="1:18" x14ac:dyDescent="0.35">
      <c r="A913" s="24">
        <v>930</v>
      </c>
      <c r="B913" s="24" t="s">
        <v>129</v>
      </c>
      <c r="C913" s="24" t="s">
        <v>99</v>
      </c>
      <c r="D913" s="24" t="s">
        <v>243</v>
      </c>
      <c r="E913" s="24">
        <v>610</v>
      </c>
      <c r="F913" s="25" t="s">
        <v>361</v>
      </c>
      <c r="G913" s="26">
        <v>1130</v>
      </c>
      <c r="H913" s="26">
        <v>1085.3399999999999</v>
      </c>
      <c r="I913" s="26">
        <v>1085.3399999999999</v>
      </c>
      <c r="J913" s="26">
        <f>H913</f>
        <v>1085.3399999999999</v>
      </c>
      <c r="K913" s="26">
        <f>I913</f>
        <v>1085.3399999999999</v>
      </c>
      <c r="L913" s="26"/>
      <c r="M913" s="26"/>
      <c r="N913" s="26">
        <v>1084.5899999999999</v>
      </c>
      <c r="O913" s="47">
        <f t="shared" si="1187"/>
        <v>99.930897230360998</v>
      </c>
      <c r="P913" s="26">
        <f>N913</f>
        <v>1084.5899999999999</v>
      </c>
      <c r="Q913" s="26"/>
      <c r="R913" s="26"/>
    </row>
    <row r="914" spans="1:18" x14ac:dyDescent="0.35">
      <c r="A914" s="24">
        <v>930</v>
      </c>
      <c r="B914" s="24" t="s">
        <v>129</v>
      </c>
      <c r="C914" s="24" t="s">
        <v>99</v>
      </c>
      <c r="D914" s="24" t="s">
        <v>243</v>
      </c>
      <c r="E914" s="24">
        <v>620</v>
      </c>
      <c r="F914" s="25" t="s">
        <v>362</v>
      </c>
      <c r="G914" s="26">
        <v>5600</v>
      </c>
      <c r="H914" s="26">
        <v>5573.46</v>
      </c>
      <c r="I914" s="26">
        <v>5573.46</v>
      </c>
      <c r="J914" s="26">
        <f>H914</f>
        <v>5573.46</v>
      </c>
      <c r="K914" s="26">
        <f>I914</f>
        <v>5573.46</v>
      </c>
      <c r="L914" s="26"/>
      <c r="M914" s="26"/>
      <c r="N914" s="26">
        <v>5572.95</v>
      </c>
      <c r="O914" s="47">
        <f t="shared" si="1187"/>
        <v>99.990849490262775</v>
      </c>
      <c r="P914" s="26">
        <f>N914</f>
        <v>5572.95</v>
      </c>
      <c r="Q914" s="26"/>
      <c r="R914" s="26"/>
    </row>
    <row r="915" spans="1:18" ht="65" x14ac:dyDescent="0.35">
      <c r="A915" s="24">
        <v>930</v>
      </c>
      <c r="B915" s="24" t="s">
        <v>129</v>
      </c>
      <c r="C915" s="24" t="s">
        <v>99</v>
      </c>
      <c r="D915" s="24" t="s">
        <v>258</v>
      </c>
      <c r="E915" s="24"/>
      <c r="F915" s="25" t="s">
        <v>753</v>
      </c>
      <c r="G915" s="26">
        <f>G918+G916</f>
        <v>1322.4</v>
      </c>
      <c r="H915" s="26">
        <f t="shared" ref="H915:R915" si="1195">H918+H916</f>
        <v>1322.4</v>
      </c>
      <c r="I915" s="26">
        <f t="shared" ref="I915:M915" si="1196">I918+I916</f>
        <v>1322.4</v>
      </c>
      <c r="J915" s="26">
        <f t="shared" si="1196"/>
        <v>1322.4</v>
      </c>
      <c r="K915" s="26">
        <f t="shared" si="1196"/>
        <v>1322.4</v>
      </c>
      <c r="L915" s="26">
        <f t="shared" si="1196"/>
        <v>0</v>
      </c>
      <c r="M915" s="26">
        <f t="shared" si="1196"/>
        <v>0</v>
      </c>
      <c r="N915" s="26">
        <f t="shared" si="1195"/>
        <v>1028.742</v>
      </c>
      <c r="O915" s="47">
        <f t="shared" si="1187"/>
        <v>77.793557168784019</v>
      </c>
      <c r="P915" s="26">
        <f t="shared" ref="P915:Q915" si="1197">P918+P916</f>
        <v>1028.742</v>
      </c>
      <c r="Q915" s="26">
        <f t="shared" si="1197"/>
        <v>0</v>
      </c>
      <c r="R915" s="26">
        <f t="shared" si="1195"/>
        <v>0</v>
      </c>
    </row>
    <row r="916" spans="1:18" x14ac:dyDescent="0.35">
      <c r="A916" s="24">
        <v>930</v>
      </c>
      <c r="B916" s="24" t="s">
        <v>129</v>
      </c>
      <c r="C916" s="24" t="s">
        <v>99</v>
      </c>
      <c r="D916" s="24" t="s">
        <v>258</v>
      </c>
      <c r="E916" s="24" t="s">
        <v>141</v>
      </c>
      <c r="F916" s="25" t="s">
        <v>368</v>
      </c>
      <c r="G916" s="26">
        <f>G917</f>
        <v>0</v>
      </c>
      <c r="H916" s="26">
        <f>H917</f>
        <v>530.16700000000003</v>
      </c>
      <c r="I916" s="26">
        <f t="shared" ref="I916:K916" si="1198">I917</f>
        <v>530.16700000000003</v>
      </c>
      <c r="J916" s="26">
        <f t="shared" si="1198"/>
        <v>530.16700000000003</v>
      </c>
      <c r="K916" s="26">
        <f t="shared" si="1198"/>
        <v>530.16700000000003</v>
      </c>
      <c r="L916" s="26">
        <f t="shared" ref="L916:R916" si="1199">L917</f>
        <v>0</v>
      </c>
      <c r="M916" s="26">
        <f t="shared" si="1199"/>
        <v>0</v>
      </c>
      <c r="N916" s="26">
        <f t="shared" si="1199"/>
        <v>275.93</v>
      </c>
      <c r="O916" s="47">
        <f t="shared" si="1187"/>
        <v>52.04586479354618</v>
      </c>
      <c r="P916" s="26">
        <f t="shared" si="1199"/>
        <v>275.93</v>
      </c>
      <c r="Q916" s="26">
        <f t="shared" si="1199"/>
        <v>0</v>
      </c>
      <c r="R916" s="26">
        <f t="shared" si="1199"/>
        <v>0</v>
      </c>
    </row>
    <row r="917" spans="1:18" ht="26" x14ac:dyDescent="0.35">
      <c r="A917" s="24">
        <v>930</v>
      </c>
      <c r="B917" s="24" t="s">
        <v>129</v>
      </c>
      <c r="C917" s="24" t="s">
        <v>99</v>
      </c>
      <c r="D917" s="24" t="s">
        <v>258</v>
      </c>
      <c r="E917" s="24">
        <v>320</v>
      </c>
      <c r="F917" s="25" t="s">
        <v>357</v>
      </c>
      <c r="G917" s="26"/>
      <c r="H917" s="26">
        <v>530.16700000000003</v>
      </c>
      <c r="I917" s="26">
        <v>530.16700000000003</v>
      </c>
      <c r="J917" s="26">
        <f>H917</f>
        <v>530.16700000000003</v>
      </c>
      <c r="K917" s="26">
        <f>I917</f>
        <v>530.16700000000003</v>
      </c>
      <c r="L917" s="26"/>
      <c r="M917" s="26"/>
      <c r="N917" s="26">
        <v>275.93</v>
      </c>
      <c r="O917" s="47">
        <f t="shared" si="1187"/>
        <v>52.04586479354618</v>
      </c>
      <c r="P917" s="26">
        <f>N917</f>
        <v>275.93</v>
      </c>
      <c r="Q917" s="26"/>
      <c r="R917" s="26"/>
    </row>
    <row r="918" spans="1:18" ht="26" x14ac:dyDescent="0.35">
      <c r="A918" s="24">
        <v>930</v>
      </c>
      <c r="B918" s="24" t="s">
        <v>129</v>
      </c>
      <c r="C918" s="24" t="s">
        <v>99</v>
      </c>
      <c r="D918" s="24" t="s">
        <v>258</v>
      </c>
      <c r="E918" s="24" t="s">
        <v>85</v>
      </c>
      <c r="F918" s="25" t="s">
        <v>370</v>
      </c>
      <c r="G918" s="26">
        <f t="shared" ref="G918:N918" si="1200">G919</f>
        <v>1322.4</v>
      </c>
      <c r="H918" s="26">
        <f t="shared" si="1200"/>
        <v>792.23299999999995</v>
      </c>
      <c r="I918" s="26">
        <f t="shared" si="1200"/>
        <v>792.23299999999995</v>
      </c>
      <c r="J918" s="26">
        <f t="shared" si="1200"/>
        <v>792.23299999999995</v>
      </c>
      <c r="K918" s="26">
        <f t="shared" si="1200"/>
        <v>792.23299999999995</v>
      </c>
      <c r="L918" s="26">
        <f t="shared" si="1200"/>
        <v>0</v>
      </c>
      <c r="M918" s="26">
        <f t="shared" si="1200"/>
        <v>0</v>
      </c>
      <c r="N918" s="26">
        <f t="shared" si="1200"/>
        <v>752.81200000000001</v>
      </c>
      <c r="O918" s="47">
        <f t="shared" si="1187"/>
        <v>95.024064890000801</v>
      </c>
      <c r="P918" s="26">
        <f t="shared" ref="P918:R918" si="1201">P919</f>
        <v>752.81200000000001</v>
      </c>
      <c r="Q918" s="26">
        <f t="shared" si="1201"/>
        <v>0</v>
      </c>
      <c r="R918" s="26">
        <f t="shared" si="1201"/>
        <v>0</v>
      </c>
    </row>
    <row r="919" spans="1:18" x14ac:dyDescent="0.35">
      <c r="A919" s="24">
        <v>930</v>
      </c>
      <c r="B919" s="24" t="s">
        <v>129</v>
      </c>
      <c r="C919" s="24" t="s">
        <v>99</v>
      </c>
      <c r="D919" s="24" t="s">
        <v>258</v>
      </c>
      <c r="E919" s="24">
        <v>620</v>
      </c>
      <c r="F919" s="25" t="s">
        <v>362</v>
      </c>
      <c r="G919" s="26">
        <v>1322.4</v>
      </c>
      <c r="H919" s="26">
        <v>792.23299999999995</v>
      </c>
      <c r="I919" s="26">
        <v>792.23299999999995</v>
      </c>
      <c r="J919" s="26">
        <f>H919</f>
        <v>792.23299999999995</v>
      </c>
      <c r="K919" s="26">
        <f>I919</f>
        <v>792.23299999999995</v>
      </c>
      <c r="L919" s="26"/>
      <c r="M919" s="26"/>
      <c r="N919" s="26">
        <v>752.81200000000001</v>
      </c>
      <c r="O919" s="47">
        <f t="shared" si="1187"/>
        <v>95.024064890000801</v>
      </c>
      <c r="P919" s="26">
        <f>N919</f>
        <v>752.81200000000001</v>
      </c>
      <c r="Q919" s="26"/>
      <c r="R919" s="26"/>
    </row>
    <row r="920" spans="1:18" ht="26" x14ac:dyDescent="0.35">
      <c r="A920" s="24">
        <v>930</v>
      </c>
      <c r="B920" s="24" t="s">
        <v>129</v>
      </c>
      <c r="C920" s="24" t="s">
        <v>99</v>
      </c>
      <c r="D920" s="24" t="s">
        <v>259</v>
      </c>
      <c r="E920" s="24"/>
      <c r="F920" s="25" t="s">
        <v>285</v>
      </c>
      <c r="G920" s="26">
        <f t="shared" ref="G920:N920" si="1202">G921</f>
        <v>25498.2</v>
      </c>
      <c r="H920" s="26">
        <f t="shared" si="1202"/>
        <v>26656.400000000001</v>
      </c>
      <c r="I920" s="26">
        <f t="shared" si="1202"/>
        <v>26656.400000000001</v>
      </c>
      <c r="J920" s="26">
        <f t="shared" si="1202"/>
        <v>26656.400000000001</v>
      </c>
      <c r="K920" s="26">
        <f t="shared" si="1202"/>
        <v>26656.400000000001</v>
      </c>
      <c r="L920" s="26">
        <f t="shared" si="1202"/>
        <v>0</v>
      </c>
      <c r="M920" s="26">
        <f t="shared" si="1202"/>
        <v>0</v>
      </c>
      <c r="N920" s="26">
        <f t="shared" si="1202"/>
        <v>26407.121999999999</v>
      </c>
      <c r="O920" s="47">
        <f t="shared" si="1187"/>
        <v>99.064847466274514</v>
      </c>
      <c r="P920" s="26">
        <f t="shared" ref="P920:R920" si="1203">P921</f>
        <v>26407.121999999999</v>
      </c>
      <c r="Q920" s="26">
        <f t="shared" si="1203"/>
        <v>0</v>
      </c>
      <c r="R920" s="26">
        <f t="shared" si="1203"/>
        <v>0</v>
      </c>
    </row>
    <row r="921" spans="1:18" ht="26" x14ac:dyDescent="0.35">
      <c r="A921" s="24">
        <v>930</v>
      </c>
      <c r="B921" s="24" t="s">
        <v>129</v>
      </c>
      <c r="C921" s="24" t="s">
        <v>99</v>
      </c>
      <c r="D921" s="24" t="s">
        <v>259</v>
      </c>
      <c r="E921" s="24" t="s">
        <v>85</v>
      </c>
      <c r="F921" s="25" t="s">
        <v>370</v>
      </c>
      <c r="G921" s="26">
        <f>G922+G923+G924</f>
        <v>25498.2</v>
      </c>
      <c r="H921" s="26">
        <f t="shared" ref="H921:N921" si="1204">H922+H923+H924</f>
        <v>26656.400000000001</v>
      </c>
      <c r="I921" s="26">
        <f t="shared" si="1204"/>
        <v>26656.400000000001</v>
      </c>
      <c r="J921" s="26">
        <f t="shared" si="1204"/>
        <v>26656.400000000001</v>
      </c>
      <c r="K921" s="26">
        <f t="shared" si="1204"/>
        <v>26656.400000000001</v>
      </c>
      <c r="L921" s="26">
        <f t="shared" si="1204"/>
        <v>0</v>
      </c>
      <c r="M921" s="26">
        <f t="shared" si="1204"/>
        <v>0</v>
      </c>
      <c r="N921" s="26">
        <f t="shared" si="1204"/>
        <v>26407.121999999999</v>
      </c>
      <c r="O921" s="47">
        <f t="shared" si="1187"/>
        <v>99.064847466274514</v>
      </c>
      <c r="P921" s="26">
        <f t="shared" ref="P921:R921" si="1205">P922+P923+P924</f>
        <v>26407.121999999999</v>
      </c>
      <c r="Q921" s="26">
        <f t="shared" ref="Q921" si="1206">Q922+Q923+Q924</f>
        <v>0</v>
      </c>
      <c r="R921" s="26">
        <f t="shared" si="1205"/>
        <v>0</v>
      </c>
    </row>
    <row r="922" spans="1:18" x14ac:dyDescent="0.35">
      <c r="A922" s="24">
        <v>930</v>
      </c>
      <c r="B922" s="24" t="s">
        <v>129</v>
      </c>
      <c r="C922" s="24" t="s">
        <v>99</v>
      </c>
      <c r="D922" s="24" t="s">
        <v>259</v>
      </c>
      <c r="E922" s="24">
        <v>610</v>
      </c>
      <c r="F922" s="25" t="s">
        <v>361</v>
      </c>
      <c r="G922" s="26">
        <v>3878.5</v>
      </c>
      <c r="H922" s="26">
        <v>2909.6419999999998</v>
      </c>
      <c r="I922" s="26">
        <v>2909.6419999999998</v>
      </c>
      <c r="J922" s="26">
        <f>H922</f>
        <v>2909.6419999999998</v>
      </c>
      <c r="K922" s="26">
        <f>I922</f>
        <v>2909.6419999999998</v>
      </c>
      <c r="L922" s="26"/>
      <c r="M922" s="26"/>
      <c r="N922" s="26">
        <v>2746.16</v>
      </c>
      <c r="O922" s="47">
        <f t="shared" si="1187"/>
        <v>94.38137062910144</v>
      </c>
      <c r="P922" s="26">
        <f>N922</f>
        <v>2746.16</v>
      </c>
      <c r="Q922" s="26"/>
      <c r="R922" s="26"/>
    </row>
    <row r="923" spans="1:18" x14ac:dyDescent="0.35">
      <c r="A923" s="24">
        <v>930</v>
      </c>
      <c r="B923" s="24" t="s">
        <v>129</v>
      </c>
      <c r="C923" s="24" t="s">
        <v>99</v>
      </c>
      <c r="D923" s="24" t="s">
        <v>259</v>
      </c>
      <c r="E923" s="24">
        <v>620</v>
      </c>
      <c r="F923" s="25" t="s">
        <v>362</v>
      </c>
      <c r="G923" s="26">
        <v>21619.7</v>
      </c>
      <c r="H923" s="26">
        <v>23431.717000000001</v>
      </c>
      <c r="I923" s="26">
        <v>23431.717000000001</v>
      </c>
      <c r="J923" s="26">
        <f>H923</f>
        <v>23431.717000000001</v>
      </c>
      <c r="K923" s="26">
        <f t="shared" ref="K923:K924" si="1207">I923</f>
        <v>23431.717000000001</v>
      </c>
      <c r="L923" s="26"/>
      <c r="M923" s="26"/>
      <c r="N923" s="26">
        <v>23345.920999999998</v>
      </c>
      <c r="O923" s="47">
        <f t="shared" si="1187"/>
        <v>99.633846721518523</v>
      </c>
      <c r="P923" s="26">
        <f>N923</f>
        <v>23345.920999999998</v>
      </c>
      <c r="Q923" s="26"/>
      <c r="R923" s="26"/>
    </row>
    <row r="924" spans="1:18" ht="26" x14ac:dyDescent="0.35">
      <c r="A924" s="24">
        <v>930</v>
      </c>
      <c r="B924" s="24" t="s">
        <v>129</v>
      </c>
      <c r="C924" s="24" t="s">
        <v>99</v>
      </c>
      <c r="D924" s="24" t="s">
        <v>259</v>
      </c>
      <c r="E924" s="24">
        <v>630</v>
      </c>
      <c r="F924" s="25" t="s">
        <v>363</v>
      </c>
      <c r="G924" s="26"/>
      <c r="H924" s="26">
        <v>315.041</v>
      </c>
      <c r="I924" s="26">
        <v>315.041</v>
      </c>
      <c r="J924" s="26">
        <f>H924</f>
        <v>315.041</v>
      </c>
      <c r="K924" s="26">
        <f t="shared" si="1207"/>
        <v>315.041</v>
      </c>
      <c r="L924" s="26"/>
      <c r="M924" s="26"/>
      <c r="N924" s="26">
        <v>315.041</v>
      </c>
      <c r="O924" s="47">
        <f t="shared" si="1187"/>
        <v>100</v>
      </c>
      <c r="P924" s="26">
        <f>N924</f>
        <v>315.041</v>
      </c>
      <c r="Q924" s="26"/>
      <c r="R924" s="26"/>
    </row>
    <row r="925" spans="1:18" ht="26" x14ac:dyDescent="0.35">
      <c r="A925" s="24">
        <v>930</v>
      </c>
      <c r="B925" s="24" t="s">
        <v>129</v>
      </c>
      <c r="C925" s="24" t="s">
        <v>99</v>
      </c>
      <c r="D925" s="24" t="s">
        <v>260</v>
      </c>
      <c r="E925" s="24"/>
      <c r="F925" s="25" t="s">
        <v>286</v>
      </c>
      <c r="G925" s="26">
        <f>G926</f>
        <v>42881.200000000004</v>
      </c>
      <c r="H925" s="26">
        <f t="shared" ref="H925:N925" si="1208">H926</f>
        <v>45107.7</v>
      </c>
      <c r="I925" s="26">
        <f t="shared" si="1208"/>
        <v>45107.7</v>
      </c>
      <c r="J925" s="26">
        <f t="shared" si="1208"/>
        <v>45107.7</v>
      </c>
      <c r="K925" s="26">
        <f t="shared" si="1208"/>
        <v>45107.7</v>
      </c>
      <c r="L925" s="26">
        <f t="shared" si="1208"/>
        <v>0</v>
      </c>
      <c r="M925" s="26">
        <f t="shared" si="1208"/>
        <v>0</v>
      </c>
      <c r="N925" s="26">
        <f t="shared" si="1208"/>
        <v>44630.156999999999</v>
      </c>
      <c r="O925" s="47">
        <f t="shared" si="1187"/>
        <v>98.941327090496742</v>
      </c>
      <c r="P925" s="26">
        <f t="shared" ref="P925:R925" si="1209">P926</f>
        <v>44630.156999999999</v>
      </c>
      <c r="Q925" s="26">
        <f t="shared" si="1209"/>
        <v>0</v>
      </c>
      <c r="R925" s="26">
        <f t="shared" si="1209"/>
        <v>0</v>
      </c>
    </row>
    <row r="926" spans="1:18" ht="26" x14ac:dyDescent="0.35">
      <c r="A926" s="24">
        <v>930</v>
      </c>
      <c r="B926" s="24" t="s">
        <v>129</v>
      </c>
      <c r="C926" s="24" t="s">
        <v>99</v>
      </c>
      <c r="D926" s="24" t="s">
        <v>260</v>
      </c>
      <c r="E926" s="24" t="s">
        <v>85</v>
      </c>
      <c r="F926" s="25" t="s">
        <v>370</v>
      </c>
      <c r="G926" s="26">
        <f>G927+G928+G929</f>
        <v>42881.200000000004</v>
      </c>
      <c r="H926" s="26">
        <f t="shared" ref="H926:N926" si="1210">H927+H928+H929</f>
        <v>45107.7</v>
      </c>
      <c r="I926" s="26">
        <f t="shared" si="1210"/>
        <v>45107.7</v>
      </c>
      <c r="J926" s="26">
        <f t="shared" si="1210"/>
        <v>45107.7</v>
      </c>
      <c r="K926" s="26">
        <f t="shared" si="1210"/>
        <v>45107.7</v>
      </c>
      <c r="L926" s="26">
        <f t="shared" si="1210"/>
        <v>0</v>
      </c>
      <c r="M926" s="26">
        <f t="shared" si="1210"/>
        <v>0</v>
      </c>
      <c r="N926" s="26">
        <f t="shared" si="1210"/>
        <v>44630.156999999999</v>
      </c>
      <c r="O926" s="47">
        <f t="shared" si="1187"/>
        <v>98.941327090496742</v>
      </c>
      <c r="P926" s="26">
        <f t="shared" ref="P926:R926" si="1211">P927+P928+P929</f>
        <v>44630.156999999999</v>
      </c>
      <c r="Q926" s="26">
        <f t="shared" ref="Q926" si="1212">Q927+Q928+Q929</f>
        <v>0</v>
      </c>
      <c r="R926" s="26">
        <f t="shared" si="1211"/>
        <v>0</v>
      </c>
    </row>
    <row r="927" spans="1:18" x14ac:dyDescent="0.35">
      <c r="A927" s="24">
        <v>930</v>
      </c>
      <c r="B927" s="24" t="s">
        <v>129</v>
      </c>
      <c r="C927" s="24" t="s">
        <v>99</v>
      </c>
      <c r="D927" s="24" t="s">
        <v>260</v>
      </c>
      <c r="E927" s="24">
        <v>610</v>
      </c>
      <c r="F927" s="25" t="s">
        <v>361</v>
      </c>
      <c r="G927" s="26">
        <v>3929.8</v>
      </c>
      <c r="H927" s="26">
        <v>3422.9</v>
      </c>
      <c r="I927" s="26">
        <v>3422.9</v>
      </c>
      <c r="J927" s="26">
        <f>H927</f>
        <v>3422.9</v>
      </c>
      <c r="K927" s="26">
        <f>I927</f>
        <v>3422.9</v>
      </c>
      <c r="L927" s="26"/>
      <c r="M927" s="26"/>
      <c r="N927" s="26">
        <v>3206.83</v>
      </c>
      <c r="O927" s="47">
        <f t="shared" si="1187"/>
        <v>93.687516433433643</v>
      </c>
      <c r="P927" s="26">
        <f>N927</f>
        <v>3206.83</v>
      </c>
      <c r="Q927" s="26"/>
      <c r="R927" s="26"/>
    </row>
    <row r="928" spans="1:18" x14ac:dyDescent="0.35">
      <c r="A928" s="24">
        <v>930</v>
      </c>
      <c r="B928" s="24" t="s">
        <v>129</v>
      </c>
      <c r="C928" s="24" t="s">
        <v>99</v>
      </c>
      <c r="D928" s="24" t="s">
        <v>260</v>
      </c>
      <c r="E928" s="24">
        <v>620</v>
      </c>
      <c r="F928" s="25" t="s">
        <v>362</v>
      </c>
      <c r="G928" s="26">
        <v>38951.4</v>
      </c>
      <c r="H928" s="26">
        <v>41549.114999999998</v>
      </c>
      <c r="I928" s="26">
        <v>41549.114999999998</v>
      </c>
      <c r="J928" s="26">
        <f>H928</f>
        <v>41549.114999999998</v>
      </c>
      <c r="K928" s="26">
        <f t="shared" ref="K928:K929" si="1213">I928</f>
        <v>41549.114999999998</v>
      </c>
      <c r="L928" s="26"/>
      <c r="M928" s="26"/>
      <c r="N928" s="26">
        <v>41287.642</v>
      </c>
      <c r="O928" s="47">
        <f t="shared" si="1187"/>
        <v>99.370689363660333</v>
      </c>
      <c r="P928" s="26">
        <f>N928</f>
        <v>41287.642</v>
      </c>
      <c r="Q928" s="26"/>
      <c r="R928" s="26"/>
    </row>
    <row r="929" spans="1:18" ht="26" x14ac:dyDescent="0.35">
      <c r="A929" s="24">
        <v>930</v>
      </c>
      <c r="B929" s="24" t="s">
        <v>129</v>
      </c>
      <c r="C929" s="24" t="s">
        <v>99</v>
      </c>
      <c r="D929" s="24" t="s">
        <v>260</v>
      </c>
      <c r="E929" s="24">
        <v>630</v>
      </c>
      <c r="F929" s="25" t="s">
        <v>363</v>
      </c>
      <c r="G929" s="26"/>
      <c r="H929" s="26">
        <v>135.685</v>
      </c>
      <c r="I929" s="26">
        <v>135.685</v>
      </c>
      <c r="J929" s="26">
        <f>H929</f>
        <v>135.685</v>
      </c>
      <c r="K929" s="26">
        <f t="shared" si="1213"/>
        <v>135.685</v>
      </c>
      <c r="L929" s="26"/>
      <c r="M929" s="26"/>
      <c r="N929" s="26">
        <v>135.685</v>
      </c>
      <c r="O929" s="47">
        <f t="shared" si="1187"/>
        <v>100</v>
      </c>
      <c r="P929" s="26">
        <f>N929</f>
        <v>135.685</v>
      </c>
      <c r="Q929" s="26"/>
      <c r="R929" s="26"/>
    </row>
    <row r="930" spans="1:18" ht="52" x14ac:dyDescent="0.35">
      <c r="A930" s="24">
        <v>930</v>
      </c>
      <c r="B930" s="24" t="s">
        <v>129</v>
      </c>
      <c r="C930" s="24" t="s">
        <v>99</v>
      </c>
      <c r="D930" s="24" t="s">
        <v>1008</v>
      </c>
      <c r="E930" s="24"/>
      <c r="F930" s="25" t="s">
        <v>1009</v>
      </c>
      <c r="G930" s="26"/>
      <c r="H930" s="26">
        <f>H931</f>
        <v>85.176000000000002</v>
      </c>
      <c r="I930" s="26">
        <f t="shared" ref="I930:R931" si="1214">I931</f>
        <v>85.176000000000002</v>
      </c>
      <c r="J930" s="26">
        <f t="shared" si="1214"/>
        <v>85.176000000000002</v>
      </c>
      <c r="K930" s="26">
        <f t="shared" si="1214"/>
        <v>85.176000000000002</v>
      </c>
      <c r="L930" s="26">
        <f t="shared" si="1214"/>
        <v>0</v>
      </c>
      <c r="M930" s="26">
        <f t="shared" si="1214"/>
        <v>0</v>
      </c>
      <c r="N930" s="26">
        <f t="shared" si="1214"/>
        <v>80.444000000000003</v>
      </c>
      <c r="O930" s="47">
        <f t="shared" si="1187"/>
        <v>94.444444444444443</v>
      </c>
      <c r="P930" s="26">
        <f t="shared" si="1214"/>
        <v>80.444000000000003</v>
      </c>
      <c r="Q930" s="26">
        <f t="shared" si="1214"/>
        <v>0</v>
      </c>
      <c r="R930" s="26">
        <f t="shared" si="1214"/>
        <v>0</v>
      </c>
    </row>
    <row r="931" spans="1:18" ht="26" x14ac:dyDescent="0.35">
      <c r="A931" s="24">
        <v>930</v>
      </c>
      <c r="B931" s="24" t="s">
        <v>129</v>
      </c>
      <c r="C931" s="24" t="s">
        <v>99</v>
      </c>
      <c r="D931" s="24" t="s">
        <v>1008</v>
      </c>
      <c r="E931" s="24" t="s">
        <v>85</v>
      </c>
      <c r="F931" s="25" t="s">
        <v>370</v>
      </c>
      <c r="G931" s="26"/>
      <c r="H931" s="26">
        <f>H932</f>
        <v>85.176000000000002</v>
      </c>
      <c r="I931" s="26">
        <f t="shared" si="1214"/>
        <v>85.176000000000002</v>
      </c>
      <c r="J931" s="26">
        <f t="shared" si="1214"/>
        <v>85.176000000000002</v>
      </c>
      <c r="K931" s="26">
        <f t="shared" si="1214"/>
        <v>85.176000000000002</v>
      </c>
      <c r="L931" s="26">
        <f t="shared" si="1214"/>
        <v>0</v>
      </c>
      <c r="M931" s="26">
        <f t="shared" si="1214"/>
        <v>0</v>
      </c>
      <c r="N931" s="26">
        <f t="shared" si="1214"/>
        <v>80.444000000000003</v>
      </c>
      <c r="O931" s="47">
        <f t="shared" si="1187"/>
        <v>94.444444444444443</v>
      </c>
      <c r="P931" s="26">
        <f t="shared" si="1214"/>
        <v>80.444000000000003</v>
      </c>
      <c r="Q931" s="26">
        <f t="shared" si="1214"/>
        <v>0</v>
      </c>
      <c r="R931" s="26">
        <f t="shared" si="1214"/>
        <v>0</v>
      </c>
    </row>
    <row r="932" spans="1:18" x14ac:dyDescent="0.35">
      <c r="A932" s="24">
        <v>930</v>
      </c>
      <c r="B932" s="24" t="s">
        <v>129</v>
      </c>
      <c r="C932" s="24" t="s">
        <v>99</v>
      </c>
      <c r="D932" s="24" t="s">
        <v>1008</v>
      </c>
      <c r="E932" s="24">
        <v>620</v>
      </c>
      <c r="F932" s="25" t="s">
        <v>362</v>
      </c>
      <c r="G932" s="26"/>
      <c r="H932" s="26">
        <v>85.176000000000002</v>
      </c>
      <c r="I932" s="26">
        <v>85.176000000000002</v>
      </c>
      <c r="J932" s="26">
        <f>H932</f>
        <v>85.176000000000002</v>
      </c>
      <c r="K932" s="26">
        <f>I932</f>
        <v>85.176000000000002</v>
      </c>
      <c r="L932" s="26"/>
      <c r="M932" s="26"/>
      <c r="N932" s="26">
        <v>80.444000000000003</v>
      </c>
      <c r="O932" s="47">
        <f t="shared" si="1187"/>
        <v>94.444444444444443</v>
      </c>
      <c r="P932" s="26">
        <f>N932</f>
        <v>80.444000000000003</v>
      </c>
      <c r="Q932" s="26"/>
      <c r="R932" s="26"/>
    </row>
    <row r="933" spans="1:18" ht="26" x14ac:dyDescent="0.35">
      <c r="A933" s="24">
        <v>930</v>
      </c>
      <c r="B933" s="24" t="s">
        <v>129</v>
      </c>
      <c r="C933" s="24" t="s">
        <v>99</v>
      </c>
      <c r="D933" s="24" t="s">
        <v>265</v>
      </c>
      <c r="E933" s="24"/>
      <c r="F933" s="25" t="s">
        <v>293</v>
      </c>
      <c r="G933" s="26">
        <f t="shared" ref="G933:N934" si="1215">G934</f>
        <v>7584.5</v>
      </c>
      <c r="H933" s="26">
        <f t="shared" si="1215"/>
        <v>7584.5</v>
      </c>
      <c r="I933" s="26">
        <f t="shared" si="1215"/>
        <v>7584.5</v>
      </c>
      <c r="J933" s="26">
        <f t="shared" si="1215"/>
        <v>7584.5</v>
      </c>
      <c r="K933" s="26">
        <f t="shared" si="1215"/>
        <v>7584.5</v>
      </c>
      <c r="L933" s="26">
        <f t="shared" si="1215"/>
        <v>0</v>
      </c>
      <c r="M933" s="26">
        <f t="shared" si="1215"/>
        <v>0</v>
      </c>
      <c r="N933" s="26">
        <f t="shared" si="1215"/>
        <v>7373.5569999999998</v>
      </c>
      <c r="O933" s="47">
        <f t="shared" si="1187"/>
        <v>97.21876194871119</v>
      </c>
      <c r="P933" s="26">
        <f t="shared" ref="P933:R934" si="1216">P934</f>
        <v>7373.5569999999998</v>
      </c>
      <c r="Q933" s="26">
        <f t="shared" si="1216"/>
        <v>0</v>
      </c>
      <c r="R933" s="26">
        <f t="shared" si="1216"/>
        <v>0</v>
      </c>
    </row>
    <row r="934" spans="1:18" ht="39" x14ac:dyDescent="0.35">
      <c r="A934" s="24">
        <v>930</v>
      </c>
      <c r="B934" s="24" t="s">
        <v>129</v>
      </c>
      <c r="C934" s="24" t="s">
        <v>99</v>
      </c>
      <c r="D934" s="24" t="s">
        <v>256</v>
      </c>
      <c r="E934" s="24"/>
      <c r="F934" s="25" t="s">
        <v>297</v>
      </c>
      <c r="G934" s="26">
        <f t="shared" si="1215"/>
        <v>7584.5</v>
      </c>
      <c r="H934" s="26">
        <f t="shared" si="1215"/>
        <v>7584.5</v>
      </c>
      <c r="I934" s="26">
        <f t="shared" si="1215"/>
        <v>7584.5</v>
      </c>
      <c r="J934" s="26">
        <f t="shared" si="1215"/>
        <v>7584.5</v>
      </c>
      <c r="K934" s="26">
        <f t="shared" si="1215"/>
        <v>7584.5</v>
      </c>
      <c r="L934" s="26">
        <f t="shared" si="1215"/>
        <v>0</v>
      </c>
      <c r="M934" s="26">
        <f t="shared" si="1215"/>
        <v>0</v>
      </c>
      <c r="N934" s="26">
        <f t="shared" si="1215"/>
        <v>7373.5569999999998</v>
      </c>
      <c r="O934" s="47">
        <f t="shared" si="1187"/>
        <v>97.21876194871119</v>
      </c>
      <c r="P934" s="26">
        <f t="shared" si="1216"/>
        <v>7373.5569999999998</v>
      </c>
      <c r="Q934" s="26">
        <f t="shared" si="1216"/>
        <v>0</v>
      </c>
      <c r="R934" s="26">
        <f t="shared" si="1216"/>
        <v>0</v>
      </c>
    </row>
    <row r="935" spans="1:18" ht="26" x14ac:dyDescent="0.35">
      <c r="A935" s="24">
        <v>930</v>
      </c>
      <c r="B935" s="24" t="s">
        <v>129</v>
      </c>
      <c r="C935" s="24" t="s">
        <v>99</v>
      </c>
      <c r="D935" s="24" t="s">
        <v>256</v>
      </c>
      <c r="E935" s="24" t="s">
        <v>85</v>
      </c>
      <c r="F935" s="25" t="s">
        <v>370</v>
      </c>
      <c r="G935" s="26">
        <f t="shared" ref="G935" si="1217">G936+G937+G938</f>
        <v>7584.5</v>
      </c>
      <c r="H935" s="26">
        <f t="shared" ref="H935:M935" si="1218">H936+H937+H938</f>
        <v>7584.5</v>
      </c>
      <c r="I935" s="26">
        <f t="shared" si="1218"/>
        <v>7584.5</v>
      </c>
      <c r="J935" s="26">
        <f t="shared" si="1218"/>
        <v>7584.5</v>
      </c>
      <c r="K935" s="26">
        <f t="shared" si="1218"/>
        <v>7584.5</v>
      </c>
      <c r="L935" s="26">
        <f t="shared" si="1218"/>
        <v>0</v>
      </c>
      <c r="M935" s="26">
        <f t="shared" si="1218"/>
        <v>0</v>
      </c>
      <c r="N935" s="26">
        <f t="shared" ref="N935" si="1219">N936+N937+N938</f>
        <v>7373.5569999999998</v>
      </c>
      <c r="O935" s="47">
        <f t="shared" si="1187"/>
        <v>97.21876194871119</v>
      </c>
      <c r="P935" s="26">
        <f t="shared" ref="P935:R935" si="1220">P936+P937+P938</f>
        <v>7373.5569999999998</v>
      </c>
      <c r="Q935" s="26">
        <f t="shared" ref="Q935" si="1221">Q936+Q937+Q938</f>
        <v>0</v>
      </c>
      <c r="R935" s="26">
        <f t="shared" si="1220"/>
        <v>0</v>
      </c>
    </row>
    <row r="936" spans="1:18" x14ac:dyDescent="0.35">
      <c r="A936" s="24">
        <v>930</v>
      </c>
      <c r="B936" s="24" t="s">
        <v>129</v>
      </c>
      <c r="C936" s="24" t="s">
        <v>99</v>
      </c>
      <c r="D936" s="24" t="s">
        <v>256</v>
      </c>
      <c r="E936" s="24">
        <v>610</v>
      </c>
      <c r="F936" s="25" t="s">
        <v>361</v>
      </c>
      <c r="G936" s="26">
        <v>2949</v>
      </c>
      <c r="H936" s="26">
        <v>2663.46</v>
      </c>
      <c r="I936" s="26">
        <v>2663.46</v>
      </c>
      <c r="J936" s="26">
        <f>H936</f>
        <v>2663.46</v>
      </c>
      <c r="K936" s="26">
        <f>I936</f>
        <v>2663.46</v>
      </c>
      <c r="L936" s="26"/>
      <c r="M936" s="26"/>
      <c r="N936" s="26">
        <v>2654.6779999999999</v>
      </c>
      <c r="O936" s="47">
        <f t="shared" si="1187"/>
        <v>99.670278509908158</v>
      </c>
      <c r="P936" s="26">
        <f>N936</f>
        <v>2654.6779999999999</v>
      </c>
      <c r="Q936" s="26"/>
      <c r="R936" s="26"/>
    </row>
    <row r="937" spans="1:18" x14ac:dyDescent="0.35">
      <c r="A937" s="24">
        <v>930</v>
      </c>
      <c r="B937" s="24" t="s">
        <v>129</v>
      </c>
      <c r="C937" s="24" t="s">
        <v>99</v>
      </c>
      <c r="D937" s="24" t="s">
        <v>256</v>
      </c>
      <c r="E937" s="24">
        <v>620</v>
      </c>
      <c r="F937" s="25" t="s">
        <v>362</v>
      </c>
      <c r="G937" s="26">
        <v>4452.8</v>
      </c>
      <c r="H937" s="26">
        <v>4636.84</v>
      </c>
      <c r="I937" s="26">
        <v>4636.84</v>
      </c>
      <c r="J937" s="26">
        <f>H937</f>
        <v>4636.84</v>
      </c>
      <c r="K937" s="26">
        <f t="shared" ref="K937:K938" si="1222">I937</f>
        <v>4636.84</v>
      </c>
      <c r="L937" s="26"/>
      <c r="M937" s="26"/>
      <c r="N937" s="26">
        <v>4536.18</v>
      </c>
      <c r="O937" s="47">
        <f t="shared" si="1187"/>
        <v>97.829125007548242</v>
      </c>
      <c r="P937" s="26">
        <f>N937</f>
        <v>4536.18</v>
      </c>
      <c r="Q937" s="26"/>
      <c r="R937" s="26"/>
    </row>
    <row r="938" spans="1:18" ht="26" x14ac:dyDescent="0.35">
      <c r="A938" s="24">
        <v>930</v>
      </c>
      <c r="B938" s="24" t="s">
        <v>129</v>
      </c>
      <c r="C938" s="24" t="s">
        <v>99</v>
      </c>
      <c r="D938" s="24" t="s">
        <v>256</v>
      </c>
      <c r="E938" s="24">
        <v>630</v>
      </c>
      <c r="F938" s="25" t="s">
        <v>363</v>
      </c>
      <c r="G938" s="26">
        <v>182.7</v>
      </c>
      <c r="H938" s="26">
        <v>284.2</v>
      </c>
      <c r="I938" s="26">
        <v>284.2</v>
      </c>
      <c r="J938" s="26">
        <f>H938</f>
        <v>284.2</v>
      </c>
      <c r="K938" s="26">
        <f t="shared" si="1222"/>
        <v>284.2</v>
      </c>
      <c r="L938" s="26"/>
      <c r="M938" s="26"/>
      <c r="N938" s="26">
        <v>182.69900000000001</v>
      </c>
      <c r="O938" s="47">
        <f t="shared" si="1187"/>
        <v>64.28536242083041</v>
      </c>
      <c r="P938" s="26">
        <f>N938</f>
        <v>182.69900000000001</v>
      </c>
      <c r="Q938" s="26"/>
      <c r="R938" s="26"/>
    </row>
    <row r="939" spans="1:18" ht="26" x14ac:dyDescent="0.35">
      <c r="A939" s="24">
        <v>930</v>
      </c>
      <c r="B939" s="24" t="s">
        <v>129</v>
      </c>
      <c r="C939" s="24" t="s">
        <v>99</v>
      </c>
      <c r="D939" s="24" t="s">
        <v>142</v>
      </c>
      <c r="E939" s="24"/>
      <c r="F939" s="25" t="s">
        <v>159</v>
      </c>
      <c r="G939" s="26">
        <f t="shared" ref="G939:N939" si="1223">G940</f>
        <v>6926.0500000000011</v>
      </c>
      <c r="H939" s="26">
        <f t="shared" si="1223"/>
        <v>6926.0499999999993</v>
      </c>
      <c r="I939" s="26">
        <f t="shared" si="1223"/>
        <v>6926.0499999999993</v>
      </c>
      <c r="J939" s="26">
        <f t="shared" si="1223"/>
        <v>4617.37</v>
      </c>
      <c r="K939" s="26">
        <f t="shared" si="1223"/>
        <v>4617.37</v>
      </c>
      <c r="L939" s="26">
        <f t="shared" si="1223"/>
        <v>0</v>
      </c>
      <c r="M939" s="26">
        <f t="shared" si="1223"/>
        <v>0</v>
      </c>
      <c r="N939" s="26">
        <f t="shared" si="1223"/>
        <v>6916.2659999999996</v>
      </c>
      <c r="O939" s="47">
        <f t="shared" si="1187"/>
        <v>99.858736220500859</v>
      </c>
      <c r="P939" s="26">
        <f t="shared" ref="P939:R939" si="1224">P940</f>
        <v>4610.8440000000001</v>
      </c>
      <c r="Q939" s="26">
        <f t="shared" si="1224"/>
        <v>0</v>
      </c>
      <c r="R939" s="26">
        <f t="shared" si="1224"/>
        <v>0</v>
      </c>
    </row>
    <row r="940" spans="1:18" ht="26" x14ac:dyDescent="0.35">
      <c r="A940" s="24">
        <v>930</v>
      </c>
      <c r="B940" s="24" t="s">
        <v>129</v>
      </c>
      <c r="C940" s="24" t="s">
        <v>99</v>
      </c>
      <c r="D940" s="24" t="s">
        <v>143</v>
      </c>
      <c r="E940" s="24"/>
      <c r="F940" s="25" t="s">
        <v>160</v>
      </c>
      <c r="G940" s="26">
        <f t="shared" ref="G940" si="1225">G941+G947</f>
        <v>6926.0500000000011</v>
      </c>
      <c r="H940" s="26">
        <f t="shared" ref="H940:M940" si="1226">H941+H947</f>
        <v>6926.0499999999993</v>
      </c>
      <c r="I940" s="26">
        <f t="shared" si="1226"/>
        <v>6926.0499999999993</v>
      </c>
      <c r="J940" s="26">
        <f t="shared" si="1226"/>
        <v>4617.37</v>
      </c>
      <c r="K940" s="26">
        <f t="shared" si="1226"/>
        <v>4617.37</v>
      </c>
      <c r="L940" s="26">
        <f t="shared" si="1226"/>
        <v>0</v>
      </c>
      <c r="M940" s="26">
        <f t="shared" si="1226"/>
        <v>0</v>
      </c>
      <c r="N940" s="26">
        <f t="shared" ref="N940" si="1227">N941+N947</f>
        <v>6916.2659999999996</v>
      </c>
      <c r="O940" s="47">
        <f t="shared" si="1187"/>
        <v>99.858736220500859</v>
      </c>
      <c r="P940" s="26">
        <f t="shared" ref="P940:R940" si="1228">P941+P947</f>
        <v>4610.8440000000001</v>
      </c>
      <c r="Q940" s="26">
        <f t="shared" ref="Q940" si="1229">Q941+Q947</f>
        <v>0</v>
      </c>
      <c r="R940" s="26">
        <f t="shared" si="1228"/>
        <v>0</v>
      </c>
    </row>
    <row r="941" spans="1:18" ht="26" x14ac:dyDescent="0.35">
      <c r="A941" s="24">
        <v>930</v>
      </c>
      <c r="B941" s="24" t="s">
        <v>129</v>
      </c>
      <c r="C941" s="24" t="s">
        <v>99</v>
      </c>
      <c r="D941" s="24" t="s">
        <v>136</v>
      </c>
      <c r="E941" s="24"/>
      <c r="F941" s="25" t="s">
        <v>161</v>
      </c>
      <c r="G941" s="26">
        <f t="shared" ref="G941" si="1230">G942+G944</f>
        <v>2308.6799999999998</v>
      </c>
      <c r="H941" s="26">
        <f t="shared" ref="H941:M941" si="1231">H942+H944</f>
        <v>2308.6799999999998</v>
      </c>
      <c r="I941" s="26">
        <f t="shared" si="1231"/>
        <v>2308.6799999999998</v>
      </c>
      <c r="J941" s="26">
        <f t="shared" si="1231"/>
        <v>0</v>
      </c>
      <c r="K941" s="26">
        <f t="shared" si="1231"/>
        <v>0</v>
      </c>
      <c r="L941" s="26">
        <f t="shared" si="1231"/>
        <v>0</v>
      </c>
      <c r="M941" s="26">
        <f t="shared" si="1231"/>
        <v>0</v>
      </c>
      <c r="N941" s="26">
        <f t="shared" ref="N941" si="1232">N942+N944</f>
        <v>2305.422</v>
      </c>
      <c r="O941" s="47">
        <f t="shared" si="1187"/>
        <v>99.858880399189161</v>
      </c>
      <c r="P941" s="26">
        <f t="shared" ref="P941:R941" si="1233">P942+P944</f>
        <v>0</v>
      </c>
      <c r="Q941" s="26">
        <f t="shared" ref="Q941" si="1234">Q942+Q944</f>
        <v>0</v>
      </c>
      <c r="R941" s="26">
        <f t="shared" si="1233"/>
        <v>0</v>
      </c>
    </row>
    <row r="942" spans="1:18" ht="52" x14ac:dyDescent="0.35">
      <c r="A942" s="24">
        <v>930</v>
      </c>
      <c r="B942" s="24" t="s">
        <v>129</v>
      </c>
      <c r="C942" s="24" t="s">
        <v>99</v>
      </c>
      <c r="D942" s="24" t="s">
        <v>136</v>
      </c>
      <c r="E942" s="24" t="s">
        <v>19</v>
      </c>
      <c r="F942" s="25" t="s">
        <v>366</v>
      </c>
      <c r="G942" s="26">
        <f t="shared" ref="G942:N942" si="1235">G943</f>
        <v>34</v>
      </c>
      <c r="H942" s="26">
        <f t="shared" si="1235"/>
        <v>29.259</v>
      </c>
      <c r="I942" s="26">
        <f t="shared" si="1235"/>
        <v>29.259</v>
      </c>
      <c r="J942" s="26">
        <f t="shared" si="1235"/>
        <v>0</v>
      </c>
      <c r="K942" s="26">
        <f t="shared" si="1235"/>
        <v>0</v>
      </c>
      <c r="L942" s="26">
        <f t="shared" si="1235"/>
        <v>0</v>
      </c>
      <c r="M942" s="26">
        <f t="shared" si="1235"/>
        <v>0</v>
      </c>
      <c r="N942" s="26">
        <f t="shared" si="1235"/>
        <v>26.001000000000001</v>
      </c>
      <c r="O942" s="47">
        <f t="shared" si="1187"/>
        <v>88.864964626268844</v>
      </c>
      <c r="P942" s="26">
        <f t="shared" ref="P942:R942" si="1236">P943</f>
        <v>0</v>
      </c>
      <c r="Q942" s="26">
        <f t="shared" si="1236"/>
        <v>0</v>
      </c>
      <c r="R942" s="26">
        <f t="shared" si="1236"/>
        <v>0</v>
      </c>
    </row>
    <row r="943" spans="1:18" x14ac:dyDescent="0.35">
      <c r="A943" s="24">
        <v>930</v>
      </c>
      <c r="B943" s="24" t="s">
        <v>129</v>
      </c>
      <c r="C943" s="24" t="s">
        <v>99</v>
      </c>
      <c r="D943" s="24" t="s">
        <v>136</v>
      </c>
      <c r="E943" s="24">
        <v>110</v>
      </c>
      <c r="F943" s="25" t="s">
        <v>354</v>
      </c>
      <c r="G943" s="26">
        <v>34</v>
      </c>
      <c r="H943" s="26">
        <v>29.259</v>
      </c>
      <c r="I943" s="26">
        <v>29.259</v>
      </c>
      <c r="J943" s="26"/>
      <c r="K943" s="26"/>
      <c r="L943" s="26"/>
      <c r="M943" s="26"/>
      <c r="N943" s="26">
        <v>26.001000000000001</v>
      </c>
      <c r="O943" s="47">
        <f t="shared" si="1187"/>
        <v>88.864964626268844</v>
      </c>
      <c r="P943" s="26"/>
      <c r="Q943" s="26"/>
      <c r="R943" s="26"/>
    </row>
    <row r="944" spans="1:18" ht="26" x14ac:dyDescent="0.35">
      <c r="A944" s="24">
        <v>930</v>
      </c>
      <c r="B944" s="24" t="s">
        <v>129</v>
      </c>
      <c r="C944" s="24" t="s">
        <v>99</v>
      </c>
      <c r="D944" s="24" t="s">
        <v>136</v>
      </c>
      <c r="E944" s="24" t="s">
        <v>85</v>
      </c>
      <c r="F944" s="25" t="s">
        <v>370</v>
      </c>
      <c r="G944" s="26">
        <f t="shared" ref="G944" si="1237">G945+G946</f>
        <v>2274.6799999999998</v>
      </c>
      <c r="H944" s="26">
        <f t="shared" ref="H944:M944" si="1238">H945+H946</f>
        <v>2279.4209999999998</v>
      </c>
      <c r="I944" s="26">
        <f t="shared" si="1238"/>
        <v>2279.4209999999998</v>
      </c>
      <c r="J944" s="26">
        <f t="shared" si="1238"/>
        <v>0</v>
      </c>
      <c r="K944" s="26">
        <f t="shared" si="1238"/>
        <v>0</v>
      </c>
      <c r="L944" s="26">
        <f t="shared" si="1238"/>
        <v>0</v>
      </c>
      <c r="M944" s="26">
        <f t="shared" si="1238"/>
        <v>0</v>
      </c>
      <c r="N944" s="26">
        <f t="shared" ref="N944" si="1239">N945+N946</f>
        <v>2279.4209999999998</v>
      </c>
      <c r="O944" s="47">
        <f t="shared" si="1187"/>
        <v>100</v>
      </c>
      <c r="P944" s="26">
        <f t="shared" ref="P944:R944" si="1240">P945+P946</f>
        <v>0</v>
      </c>
      <c r="Q944" s="26">
        <f t="shared" ref="Q944" si="1241">Q945+Q946</f>
        <v>0</v>
      </c>
      <c r="R944" s="26">
        <f t="shared" si="1240"/>
        <v>0</v>
      </c>
    </row>
    <row r="945" spans="1:18" x14ac:dyDescent="0.35">
      <c r="A945" s="24">
        <v>930</v>
      </c>
      <c r="B945" s="24" t="s">
        <v>129</v>
      </c>
      <c r="C945" s="24" t="s">
        <v>99</v>
      </c>
      <c r="D945" s="24" t="s">
        <v>136</v>
      </c>
      <c r="E945" s="24">
        <v>610</v>
      </c>
      <c r="F945" s="25" t="s">
        <v>361</v>
      </c>
      <c r="G945" s="26">
        <v>530.4</v>
      </c>
      <c r="H945" s="26">
        <v>468.01799999999997</v>
      </c>
      <c r="I945" s="26">
        <v>468.01799999999997</v>
      </c>
      <c r="J945" s="26"/>
      <c r="K945" s="26"/>
      <c r="L945" s="26"/>
      <c r="M945" s="26"/>
      <c r="N945" s="26">
        <v>468.01799999999997</v>
      </c>
      <c r="O945" s="47">
        <f t="shared" si="1187"/>
        <v>100</v>
      </c>
      <c r="P945" s="26"/>
      <c r="Q945" s="26"/>
      <c r="R945" s="26"/>
    </row>
    <row r="946" spans="1:18" x14ac:dyDescent="0.35">
      <c r="A946" s="24">
        <v>930</v>
      </c>
      <c r="B946" s="24" t="s">
        <v>129</v>
      </c>
      <c r="C946" s="24" t="s">
        <v>99</v>
      </c>
      <c r="D946" s="24" t="s">
        <v>136</v>
      </c>
      <c r="E946" s="24">
        <v>620</v>
      </c>
      <c r="F946" s="25" t="s">
        <v>362</v>
      </c>
      <c r="G946" s="26">
        <v>1744.28</v>
      </c>
      <c r="H946" s="26">
        <v>1811.403</v>
      </c>
      <c r="I946" s="26">
        <v>1811.403</v>
      </c>
      <c r="J946" s="26"/>
      <c r="K946" s="26"/>
      <c r="L946" s="26"/>
      <c r="M946" s="26"/>
      <c r="N946" s="26">
        <v>1811.403</v>
      </c>
      <c r="O946" s="47">
        <f t="shared" si="1187"/>
        <v>100</v>
      </c>
      <c r="P946" s="26"/>
      <c r="Q946" s="26"/>
      <c r="R946" s="26"/>
    </row>
    <row r="947" spans="1:18" ht="39" x14ac:dyDescent="0.35">
      <c r="A947" s="24">
        <v>930</v>
      </c>
      <c r="B947" s="24" t="s">
        <v>129</v>
      </c>
      <c r="C947" s="24" t="s">
        <v>99</v>
      </c>
      <c r="D947" s="24" t="s">
        <v>137</v>
      </c>
      <c r="E947" s="24"/>
      <c r="F947" s="25" t="s">
        <v>162</v>
      </c>
      <c r="G947" s="26">
        <f t="shared" ref="G947" si="1242">G948+G950</f>
        <v>4617.3700000000008</v>
      </c>
      <c r="H947" s="26">
        <f t="shared" ref="H947:M947" si="1243">H948+H950</f>
        <v>4617.37</v>
      </c>
      <c r="I947" s="26">
        <f t="shared" si="1243"/>
        <v>4617.37</v>
      </c>
      <c r="J947" s="26">
        <f t="shared" si="1243"/>
        <v>4617.37</v>
      </c>
      <c r="K947" s="26">
        <f t="shared" si="1243"/>
        <v>4617.37</v>
      </c>
      <c r="L947" s="26">
        <f t="shared" si="1243"/>
        <v>0</v>
      </c>
      <c r="M947" s="26">
        <f t="shared" si="1243"/>
        <v>0</v>
      </c>
      <c r="N947" s="26">
        <f t="shared" ref="N947" si="1244">N948+N950</f>
        <v>4610.8440000000001</v>
      </c>
      <c r="O947" s="47">
        <f t="shared" si="1187"/>
        <v>99.85866413131285</v>
      </c>
      <c r="P947" s="26">
        <f t="shared" ref="P947:R947" si="1245">P948+P950</f>
        <v>4610.8440000000001</v>
      </c>
      <c r="Q947" s="26">
        <f t="shared" ref="Q947" si="1246">Q948+Q950</f>
        <v>0</v>
      </c>
      <c r="R947" s="26">
        <f t="shared" si="1245"/>
        <v>0</v>
      </c>
    </row>
    <row r="948" spans="1:18" ht="52" x14ac:dyDescent="0.35">
      <c r="A948" s="24">
        <v>930</v>
      </c>
      <c r="B948" s="24" t="s">
        <v>129</v>
      </c>
      <c r="C948" s="24" t="s">
        <v>99</v>
      </c>
      <c r="D948" s="24" t="s">
        <v>137</v>
      </c>
      <c r="E948" s="24" t="s">
        <v>19</v>
      </c>
      <c r="F948" s="25" t="s">
        <v>366</v>
      </c>
      <c r="G948" s="26">
        <f t="shared" ref="G948:N948" si="1247">G949</f>
        <v>67.81</v>
      </c>
      <c r="H948" s="26">
        <f t="shared" si="1247"/>
        <v>58.527999999999999</v>
      </c>
      <c r="I948" s="26">
        <f t="shared" si="1247"/>
        <v>58.527999999999999</v>
      </c>
      <c r="J948" s="26">
        <f t="shared" si="1247"/>
        <v>58.527999999999999</v>
      </c>
      <c r="K948" s="26">
        <f t="shared" si="1247"/>
        <v>58.527999999999999</v>
      </c>
      <c r="L948" s="26">
        <f t="shared" si="1247"/>
        <v>0</v>
      </c>
      <c r="M948" s="26">
        <f t="shared" si="1247"/>
        <v>0</v>
      </c>
      <c r="N948" s="26">
        <f t="shared" si="1247"/>
        <v>52.002000000000002</v>
      </c>
      <c r="O948" s="47">
        <f t="shared" si="1187"/>
        <v>88.849781301257522</v>
      </c>
      <c r="P948" s="26">
        <f t="shared" ref="P948:R948" si="1248">P949</f>
        <v>52.002000000000002</v>
      </c>
      <c r="Q948" s="26">
        <f t="shared" si="1248"/>
        <v>0</v>
      </c>
      <c r="R948" s="26">
        <f t="shared" si="1248"/>
        <v>0</v>
      </c>
    </row>
    <row r="949" spans="1:18" x14ac:dyDescent="0.35">
      <c r="A949" s="24">
        <v>930</v>
      </c>
      <c r="B949" s="24" t="s">
        <v>129</v>
      </c>
      <c r="C949" s="24" t="s">
        <v>99</v>
      </c>
      <c r="D949" s="24" t="s">
        <v>137</v>
      </c>
      <c r="E949" s="24">
        <v>110</v>
      </c>
      <c r="F949" s="25" t="s">
        <v>354</v>
      </c>
      <c r="G949" s="26">
        <v>67.81</v>
      </c>
      <c r="H949" s="26">
        <v>58.527999999999999</v>
      </c>
      <c r="I949" s="26">
        <v>58.527999999999999</v>
      </c>
      <c r="J949" s="26">
        <f>H949</f>
        <v>58.527999999999999</v>
      </c>
      <c r="K949" s="26">
        <f>I949</f>
        <v>58.527999999999999</v>
      </c>
      <c r="L949" s="26"/>
      <c r="M949" s="26"/>
      <c r="N949" s="26">
        <v>52.002000000000002</v>
      </c>
      <c r="O949" s="47">
        <f t="shared" si="1187"/>
        <v>88.849781301257522</v>
      </c>
      <c r="P949" s="26">
        <v>52.002000000000002</v>
      </c>
      <c r="Q949" s="26"/>
      <c r="R949" s="26"/>
    </row>
    <row r="950" spans="1:18" ht="26" x14ac:dyDescent="0.35">
      <c r="A950" s="24">
        <v>930</v>
      </c>
      <c r="B950" s="24" t="s">
        <v>129</v>
      </c>
      <c r="C950" s="24" t="s">
        <v>99</v>
      </c>
      <c r="D950" s="24" t="s">
        <v>137</v>
      </c>
      <c r="E950" s="24" t="s">
        <v>85</v>
      </c>
      <c r="F950" s="25" t="s">
        <v>370</v>
      </c>
      <c r="G950" s="26">
        <f t="shared" ref="G950" si="1249">G951+G952</f>
        <v>4549.5600000000004</v>
      </c>
      <c r="H950" s="26">
        <f t="shared" ref="H950:M950" si="1250">H951+H952</f>
        <v>4558.8419999999996</v>
      </c>
      <c r="I950" s="26">
        <f t="shared" si="1250"/>
        <v>4558.8419999999996</v>
      </c>
      <c r="J950" s="26">
        <f t="shared" si="1250"/>
        <v>4558.8419999999996</v>
      </c>
      <c r="K950" s="26">
        <f t="shared" si="1250"/>
        <v>4558.8419999999996</v>
      </c>
      <c r="L950" s="26">
        <f t="shared" si="1250"/>
        <v>0</v>
      </c>
      <c r="M950" s="26">
        <f t="shared" si="1250"/>
        <v>0</v>
      </c>
      <c r="N950" s="26">
        <f t="shared" ref="N950" si="1251">N951+N952</f>
        <v>4558.8419999999996</v>
      </c>
      <c r="O950" s="47">
        <f t="shared" si="1187"/>
        <v>100</v>
      </c>
      <c r="P950" s="26">
        <f t="shared" ref="P950:R950" si="1252">P951+P952</f>
        <v>4558.8419999999996</v>
      </c>
      <c r="Q950" s="26">
        <f t="shared" ref="Q950" si="1253">Q951+Q952</f>
        <v>0</v>
      </c>
      <c r="R950" s="26">
        <f t="shared" si="1252"/>
        <v>0</v>
      </c>
    </row>
    <row r="951" spans="1:18" x14ac:dyDescent="0.35">
      <c r="A951" s="24">
        <v>930</v>
      </c>
      <c r="B951" s="24" t="s">
        <v>129</v>
      </c>
      <c r="C951" s="24" t="s">
        <v>99</v>
      </c>
      <c r="D951" s="24" t="s">
        <v>137</v>
      </c>
      <c r="E951" s="24">
        <v>610</v>
      </c>
      <c r="F951" s="25" t="s">
        <v>361</v>
      </c>
      <c r="G951" s="26">
        <v>1060.8</v>
      </c>
      <c r="H951" s="26">
        <v>936.03599999999994</v>
      </c>
      <c r="I951" s="26">
        <v>936.03599999999994</v>
      </c>
      <c r="J951" s="26">
        <f>H951</f>
        <v>936.03599999999994</v>
      </c>
      <c r="K951" s="26">
        <f>I951</f>
        <v>936.03599999999994</v>
      </c>
      <c r="L951" s="26"/>
      <c r="M951" s="26"/>
      <c r="N951" s="26">
        <v>936.03599999999994</v>
      </c>
      <c r="O951" s="47">
        <f t="shared" si="1187"/>
        <v>100</v>
      </c>
      <c r="P951" s="26">
        <f>N951</f>
        <v>936.03599999999994</v>
      </c>
      <c r="Q951" s="26"/>
      <c r="R951" s="26"/>
    </row>
    <row r="952" spans="1:18" x14ac:dyDescent="0.35">
      <c r="A952" s="24">
        <v>930</v>
      </c>
      <c r="B952" s="24" t="s">
        <v>129</v>
      </c>
      <c r="C952" s="24" t="s">
        <v>99</v>
      </c>
      <c r="D952" s="24" t="s">
        <v>137</v>
      </c>
      <c r="E952" s="24">
        <v>620</v>
      </c>
      <c r="F952" s="25" t="s">
        <v>362</v>
      </c>
      <c r="G952" s="26">
        <v>3488.76</v>
      </c>
      <c r="H952" s="26">
        <v>3622.806</v>
      </c>
      <c r="I952" s="26">
        <v>3622.806</v>
      </c>
      <c r="J952" s="26">
        <f>H952</f>
        <v>3622.806</v>
      </c>
      <c r="K952" s="26">
        <f>I952</f>
        <v>3622.806</v>
      </c>
      <c r="L952" s="26"/>
      <c r="M952" s="26"/>
      <c r="N952" s="26">
        <v>3622.806</v>
      </c>
      <c r="O952" s="47">
        <f t="shared" si="1187"/>
        <v>100</v>
      </c>
      <c r="P952" s="26">
        <f>N952</f>
        <v>3622.806</v>
      </c>
      <c r="Q952" s="26"/>
      <c r="R952" s="26"/>
    </row>
    <row r="953" spans="1:18" s="29" customFormat="1" x14ac:dyDescent="0.35">
      <c r="A953" s="28">
        <v>930</v>
      </c>
      <c r="B953" s="28" t="s">
        <v>129</v>
      </c>
      <c r="C953" s="28" t="s">
        <v>74</v>
      </c>
      <c r="D953" s="28"/>
      <c r="E953" s="28"/>
      <c r="F953" s="21" t="s">
        <v>271</v>
      </c>
      <c r="G953" s="22">
        <f t="shared" ref="G953:N955" si="1254">G954</f>
        <v>106570.2</v>
      </c>
      <c r="H953" s="22">
        <f t="shared" si="1254"/>
        <v>104909.1</v>
      </c>
      <c r="I953" s="22">
        <f t="shared" si="1254"/>
        <v>104909.1</v>
      </c>
      <c r="J953" s="22">
        <f t="shared" si="1254"/>
        <v>104909.1</v>
      </c>
      <c r="K953" s="22">
        <f t="shared" si="1254"/>
        <v>104909.1</v>
      </c>
      <c r="L953" s="22">
        <f t="shared" si="1254"/>
        <v>0</v>
      </c>
      <c r="M953" s="22">
        <f t="shared" si="1254"/>
        <v>0</v>
      </c>
      <c r="N953" s="22">
        <f t="shared" si="1254"/>
        <v>104798.05900000001</v>
      </c>
      <c r="O953" s="48">
        <f t="shared" si="1187"/>
        <v>99.894155035168538</v>
      </c>
      <c r="P953" s="22">
        <f t="shared" ref="P953:R955" si="1255">P954</f>
        <v>104798.05900000001</v>
      </c>
      <c r="Q953" s="22">
        <f t="shared" si="1255"/>
        <v>0</v>
      </c>
      <c r="R953" s="22">
        <f t="shared" si="1255"/>
        <v>0</v>
      </c>
    </row>
    <row r="954" spans="1:18" ht="26" x14ac:dyDescent="0.35">
      <c r="A954" s="24">
        <v>930</v>
      </c>
      <c r="B954" s="24" t="s">
        <v>129</v>
      </c>
      <c r="C954" s="24" t="s">
        <v>74</v>
      </c>
      <c r="D954" s="24" t="s">
        <v>34</v>
      </c>
      <c r="E954" s="24"/>
      <c r="F954" s="25" t="s">
        <v>47</v>
      </c>
      <c r="G954" s="26">
        <f t="shared" si="1254"/>
        <v>106570.2</v>
      </c>
      <c r="H954" s="26">
        <f t="shared" si="1254"/>
        <v>104909.1</v>
      </c>
      <c r="I954" s="26">
        <f t="shared" si="1254"/>
        <v>104909.1</v>
      </c>
      <c r="J954" s="26">
        <f t="shared" si="1254"/>
        <v>104909.1</v>
      </c>
      <c r="K954" s="26">
        <f t="shared" si="1254"/>
        <v>104909.1</v>
      </c>
      <c r="L954" s="26">
        <f t="shared" si="1254"/>
        <v>0</v>
      </c>
      <c r="M954" s="26">
        <f t="shared" si="1254"/>
        <v>0</v>
      </c>
      <c r="N954" s="26">
        <f t="shared" si="1254"/>
        <v>104798.05900000001</v>
      </c>
      <c r="O954" s="47">
        <f t="shared" si="1187"/>
        <v>99.894155035168538</v>
      </c>
      <c r="P954" s="26">
        <f t="shared" si="1255"/>
        <v>104798.05900000001</v>
      </c>
      <c r="Q954" s="26">
        <f t="shared" si="1255"/>
        <v>0</v>
      </c>
      <c r="R954" s="26">
        <f t="shared" si="1255"/>
        <v>0</v>
      </c>
    </row>
    <row r="955" spans="1:18" ht="26" x14ac:dyDescent="0.35">
      <c r="A955" s="24">
        <v>930</v>
      </c>
      <c r="B955" s="24" t="s">
        <v>129</v>
      </c>
      <c r="C955" s="24" t="s">
        <v>74</v>
      </c>
      <c r="D955" s="24" t="s">
        <v>35</v>
      </c>
      <c r="E955" s="24"/>
      <c r="F955" s="25" t="s">
        <v>48</v>
      </c>
      <c r="G955" s="26">
        <f t="shared" si="1254"/>
        <v>106570.2</v>
      </c>
      <c r="H955" s="26">
        <f t="shared" si="1254"/>
        <v>104909.1</v>
      </c>
      <c r="I955" s="26">
        <f t="shared" si="1254"/>
        <v>104909.1</v>
      </c>
      <c r="J955" s="26">
        <f t="shared" si="1254"/>
        <v>104909.1</v>
      </c>
      <c r="K955" s="26">
        <f t="shared" si="1254"/>
        <v>104909.1</v>
      </c>
      <c r="L955" s="26">
        <f t="shared" si="1254"/>
        <v>0</v>
      </c>
      <c r="M955" s="26">
        <f t="shared" si="1254"/>
        <v>0</v>
      </c>
      <c r="N955" s="26">
        <f t="shared" si="1254"/>
        <v>104798.05900000001</v>
      </c>
      <c r="O955" s="47">
        <f t="shared" si="1187"/>
        <v>99.894155035168538</v>
      </c>
      <c r="P955" s="26">
        <f t="shared" si="1255"/>
        <v>104798.05900000001</v>
      </c>
      <c r="Q955" s="26">
        <f t="shared" si="1255"/>
        <v>0</v>
      </c>
      <c r="R955" s="26">
        <f t="shared" si="1255"/>
        <v>0</v>
      </c>
    </row>
    <row r="956" spans="1:18" ht="65" x14ac:dyDescent="0.35">
      <c r="A956" s="24">
        <v>930</v>
      </c>
      <c r="B956" s="24" t="s">
        <v>129</v>
      </c>
      <c r="C956" s="24" t="s">
        <v>74</v>
      </c>
      <c r="D956" s="24" t="s">
        <v>261</v>
      </c>
      <c r="E956" s="24"/>
      <c r="F956" s="25" t="s">
        <v>754</v>
      </c>
      <c r="G956" s="26">
        <f t="shared" ref="G956" si="1256">G957+G959</f>
        <v>106570.2</v>
      </c>
      <c r="H956" s="26">
        <f t="shared" ref="H956:M956" si="1257">H957+H959</f>
        <v>104909.1</v>
      </c>
      <c r="I956" s="26">
        <f t="shared" si="1257"/>
        <v>104909.1</v>
      </c>
      <c r="J956" s="26">
        <f t="shared" si="1257"/>
        <v>104909.1</v>
      </c>
      <c r="K956" s="26">
        <f t="shared" si="1257"/>
        <v>104909.1</v>
      </c>
      <c r="L956" s="26">
        <f t="shared" si="1257"/>
        <v>0</v>
      </c>
      <c r="M956" s="26">
        <f t="shared" si="1257"/>
        <v>0</v>
      </c>
      <c r="N956" s="26">
        <f t="shared" ref="N956" si="1258">N957+N959</f>
        <v>104798.05900000001</v>
      </c>
      <c r="O956" s="47">
        <f t="shared" si="1187"/>
        <v>99.894155035168538</v>
      </c>
      <c r="P956" s="26">
        <f t="shared" ref="P956:R956" si="1259">P957+P959</f>
        <v>104798.05900000001</v>
      </c>
      <c r="Q956" s="26">
        <f t="shared" ref="Q956" si="1260">Q957+Q959</f>
        <v>0</v>
      </c>
      <c r="R956" s="26">
        <f t="shared" si="1259"/>
        <v>0</v>
      </c>
    </row>
    <row r="957" spans="1:18" ht="26" x14ac:dyDescent="0.35">
      <c r="A957" s="24">
        <v>930</v>
      </c>
      <c r="B957" s="24" t="s">
        <v>129</v>
      </c>
      <c r="C957" s="24" t="s">
        <v>74</v>
      </c>
      <c r="D957" s="24" t="s">
        <v>261</v>
      </c>
      <c r="E957" s="24" t="s">
        <v>6</v>
      </c>
      <c r="F957" s="25" t="s">
        <v>367</v>
      </c>
      <c r="G957" s="26">
        <f t="shared" ref="G957:N957" si="1261">G958</f>
        <v>3370.9</v>
      </c>
      <c r="H957" s="26">
        <f t="shared" si="1261"/>
        <v>2018.8</v>
      </c>
      <c r="I957" s="26">
        <f t="shared" si="1261"/>
        <v>2018.8</v>
      </c>
      <c r="J957" s="26">
        <f t="shared" si="1261"/>
        <v>2018.8</v>
      </c>
      <c r="K957" s="26">
        <f t="shared" si="1261"/>
        <v>2018.8</v>
      </c>
      <c r="L957" s="26">
        <f t="shared" si="1261"/>
        <v>0</v>
      </c>
      <c r="M957" s="26">
        <f t="shared" si="1261"/>
        <v>0</v>
      </c>
      <c r="N957" s="26">
        <f t="shared" si="1261"/>
        <v>1909.9970000000001</v>
      </c>
      <c r="O957" s="47">
        <f t="shared" si="1187"/>
        <v>94.610511194769174</v>
      </c>
      <c r="P957" s="26">
        <f t="shared" ref="P957:R957" si="1262">P958</f>
        <v>1909.9970000000001</v>
      </c>
      <c r="Q957" s="26">
        <f t="shared" si="1262"/>
        <v>0</v>
      </c>
      <c r="R957" s="26">
        <f t="shared" si="1262"/>
        <v>0</v>
      </c>
    </row>
    <row r="958" spans="1:18" ht="26" x14ac:dyDescent="0.35">
      <c r="A958" s="24">
        <v>930</v>
      </c>
      <c r="B958" s="24" t="s">
        <v>129</v>
      </c>
      <c r="C958" s="24" t="s">
        <v>74</v>
      </c>
      <c r="D958" s="24" t="s">
        <v>261</v>
      </c>
      <c r="E958" s="24">
        <v>240</v>
      </c>
      <c r="F958" s="25" t="s">
        <v>356</v>
      </c>
      <c r="G958" s="26">
        <v>3370.9</v>
      </c>
      <c r="H958" s="26">
        <v>2018.8</v>
      </c>
      <c r="I958" s="26">
        <v>2018.8</v>
      </c>
      <c r="J958" s="26">
        <f>H958</f>
        <v>2018.8</v>
      </c>
      <c r="K958" s="26">
        <f>I958</f>
        <v>2018.8</v>
      </c>
      <c r="L958" s="26"/>
      <c r="M958" s="26"/>
      <c r="N958" s="26">
        <v>1909.9970000000001</v>
      </c>
      <c r="O958" s="47">
        <f t="shared" si="1187"/>
        <v>94.610511194769174</v>
      </c>
      <c r="P958" s="26">
        <f>N958</f>
        <v>1909.9970000000001</v>
      </c>
      <c r="Q958" s="26"/>
      <c r="R958" s="26"/>
    </row>
    <row r="959" spans="1:18" x14ac:dyDescent="0.35">
      <c r="A959" s="24">
        <v>930</v>
      </c>
      <c r="B959" s="24" t="s">
        <v>129</v>
      </c>
      <c r="C959" s="24" t="s">
        <v>74</v>
      </c>
      <c r="D959" s="24" t="s">
        <v>261</v>
      </c>
      <c r="E959" s="24" t="s">
        <v>141</v>
      </c>
      <c r="F959" s="25" t="s">
        <v>368</v>
      </c>
      <c r="G959" s="26">
        <f t="shared" ref="G959:N959" si="1263">G960</f>
        <v>103199.3</v>
      </c>
      <c r="H959" s="26">
        <f t="shared" si="1263"/>
        <v>102890.3</v>
      </c>
      <c r="I959" s="26">
        <f t="shared" si="1263"/>
        <v>102890.3</v>
      </c>
      <c r="J959" s="26">
        <f t="shared" si="1263"/>
        <v>102890.3</v>
      </c>
      <c r="K959" s="26">
        <f t="shared" si="1263"/>
        <v>102890.3</v>
      </c>
      <c r="L959" s="26">
        <f t="shared" si="1263"/>
        <v>0</v>
      </c>
      <c r="M959" s="26">
        <f t="shared" si="1263"/>
        <v>0</v>
      </c>
      <c r="N959" s="26">
        <f t="shared" si="1263"/>
        <v>102888.06200000001</v>
      </c>
      <c r="O959" s="47">
        <f t="shared" si="1187"/>
        <v>99.997824867844685</v>
      </c>
      <c r="P959" s="26">
        <f t="shared" ref="P959:R959" si="1264">P960</f>
        <v>102888.06200000001</v>
      </c>
      <c r="Q959" s="26">
        <f t="shared" si="1264"/>
        <v>0</v>
      </c>
      <c r="R959" s="26">
        <f t="shared" si="1264"/>
        <v>0</v>
      </c>
    </row>
    <row r="960" spans="1:18" ht="26" x14ac:dyDescent="0.35">
      <c r="A960" s="24">
        <v>930</v>
      </c>
      <c r="B960" s="24" t="s">
        <v>129</v>
      </c>
      <c r="C960" s="24" t="s">
        <v>74</v>
      </c>
      <c r="D960" s="24" t="s">
        <v>261</v>
      </c>
      <c r="E960" s="24">
        <v>320</v>
      </c>
      <c r="F960" s="25" t="s">
        <v>357</v>
      </c>
      <c r="G960" s="26">
        <v>103199.3</v>
      </c>
      <c r="H960" s="26">
        <v>102890.3</v>
      </c>
      <c r="I960" s="26">
        <v>102890.3</v>
      </c>
      <c r="J960" s="26">
        <f>H960</f>
        <v>102890.3</v>
      </c>
      <c r="K960" s="26">
        <f>I960</f>
        <v>102890.3</v>
      </c>
      <c r="L960" s="26"/>
      <c r="M960" s="26"/>
      <c r="N960" s="26">
        <v>102888.06200000001</v>
      </c>
      <c r="O960" s="47">
        <f t="shared" si="1187"/>
        <v>99.997824867844685</v>
      </c>
      <c r="P960" s="26">
        <f>N960</f>
        <v>102888.06200000001</v>
      </c>
      <c r="Q960" s="26"/>
      <c r="R960" s="26"/>
    </row>
    <row r="961" spans="1:18" s="29" customFormat="1" x14ac:dyDescent="0.35">
      <c r="A961" s="28">
        <v>930</v>
      </c>
      <c r="B961" s="28" t="s">
        <v>129</v>
      </c>
      <c r="C961" s="28" t="s">
        <v>50</v>
      </c>
      <c r="D961" s="28"/>
      <c r="E961" s="28"/>
      <c r="F961" s="21" t="s">
        <v>204</v>
      </c>
      <c r="G961" s="22">
        <f t="shared" ref="G961:N961" si="1265">G962</f>
        <v>73457.259000000005</v>
      </c>
      <c r="H961" s="22">
        <f t="shared" si="1265"/>
        <v>69625.158479999998</v>
      </c>
      <c r="I961" s="22">
        <f t="shared" si="1265"/>
        <v>69625.158479999998</v>
      </c>
      <c r="J961" s="22">
        <f t="shared" si="1265"/>
        <v>0</v>
      </c>
      <c r="K961" s="22">
        <f t="shared" si="1265"/>
        <v>0</v>
      </c>
      <c r="L961" s="22">
        <f t="shared" si="1265"/>
        <v>0</v>
      </c>
      <c r="M961" s="22">
        <f t="shared" si="1265"/>
        <v>0</v>
      </c>
      <c r="N961" s="22">
        <f t="shared" si="1265"/>
        <v>68675.468000000008</v>
      </c>
      <c r="O961" s="48">
        <f t="shared" si="1187"/>
        <v>98.635995234003246</v>
      </c>
      <c r="P961" s="22">
        <f t="shared" ref="P961:R961" si="1266">P962</f>
        <v>0</v>
      </c>
      <c r="Q961" s="22">
        <f t="shared" si="1266"/>
        <v>0</v>
      </c>
      <c r="R961" s="22">
        <f t="shared" si="1266"/>
        <v>0</v>
      </c>
    </row>
    <row r="962" spans="1:18" ht="26" x14ac:dyDescent="0.35">
      <c r="A962" s="24">
        <v>930</v>
      </c>
      <c r="B962" s="24" t="s">
        <v>129</v>
      </c>
      <c r="C962" s="24" t="s">
        <v>50</v>
      </c>
      <c r="D962" s="24" t="s">
        <v>34</v>
      </c>
      <c r="E962" s="24"/>
      <c r="F962" s="25" t="s">
        <v>47</v>
      </c>
      <c r="G962" s="26">
        <f t="shared" ref="G962:N962" si="1267">G963+G969+G974+G980</f>
        <v>73457.259000000005</v>
      </c>
      <c r="H962" s="26">
        <f t="shared" si="1267"/>
        <v>69625.158479999998</v>
      </c>
      <c r="I962" s="26">
        <f t="shared" si="1267"/>
        <v>69625.158479999998</v>
      </c>
      <c r="J962" s="26">
        <f t="shared" si="1267"/>
        <v>0</v>
      </c>
      <c r="K962" s="26">
        <f t="shared" si="1267"/>
        <v>0</v>
      </c>
      <c r="L962" s="26">
        <f t="shared" si="1267"/>
        <v>0</v>
      </c>
      <c r="M962" s="26">
        <f t="shared" si="1267"/>
        <v>0</v>
      </c>
      <c r="N962" s="26">
        <f t="shared" si="1267"/>
        <v>68675.468000000008</v>
      </c>
      <c r="O962" s="47">
        <f t="shared" si="1187"/>
        <v>98.635995234003246</v>
      </c>
      <c r="P962" s="26">
        <f t="shared" ref="P962:R962" si="1268">P963+P969+P974+P980</f>
        <v>0</v>
      </c>
      <c r="Q962" s="26">
        <f t="shared" ref="Q962" si="1269">Q963+Q969+Q974+Q980</f>
        <v>0</v>
      </c>
      <c r="R962" s="26">
        <f t="shared" si="1268"/>
        <v>0</v>
      </c>
    </row>
    <row r="963" spans="1:18" ht="26" x14ac:dyDescent="0.35">
      <c r="A963" s="24">
        <v>930</v>
      </c>
      <c r="B963" s="24" t="s">
        <v>129</v>
      </c>
      <c r="C963" s="24" t="s">
        <v>50</v>
      </c>
      <c r="D963" s="24" t="s">
        <v>35</v>
      </c>
      <c r="E963" s="24"/>
      <c r="F963" s="25" t="s">
        <v>48</v>
      </c>
      <c r="G963" s="26">
        <f t="shared" ref="G963:N963" si="1270">G964</f>
        <v>3832.1</v>
      </c>
      <c r="H963" s="26">
        <f t="shared" si="1270"/>
        <v>0</v>
      </c>
      <c r="I963" s="26">
        <f t="shared" si="1270"/>
        <v>0</v>
      </c>
      <c r="J963" s="26">
        <f t="shared" si="1270"/>
        <v>0</v>
      </c>
      <c r="K963" s="26">
        <f t="shared" si="1270"/>
        <v>0</v>
      </c>
      <c r="L963" s="26">
        <f t="shared" si="1270"/>
        <v>0</v>
      </c>
      <c r="M963" s="26">
        <f t="shared" si="1270"/>
        <v>0</v>
      </c>
      <c r="N963" s="26">
        <f t="shared" si="1270"/>
        <v>0</v>
      </c>
      <c r="O963" s="47"/>
      <c r="P963" s="26">
        <f t="shared" ref="P963:R963" si="1271">P964</f>
        <v>0</v>
      </c>
      <c r="Q963" s="26">
        <f t="shared" si="1271"/>
        <v>0</v>
      </c>
      <c r="R963" s="26">
        <f t="shared" si="1271"/>
        <v>0</v>
      </c>
    </row>
    <row r="964" spans="1:18" ht="26" x14ac:dyDescent="0.35">
      <c r="A964" s="24">
        <v>930</v>
      </c>
      <c r="B964" s="24" t="s">
        <v>129</v>
      </c>
      <c r="C964" s="24" t="s">
        <v>50</v>
      </c>
      <c r="D964" s="24" t="s">
        <v>230</v>
      </c>
      <c r="E964" s="24"/>
      <c r="F964" s="25" t="s">
        <v>273</v>
      </c>
      <c r="G964" s="26">
        <f t="shared" ref="G964" si="1272">G965+G967</f>
        <v>3832.1</v>
      </c>
      <c r="H964" s="26">
        <f t="shared" ref="H964:M964" si="1273">H965+H967</f>
        <v>0</v>
      </c>
      <c r="I964" s="26">
        <f t="shared" si="1273"/>
        <v>0</v>
      </c>
      <c r="J964" s="26">
        <f t="shared" si="1273"/>
        <v>0</v>
      </c>
      <c r="K964" s="26">
        <f t="shared" si="1273"/>
        <v>0</v>
      </c>
      <c r="L964" s="26">
        <f t="shared" si="1273"/>
        <v>0</v>
      </c>
      <c r="M964" s="26">
        <f t="shared" si="1273"/>
        <v>0</v>
      </c>
      <c r="N964" s="26">
        <f t="shared" ref="N964" si="1274">N965+N967</f>
        <v>0</v>
      </c>
      <c r="O964" s="47"/>
      <c r="P964" s="26">
        <f t="shared" ref="P964:R964" si="1275">P965+P967</f>
        <v>0</v>
      </c>
      <c r="Q964" s="26">
        <f t="shared" ref="Q964" si="1276">Q965+Q967</f>
        <v>0</v>
      </c>
      <c r="R964" s="26">
        <f t="shared" si="1275"/>
        <v>0</v>
      </c>
    </row>
    <row r="965" spans="1:18" ht="26" x14ac:dyDescent="0.35">
      <c r="A965" s="24">
        <v>930</v>
      </c>
      <c r="B965" s="24" t="s">
        <v>129</v>
      </c>
      <c r="C965" s="24" t="s">
        <v>50</v>
      </c>
      <c r="D965" s="24" t="s">
        <v>230</v>
      </c>
      <c r="E965" s="24" t="s">
        <v>6</v>
      </c>
      <c r="F965" s="25" t="s">
        <v>367</v>
      </c>
      <c r="G965" s="26">
        <f t="shared" ref="G965:N965" si="1277">G966</f>
        <v>128.6</v>
      </c>
      <c r="H965" s="26">
        <f t="shared" si="1277"/>
        <v>0</v>
      </c>
      <c r="I965" s="26">
        <f t="shared" si="1277"/>
        <v>0</v>
      </c>
      <c r="J965" s="26">
        <f t="shared" si="1277"/>
        <v>0</v>
      </c>
      <c r="K965" s="26">
        <f t="shared" si="1277"/>
        <v>0</v>
      </c>
      <c r="L965" s="26">
        <f t="shared" si="1277"/>
        <v>0</v>
      </c>
      <c r="M965" s="26">
        <f t="shared" si="1277"/>
        <v>0</v>
      </c>
      <c r="N965" s="26">
        <f t="shared" si="1277"/>
        <v>0</v>
      </c>
      <c r="O965" s="47"/>
      <c r="P965" s="26">
        <f t="shared" ref="P965:R965" si="1278">P966</f>
        <v>0</v>
      </c>
      <c r="Q965" s="26">
        <f t="shared" si="1278"/>
        <v>0</v>
      </c>
      <c r="R965" s="26">
        <f t="shared" si="1278"/>
        <v>0</v>
      </c>
    </row>
    <row r="966" spans="1:18" ht="26" x14ac:dyDescent="0.35">
      <c r="A966" s="24">
        <v>930</v>
      </c>
      <c r="B966" s="24" t="s">
        <v>129</v>
      </c>
      <c r="C966" s="24" t="s">
        <v>50</v>
      </c>
      <c r="D966" s="24" t="s">
        <v>230</v>
      </c>
      <c r="E966" s="24">
        <v>240</v>
      </c>
      <c r="F966" s="25" t="s">
        <v>356</v>
      </c>
      <c r="G966" s="26">
        <v>128.6</v>
      </c>
      <c r="H966" s="26"/>
      <c r="I966" s="26"/>
      <c r="J966" s="26"/>
      <c r="K966" s="26"/>
      <c r="L966" s="26"/>
      <c r="M966" s="26"/>
      <c r="N966" s="26"/>
      <c r="O966" s="47"/>
      <c r="P966" s="26"/>
      <c r="Q966" s="26"/>
      <c r="R966" s="26"/>
    </row>
    <row r="967" spans="1:18" x14ac:dyDescent="0.35">
      <c r="A967" s="24">
        <v>930</v>
      </c>
      <c r="B967" s="24" t="s">
        <v>129</v>
      </c>
      <c r="C967" s="24" t="s">
        <v>50</v>
      </c>
      <c r="D967" s="24" t="s">
        <v>230</v>
      </c>
      <c r="E967" s="24" t="s">
        <v>141</v>
      </c>
      <c r="F967" s="25" t="s">
        <v>368</v>
      </c>
      <c r="G967" s="26">
        <f t="shared" ref="G967:N967" si="1279">G968</f>
        <v>3703.5</v>
      </c>
      <c r="H967" s="26">
        <f t="shared" si="1279"/>
        <v>0</v>
      </c>
      <c r="I967" s="26">
        <f t="shared" si="1279"/>
        <v>0</v>
      </c>
      <c r="J967" s="26">
        <f t="shared" si="1279"/>
        <v>0</v>
      </c>
      <c r="K967" s="26">
        <f t="shared" si="1279"/>
        <v>0</v>
      </c>
      <c r="L967" s="26">
        <f t="shared" si="1279"/>
        <v>0</v>
      </c>
      <c r="M967" s="26">
        <f t="shared" si="1279"/>
        <v>0</v>
      </c>
      <c r="N967" s="26">
        <f t="shared" si="1279"/>
        <v>0</v>
      </c>
      <c r="O967" s="47"/>
      <c r="P967" s="26">
        <f t="shared" ref="P967:R967" si="1280">P968</f>
        <v>0</v>
      </c>
      <c r="Q967" s="26">
        <f t="shared" si="1280"/>
        <v>0</v>
      </c>
      <c r="R967" s="26">
        <f t="shared" si="1280"/>
        <v>0</v>
      </c>
    </row>
    <row r="968" spans="1:18" ht="26" x14ac:dyDescent="0.35">
      <c r="A968" s="24">
        <v>930</v>
      </c>
      <c r="B968" s="24" t="s">
        <v>129</v>
      </c>
      <c r="C968" s="24" t="s">
        <v>50</v>
      </c>
      <c r="D968" s="24" t="s">
        <v>230</v>
      </c>
      <c r="E968" s="24">
        <v>320</v>
      </c>
      <c r="F968" s="25" t="s">
        <v>357</v>
      </c>
      <c r="G968" s="26">
        <v>3703.5</v>
      </c>
      <c r="H968" s="26"/>
      <c r="I968" s="26"/>
      <c r="J968" s="26"/>
      <c r="K968" s="26"/>
      <c r="L968" s="26"/>
      <c r="M968" s="26"/>
      <c r="N968" s="26"/>
      <c r="O968" s="47"/>
      <c r="P968" s="26"/>
      <c r="Q968" s="26"/>
      <c r="R968" s="26"/>
    </row>
    <row r="969" spans="1:18" ht="39" x14ac:dyDescent="0.35">
      <c r="A969" s="24">
        <v>930</v>
      </c>
      <c r="B969" s="24" t="s">
        <v>129</v>
      </c>
      <c r="C969" s="24" t="s">
        <v>50</v>
      </c>
      <c r="D969" s="24" t="s">
        <v>266</v>
      </c>
      <c r="E969" s="24"/>
      <c r="F969" s="25" t="s">
        <v>277</v>
      </c>
      <c r="G969" s="26">
        <f t="shared" ref="G969:N970" si="1281">G970</f>
        <v>54243.081000000006</v>
      </c>
      <c r="H969" s="26">
        <f t="shared" si="1281"/>
        <v>54243.080480000004</v>
      </c>
      <c r="I969" s="26">
        <f t="shared" si="1281"/>
        <v>54243.080480000004</v>
      </c>
      <c r="J969" s="26">
        <f t="shared" si="1281"/>
        <v>0</v>
      </c>
      <c r="K969" s="26">
        <f t="shared" si="1281"/>
        <v>0</v>
      </c>
      <c r="L969" s="26">
        <f t="shared" si="1281"/>
        <v>0</v>
      </c>
      <c r="M969" s="26">
        <f t="shared" si="1281"/>
        <v>0</v>
      </c>
      <c r="N969" s="26">
        <f t="shared" si="1281"/>
        <v>54185.809000000001</v>
      </c>
      <c r="O969" s="47">
        <f t="shared" si="1187"/>
        <v>99.894416984630666</v>
      </c>
      <c r="P969" s="26">
        <f t="shared" ref="P969:R970" si="1282">P970</f>
        <v>0</v>
      </c>
      <c r="Q969" s="26">
        <f t="shared" si="1282"/>
        <v>0</v>
      </c>
      <c r="R969" s="26">
        <f t="shared" si="1282"/>
        <v>0</v>
      </c>
    </row>
    <row r="970" spans="1:18" ht="26" x14ac:dyDescent="0.35">
      <c r="A970" s="24">
        <v>930</v>
      </c>
      <c r="B970" s="24" t="s">
        <v>129</v>
      </c>
      <c r="C970" s="24" t="s">
        <v>50</v>
      </c>
      <c r="D970" s="24" t="s">
        <v>262</v>
      </c>
      <c r="E970" s="24"/>
      <c r="F970" s="25" t="s">
        <v>291</v>
      </c>
      <c r="G970" s="26">
        <f t="shared" si="1281"/>
        <v>54243.081000000006</v>
      </c>
      <c r="H970" s="26">
        <f t="shared" si="1281"/>
        <v>54243.080480000004</v>
      </c>
      <c r="I970" s="26">
        <f t="shared" si="1281"/>
        <v>54243.080480000004</v>
      </c>
      <c r="J970" s="26">
        <f t="shared" si="1281"/>
        <v>0</v>
      </c>
      <c r="K970" s="26">
        <f t="shared" si="1281"/>
        <v>0</v>
      </c>
      <c r="L970" s="26">
        <f t="shared" si="1281"/>
        <v>0</v>
      </c>
      <c r="M970" s="26">
        <f t="shared" si="1281"/>
        <v>0</v>
      </c>
      <c r="N970" s="26">
        <f t="shared" si="1281"/>
        <v>54185.809000000001</v>
      </c>
      <c r="O970" s="47">
        <f t="shared" si="1187"/>
        <v>99.894416984630666</v>
      </c>
      <c r="P970" s="26">
        <f t="shared" si="1282"/>
        <v>0</v>
      </c>
      <c r="Q970" s="26">
        <f t="shared" si="1282"/>
        <v>0</v>
      </c>
      <c r="R970" s="26">
        <f t="shared" si="1282"/>
        <v>0</v>
      </c>
    </row>
    <row r="971" spans="1:18" ht="26" x14ac:dyDescent="0.35">
      <c r="A971" s="24">
        <v>930</v>
      </c>
      <c r="B971" s="24" t="s">
        <v>129</v>
      </c>
      <c r="C971" s="24" t="s">
        <v>50</v>
      </c>
      <c r="D971" s="24" t="s">
        <v>262</v>
      </c>
      <c r="E971" s="24" t="s">
        <v>85</v>
      </c>
      <c r="F971" s="25" t="s">
        <v>370</v>
      </c>
      <c r="G971" s="26">
        <f t="shared" ref="G971" si="1283">G972+G973</f>
        <v>54243.081000000006</v>
      </c>
      <c r="H971" s="26">
        <f t="shared" ref="H971:M971" si="1284">H972+H973</f>
        <v>54243.080480000004</v>
      </c>
      <c r="I971" s="26">
        <f t="shared" si="1284"/>
        <v>54243.080480000004</v>
      </c>
      <c r="J971" s="26">
        <f t="shared" si="1284"/>
        <v>0</v>
      </c>
      <c r="K971" s="26">
        <f t="shared" si="1284"/>
        <v>0</v>
      </c>
      <c r="L971" s="26">
        <f t="shared" si="1284"/>
        <v>0</v>
      </c>
      <c r="M971" s="26">
        <f t="shared" si="1284"/>
        <v>0</v>
      </c>
      <c r="N971" s="26">
        <f t="shared" ref="N971" si="1285">N972+N973</f>
        <v>54185.809000000001</v>
      </c>
      <c r="O971" s="47">
        <f t="shared" si="1187"/>
        <v>99.894416984630666</v>
      </c>
      <c r="P971" s="26">
        <f t="shared" ref="P971:R971" si="1286">P972+P973</f>
        <v>0</v>
      </c>
      <c r="Q971" s="26">
        <f t="shared" ref="Q971" si="1287">Q972+Q973</f>
        <v>0</v>
      </c>
      <c r="R971" s="26">
        <f t="shared" si="1286"/>
        <v>0</v>
      </c>
    </row>
    <row r="972" spans="1:18" x14ac:dyDescent="0.35">
      <c r="A972" s="24">
        <v>930</v>
      </c>
      <c r="B972" s="24" t="s">
        <v>129</v>
      </c>
      <c r="C972" s="24" t="s">
        <v>50</v>
      </c>
      <c r="D972" s="24" t="s">
        <v>262</v>
      </c>
      <c r="E972" s="24">
        <v>610</v>
      </c>
      <c r="F972" s="25" t="s">
        <v>361</v>
      </c>
      <c r="G972" s="26">
        <v>8035.8</v>
      </c>
      <c r="H972" s="26">
        <v>5424.0960599999999</v>
      </c>
      <c r="I972" s="26">
        <v>5424.0960599999999</v>
      </c>
      <c r="J972" s="26"/>
      <c r="K972" s="26"/>
      <c r="L972" s="26"/>
      <c r="M972" s="26"/>
      <c r="N972" s="26">
        <v>5424.0959999999995</v>
      </c>
      <c r="O972" s="47">
        <f t="shared" si="1187"/>
        <v>99.999998893824895</v>
      </c>
      <c r="P972" s="26"/>
      <c r="Q972" s="26"/>
      <c r="R972" s="26"/>
    </row>
    <row r="973" spans="1:18" x14ac:dyDescent="0.35">
      <c r="A973" s="24">
        <v>930</v>
      </c>
      <c r="B973" s="24" t="s">
        <v>129</v>
      </c>
      <c r="C973" s="24" t="s">
        <v>50</v>
      </c>
      <c r="D973" s="24" t="s">
        <v>262</v>
      </c>
      <c r="E973" s="24">
        <v>620</v>
      </c>
      <c r="F973" s="25" t="s">
        <v>362</v>
      </c>
      <c r="G973" s="26">
        <v>46207.281000000003</v>
      </c>
      <c r="H973" s="26">
        <v>48818.984420000001</v>
      </c>
      <c r="I973" s="26">
        <v>48818.984420000001</v>
      </c>
      <c r="J973" s="26"/>
      <c r="K973" s="26"/>
      <c r="L973" s="26"/>
      <c r="M973" s="26"/>
      <c r="N973" s="26">
        <v>48761.713000000003</v>
      </c>
      <c r="O973" s="47">
        <f t="shared" si="1187"/>
        <v>99.882686170799289</v>
      </c>
      <c r="P973" s="26"/>
      <c r="Q973" s="26"/>
      <c r="R973" s="26"/>
    </row>
    <row r="974" spans="1:18" ht="26" x14ac:dyDescent="0.35">
      <c r="A974" s="24">
        <v>930</v>
      </c>
      <c r="B974" s="24" t="s">
        <v>129</v>
      </c>
      <c r="C974" s="24" t="s">
        <v>50</v>
      </c>
      <c r="D974" s="24" t="s">
        <v>267</v>
      </c>
      <c r="E974" s="24"/>
      <c r="F974" s="25" t="s">
        <v>292</v>
      </c>
      <c r="G974" s="26">
        <f t="shared" ref="G974:N974" si="1288">G975</f>
        <v>13616.222</v>
      </c>
      <c r="H974" s="26">
        <f t="shared" si="1288"/>
        <v>13616.222</v>
      </c>
      <c r="I974" s="26">
        <f t="shared" si="1288"/>
        <v>13616.222</v>
      </c>
      <c r="J974" s="26">
        <f t="shared" si="1288"/>
        <v>0</v>
      </c>
      <c r="K974" s="26">
        <f t="shared" si="1288"/>
        <v>0</v>
      </c>
      <c r="L974" s="26">
        <f t="shared" si="1288"/>
        <v>0</v>
      </c>
      <c r="M974" s="26">
        <f t="shared" si="1288"/>
        <v>0</v>
      </c>
      <c r="N974" s="26">
        <f t="shared" si="1288"/>
        <v>12723.803000000002</v>
      </c>
      <c r="O974" s="47">
        <f t="shared" ref="O974:O1037" si="1289">N974/H974*100</f>
        <v>93.445913264340149</v>
      </c>
      <c r="P974" s="26">
        <f t="shared" ref="P974:R974" si="1290">P975</f>
        <v>0</v>
      </c>
      <c r="Q974" s="26">
        <f t="shared" si="1290"/>
        <v>0</v>
      </c>
      <c r="R974" s="26">
        <f t="shared" si="1290"/>
        <v>0</v>
      </c>
    </row>
    <row r="975" spans="1:18" x14ac:dyDescent="0.35">
      <c r="A975" s="24">
        <v>930</v>
      </c>
      <c r="B975" s="24" t="s">
        <v>129</v>
      </c>
      <c r="C975" s="24" t="s">
        <v>50</v>
      </c>
      <c r="D975" s="24" t="s">
        <v>264</v>
      </c>
      <c r="E975" s="24"/>
      <c r="F975" s="25" t="s">
        <v>228</v>
      </c>
      <c r="G975" s="26">
        <f t="shared" ref="G975" si="1291">G976+G978</f>
        <v>13616.222</v>
      </c>
      <c r="H975" s="26">
        <f t="shared" ref="H975:M975" si="1292">H976+H978</f>
        <v>13616.222</v>
      </c>
      <c r="I975" s="26">
        <f t="shared" si="1292"/>
        <v>13616.222</v>
      </c>
      <c r="J975" s="26">
        <f t="shared" si="1292"/>
        <v>0</v>
      </c>
      <c r="K975" s="26">
        <f t="shared" si="1292"/>
        <v>0</v>
      </c>
      <c r="L975" s="26">
        <f t="shared" si="1292"/>
        <v>0</v>
      </c>
      <c r="M975" s="26">
        <f t="shared" si="1292"/>
        <v>0</v>
      </c>
      <c r="N975" s="26">
        <f t="shared" ref="N975" si="1293">N976+N978</f>
        <v>12723.803000000002</v>
      </c>
      <c r="O975" s="47">
        <f t="shared" si="1289"/>
        <v>93.445913264340149</v>
      </c>
      <c r="P975" s="26">
        <f t="shared" ref="P975:R975" si="1294">P976+P978</f>
        <v>0</v>
      </c>
      <c r="Q975" s="26">
        <f t="shared" ref="Q975" si="1295">Q976+Q978</f>
        <v>0</v>
      </c>
      <c r="R975" s="26">
        <f t="shared" si="1294"/>
        <v>0</v>
      </c>
    </row>
    <row r="976" spans="1:18" ht="52" x14ac:dyDescent="0.35">
      <c r="A976" s="24">
        <v>930</v>
      </c>
      <c r="B976" s="24" t="s">
        <v>129</v>
      </c>
      <c r="C976" s="24" t="s">
        <v>50</v>
      </c>
      <c r="D976" s="24" t="s">
        <v>264</v>
      </c>
      <c r="E976" s="24" t="s">
        <v>19</v>
      </c>
      <c r="F976" s="25" t="s">
        <v>366</v>
      </c>
      <c r="G976" s="26">
        <f t="shared" ref="G976:N976" si="1296">G977</f>
        <v>298.98099999999999</v>
      </c>
      <c r="H976" s="26">
        <f t="shared" si="1296"/>
        <v>298.98099999999999</v>
      </c>
      <c r="I976" s="26">
        <f t="shared" si="1296"/>
        <v>298.98099999999999</v>
      </c>
      <c r="J976" s="26">
        <f t="shared" si="1296"/>
        <v>0</v>
      </c>
      <c r="K976" s="26">
        <f t="shared" si="1296"/>
        <v>0</v>
      </c>
      <c r="L976" s="26">
        <f t="shared" si="1296"/>
        <v>0</v>
      </c>
      <c r="M976" s="26">
        <f t="shared" si="1296"/>
        <v>0</v>
      </c>
      <c r="N976" s="26">
        <f t="shared" si="1296"/>
        <v>185.76300000000001</v>
      </c>
      <c r="O976" s="47">
        <f t="shared" si="1289"/>
        <v>62.132041835434357</v>
      </c>
      <c r="P976" s="26">
        <f t="shared" ref="P976:R976" si="1297">P977</f>
        <v>0</v>
      </c>
      <c r="Q976" s="26">
        <f t="shared" si="1297"/>
        <v>0</v>
      </c>
      <c r="R976" s="26">
        <f t="shared" si="1297"/>
        <v>0</v>
      </c>
    </row>
    <row r="977" spans="1:18" x14ac:dyDescent="0.35">
      <c r="A977" s="24">
        <v>930</v>
      </c>
      <c r="B977" s="24" t="s">
        <v>129</v>
      </c>
      <c r="C977" s="24" t="s">
        <v>50</v>
      </c>
      <c r="D977" s="24" t="s">
        <v>264</v>
      </c>
      <c r="E977" s="24">
        <v>110</v>
      </c>
      <c r="F977" s="25" t="s">
        <v>354</v>
      </c>
      <c r="G977" s="26">
        <v>298.98099999999999</v>
      </c>
      <c r="H977" s="26">
        <v>298.98099999999999</v>
      </c>
      <c r="I977" s="26">
        <v>298.98099999999999</v>
      </c>
      <c r="J977" s="26"/>
      <c r="K977" s="26"/>
      <c r="L977" s="26"/>
      <c r="M977" s="26"/>
      <c r="N977" s="26">
        <v>185.76300000000001</v>
      </c>
      <c r="O977" s="47">
        <f t="shared" si="1289"/>
        <v>62.132041835434357</v>
      </c>
      <c r="P977" s="26"/>
      <c r="Q977" s="26"/>
      <c r="R977" s="26"/>
    </row>
    <row r="978" spans="1:18" ht="26" x14ac:dyDescent="0.35">
      <c r="A978" s="24">
        <v>930</v>
      </c>
      <c r="B978" s="24" t="s">
        <v>129</v>
      </c>
      <c r="C978" s="24" t="s">
        <v>50</v>
      </c>
      <c r="D978" s="24" t="s">
        <v>264</v>
      </c>
      <c r="E978" s="24" t="s">
        <v>85</v>
      </c>
      <c r="F978" s="25" t="s">
        <v>370</v>
      </c>
      <c r="G978" s="26">
        <f t="shared" ref="G978:N978" si="1298">G979</f>
        <v>13317.241</v>
      </c>
      <c r="H978" s="26">
        <f t="shared" si="1298"/>
        <v>13317.241</v>
      </c>
      <c r="I978" s="26">
        <f t="shared" si="1298"/>
        <v>13317.241</v>
      </c>
      <c r="J978" s="26">
        <f t="shared" si="1298"/>
        <v>0</v>
      </c>
      <c r="K978" s="26">
        <f t="shared" si="1298"/>
        <v>0</v>
      </c>
      <c r="L978" s="26">
        <f t="shared" si="1298"/>
        <v>0</v>
      </c>
      <c r="M978" s="26">
        <f t="shared" si="1298"/>
        <v>0</v>
      </c>
      <c r="N978" s="26">
        <f t="shared" si="1298"/>
        <v>12538.04</v>
      </c>
      <c r="O978" s="47">
        <f t="shared" si="1289"/>
        <v>94.148930698182909</v>
      </c>
      <c r="P978" s="26">
        <f t="shared" ref="P978:R978" si="1299">P979</f>
        <v>0</v>
      </c>
      <c r="Q978" s="26">
        <f t="shared" si="1299"/>
        <v>0</v>
      </c>
      <c r="R978" s="26">
        <f t="shared" si="1299"/>
        <v>0</v>
      </c>
    </row>
    <row r="979" spans="1:18" x14ac:dyDescent="0.35">
      <c r="A979" s="24">
        <v>930</v>
      </c>
      <c r="B979" s="24" t="s">
        <v>129</v>
      </c>
      <c r="C979" s="24" t="s">
        <v>50</v>
      </c>
      <c r="D979" s="24" t="s">
        <v>264</v>
      </c>
      <c r="E979" s="24">
        <v>620</v>
      </c>
      <c r="F979" s="25" t="s">
        <v>362</v>
      </c>
      <c r="G979" s="26">
        <v>13317.241</v>
      </c>
      <c r="H979" s="26">
        <v>13317.241</v>
      </c>
      <c r="I979" s="26">
        <v>13317.241</v>
      </c>
      <c r="J979" s="26"/>
      <c r="K979" s="26"/>
      <c r="L979" s="26"/>
      <c r="M979" s="26"/>
      <c r="N979" s="26">
        <v>12538.04</v>
      </c>
      <c r="O979" s="47">
        <f t="shared" si="1289"/>
        <v>94.148930698182909</v>
      </c>
      <c r="P979" s="26"/>
      <c r="Q979" s="26"/>
      <c r="R979" s="26"/>
    </row>
    <row r="980" spans="1:18" ht="26" x14ac:dyDescent="0.35">
      <c r="A980" s="24">
        <v>930</v>
      </c>
      <c r="B980" s="24" t="s">
        <v>129</v>
      </c>
      <c r="C980" s="24" t="s">
        <v>50</v>
      </c>
      <c r="D980" s="24" t="s">
        <v>265</v>
      </c>
      <c r="E980" s="24"/>
      <c r="F980" s="25" t="s">
        <v>293</v>
      </c>
      <c r="G980" s="26">
        <f t="shared" ref="G980:N981" si="1300">G981</f>
        <v>1765.856</v>
      </c>
      <c r="H980" s="26">
        <f t="shared" si="1300"/>
        <v>1765.856</v>
      </c>
      <c r="I980" s="26">
        <f t="shared" si="1300"/>
        <v>1765.856</v>
      </c>
      <c r="J980" s="26">
        <f t="shared" si="1300"/>
        <v>0</v>
      </c>
      <c r="K980" s="26">
        <f t="shared" si="1300"/>
        <v>0</v>
      </c>
      <c r="L980" s="26">
        <f t="shared" si="1300"/>
        <v>0</v>
      </c>
      <c r="M980" s="26">
        <f t="shared" si="1300"/>
        <v>0</v>
      </c>
      <c r="N980" s="26">
        <f t="shared" si="1300"/>
        <v>1765.8559999999998</v>
      </c>
      <c r="O980" s="47">
        <f t="shared" si="1289"/>
        <v>99.999999999999986</v>
      </c>
      <c r="P980" s="26">
        <f t="shared" ref="P980:R981" si="1301">P981</f>
        <v>0</v>
      </c>
      <c r="Q980" s="26">
        <f t="shared" si="1301"/>
        <v>0</v>
      </c>
      <c r="R980" s="26">
        <f t="shared" si="1301"/>
        <v>0</v>
      </c>
    </row>
    <row r="981" spans="1:18" x14ac:dyDescent="0.35">
      <c r="A981" s="24">
        <v>930</v>
      </c>
      <c r="B981" s="24" t="s">
        <v>129</v>
      </c>
      <c r="C981" s="24" t="s">
        <v>50</v>
      </c>
      <c r="D981" s="24" t="s">
        <v>263</v>
      </c>
      <c r="E981" s="24"/>
      <c r="F981" s="25" t="s">
        <v>228</v>
      </c>
      <c r="G981" s="26">
        <f t="shared" si="1300"/>
        <v>1765.856</v>
      </c>
      <c r="H981" s="26">
        <f t="shared" si="1300"/>
        <v>1765.856</v>
      </c>
      <c r="I981" s="26">
        <f t="shared" si="1300"/>
        <v>1765.856</v>
      </c>
      <c r="J981" s="26">
        <f t="shared" si="1300"/>
        <v>0</v>
      </c>
      <c r="K981" s="26">
        <f t="shared" si="1300"/>
        <v>0</v>
      </c>
      <c r="L981" s="26">
        <f t="shared" si="1300"/>
        <v>0</v>
      </c>
      <c r="M981" s="26">
        <f t="shared" si="1300"/>
        <v>0</v>
      </c>
      <c r="N981" s="26">
        <f t="shared" si="1300"/>
        <v>1765.8559999999998</v>
      </c>
      <c r="O981" s="47">
        <f t="shared" si="1289"/>
        <v>99.999999999999986</v>
      </c>
      <c r="P981" s="26">
        <f t="shared" si="1301"/>
        <v>0</v>
      </c>
      <c r="Q981" s="26">
        <f t="shared" si="1301"/>
        <v>0</v>
      </c>
      <c r="R981" s="26">
        <f t="shared" si="1301"/>
        <v>0</v>
      </c>
    </row>
    <row r="982" spans="1:18" ht="26" x14ac:dyDescent="0.35">
      <c r="A982" s="24">
        <v>930</v>
      </c>
      <c r="B982" s="24" t="s">
        <v>129</v>
      </c>
      <c r="C982" s="24" t="s">
        <v>50</v>
      </c>
      <c r="D982" s="24" t="s">
        <v>263</v>
      </c>
      <c r="E982" s="24" t="s">
        <v>85</v>
      </c>
      <c r="F982" s="25" t="s">
        <v>370</v>
      </c>
      <c r="G982" s="26">
        <f t="shared" ref="G982" si="1302">G983+G984</f>
        <v>1765.856</v>
      </c>
      <c r="H982" s="26">
        <f t="shared" ref="H982:M982" si="1303">H983+H984</f>
        <v>1765.856</v>
      </c>
      <c r="I982" s="26">
        <f t="shared" si="1303"/>
        <v>1765.856</v>
      </c>
      <c r="J982" s="26">
        <f t="shared" si="1303"/>
        <v>0</v>
      </c>
      <c r="K982" s="26">
        <f t="shared" si="1303"/>
        <v>0</v>
      </c>
      <c r="L982" s="26">
        <f t="shared" si="1303"/>
        <v>0</v>
      </c>
      <c r="M982" s="26">
        <f t="shared" si="1303"/>
        <v>0</v>
      </c>
      <c r="N982" s="26">
        <f t="shared" ref="N982" si="1304">N983+N984</f>
        <v>1765.8559999999998</v>
      </c>
      <c r="O982" s="47">
        <f t="shared" si="1289"/>
        <v>99.999999999999986</v>
      </c>
      <c r="P982" s="26">
        <f t="shared" ref="P982:R982" si="1305">P983+P984</f>
        <v>0</v>
      </c>
      <c r="Q982" s="26">
        <f t="shared" ref="Q982" si="1306">Q983+Q984</f>
        <v>0</v>
      </c>
      <c r="R982" s="26">
        <f t="shared" si="1305"/>
        <v>0</v>
      </c>
    </row>
    <row r="983" spans="1:18" x14ac:dyDescent="0.35">
      <c r="A983" s="24">
        <v>930</v>
      </c>
      <c r="B983" s="24" t="s">
        <v>129</v>
      </c>
      <c r="C983" s="24" t="s">
        <v>50</v>
      </c>
      <c r="D983" s="24" t="s">
        <v>263</v>
      </c>
      <c r="E983" s="24">
        <v>610</v>
      </c>
      <c r="F983" s="25" t="s">
        <v>361</v>
      </c>
      <c r="G983" s="26">
        <v>1578.9929999999999</v>
      </c>
      <c r="H983" s="26">
        <v>1593.9662900000001</v>
      </c>
      <c r="I983" s="26">
        <v>1593.9662900000001</v>
      </c>
      <c r="J983" s="26"/>
      <c r="K983" s="26"/>
      <c r="L983" s="26"/>
      <c r="M983" s="26"/>
      <c r="N983" s="26">
        <v>1593.9659999999999</v>
      </c>
      <c r="O983" s="47">
        <f t="shared" si="1289"/>
        <v>99.999981806390636</v>
      </c>
      <c r="P983" s="26"/>
      <c r="Q983" s="26"/>
      <c r="R983" s="26"/>
    </row>
    <row r="984" spans="1:18" x14ac:dyDescent="0.35">
      <c r="A984" s="24">
        <v>930</v>
      </c>
      <c r="B984" s="24" t="s">
        <v>129</v>
      </c>
      <c r="C984" s="24" t="s">
        <v>50</v>
      </c>
      <c r="D984" s="24" t="s">
        <v>263</v>
      </c>
      <c r="E984" s="24">
        <v>620</v>
      </c>
      <c r="F984" s="25" t="s">
        <v>362</v>
      </c>
      <c r="G984" s="26">
        <v>186.863</v>
      </c>
      <c r="H984" s="26">
        <v>171.88971000000001</v>
      </c>
      <c r="I984" s="26">
        <v>171.88971000000001</v>
      </c>
      <c r="J984" s="26"/>
      <c r="K984" s="26"/>
      <c r="L984" s="26"/>
      <c r="M984" s="26"/>
      <c r="N984" s="26">
        <v>171.89</v>
      </c>
      <c r="O984" s="47">
        <f t="shared" si="1289"/>
        <v>100.00016871283334</v>
      </c>
      <c r="P984" s="26"/>
      <c r="Q984" s="26"/>
      <c r="R984" s="26"/>
    </row>
    <row r="985" spans="1:18" s="7" customFormat="1" x14ac:dyDescent="0.35">
      <c r="A985" s="27">
        <v>931</v>
      </c>
      <c r="B985" s="27"/>
      <c r="C985" s="27"/>
      <c r="D985" s="27"/>
      <c r="E985" s="27"/>
      <c r="F985" s="17" t="s">
        <v>347</v>
      </c>
      <c r="G985" s="18">
        <f t="shared" ref="G985:R985" si="1307">G986+G1034+G1052+G1096+G1145+G1152+G1162+G1174</f>
        <v>269839.39500000002</v>
      </c>
      <c r="H985" s="18">
        <f t="shared" si="1307"/>
        <v>280136.73454999999</v>
      </c>
      <c r="I985" s="32">
        <f t="shared" si="1307"/>
        <v>280136.73454999999</v>
      </c>
      <c r="J985" s="18">
        <f t="shared" si="1307"/>
        <v>1313.3999999999999</v>
      </c>
      <c r="K985" s="18">
        <f t="shared" si="1307"/>
        <v>1313.3999999999999</v>
      </c>
      <c r="L985" s="32">
        <f t="shared" si="1307"/>
        <v>0</v>
      </c>
      <c r="M985" s="32">
        <f t="shared" si="1307"/>
        <v>0</v>
      </c>
      <c r="N985" s="18">
        <f t="shared" si="1307"/>
        <v>278663.95399999997</v>
      </c>
      <c r="O985" s="46">
        <f t="shared" si="1289"/>
        <v>99.474263683281009</v>
      </c>
      <c r="P985" s="18">
        <f t="shared" si="1307"/>
        <v>1313.4</v>
      </c>
      <c r="Q985" s="18">
        <f t="shared" si="1307"/>
        <v>0</v>
      </c>
      <c r="R985" s="18">
        <f t="shared" si="1307"/>
        <v>0</v>
      </c>
    </row>
    <row r="986" spans="1:18" s="7" customFormat="1" x14ac:dyDescent="0.35">
      <c r="A986" s="27">
        <v>931</v>
      </c>
      <c r="B986" s="27" t="s">
        <v>8</v>
      </c>
      <c r="C986" s="27"/>
      <c r="D986" s="27"/>
      <c r="E986" s="27"/>
      <c r="F986" s="17" t="s">
        <v>13</v>
      </c>
      <c r="G986" s="18">
        <f t="shared" ref="G986" si="1308">G987+G1007</f>
        <v>32665.4</v>
      </c>
      <c r="H986" s="18">
        <f t="shared" ref="H986:M986" si="1309">H987+H1007</f>
        <v>34587.200000000004</v>
      </c>
      <c r="I986" s="18">
        <f t="shared" si="1309"/>
        <v>34587.200000000004</v>
      </c>
      <c r="J986" s="18">
        <f t="shared" si="1309"/>
        <v>1313.3999999999999</v>
      </c>
      <c r="K986" s="18">
        <f t="shared" si="1309"/>
        <v>1313.3999999999999</v>
      </c>
      <c r="L986" s="18">
        <f t="shared" si="1309"/>
        <v>0</v>
      </c>
      <c r="M986" s="18">
        <f t="shared" si="1309"/>
        <v>0</v>
      </c>
      <c r="N986" s="18">
        <f t="shared" ref="N986" si="1310">N987+N1007</f>
        <v>34123.769</v>
      </c>
      <c r="O986" s="46">
        <f t="shared" si="1289"/>
        <v>98.660108363787742</v>
      </c>
      <c r="P986" s="18">
        <f t="shared" ref="P986:R986" si="1311">P987+P1007</f>
        <v>1313.4</v>
      </c>
      <c r="Q986" s="18">
        <f t="shared" ref="Q986" si="1312">Q987+Q1007</f>
        <v>0</v>
      </c>
      <c r="R986" s="18">
        <f t="shared" si="1311"/>
        <v>0</v>
      </c>
    </row>
    <row r="987" spans="1:18" s="29" customFormat="1" ht="39" x14ac:dyDescent="0.35">
      <c r="A987" s="28">
        <v>931</v>
      </c>
      <c r="B987" s="28" t="s">
        <v>8</v>
      </c>
      <c r="C987" s="28" t="s">
        <v>74</v>
      </c>
      <c r="D987" s="28"/>
      <c r="E987" s="28"/>
      <c r="F987" s="21" t="s">
        <v>376</v>
      </c>
      <c r="G987" s="22">
        <f t="shared" ref="G987" si="1313">G988+G995</f>
        <v>28082.5</v>
      </c>
      <c r="H987" s="22">
        <f t="shared" ref="H987:M987" si="1314">H988+H995</f>
        <v>29484.000000000004</v>
      </c>
      <c r="I987" s="22">
        <f t="shared" si="1314"/>
        <v>29484.000000000004</v>
      </c>
      <c r="J987" s="22">
        <f t="shared" si="1314"/>
        <v>1313.3999999999999</v>
      </c>
      <c r="K987" s="22">
        <f t="shared" si="1314"/>
        <v>1313.3999999999999</v>
      </c>
      <c r="L987" s="22">
        <f t="shared" si="1314"/>
        <v>0</v>
      </c>
      <c r="M987" s="22">
        <f t="shared" si="1314"/>
        <v>0</v>
      </c>
      <c r="N987" s="22">
        <f t="shared" ref="N987" si="1315">N988+N995</f>
        <v>29483.486000000004</v>
      </c>
      <c r="O987" s="48">
        <f t="shared" si="1289"/>
        <v>99.998256681590021</v>
      </c>
      <c r="P987" s="22">
        <f t="shared" ref="P987:R987" si="1316">P988+P995</f>
        <v>1313.4</v>
      </c>
      <c r="Q987" s="22">
        <f t="shared" ref="Q987" si="1317">Q988+Q995</f>
        <v>0</v>
      </c>
      <c r="R987" s="22">
        <f t="shared" si="1316"/>
        <v>0</v>
      </c>
    </row>
    <row r="988" spans="1:18" ht="26" x14ac:dyDescent="0.35">
      <c r="A988" s="24">
        <v>931</v>
      </c>
      <c r="B988" s="24" t="s">
        <v>8</v>
      </c>
      <c r="C988" s="24" t="s">
        <v>74</v>
      </c>
      <c r="D988" s="24" t="s">
        <v>28</v>
      </c>
      <c r="E988" s="24"/>
      <c r="F988" s="25" t="s">
        <v>39</v>
      </c>
      <c r="G988" s="26">
        <f t="shared" ref="G988:N989" si="1318">G989</f>
        <v>1115</v>
      </c>
      <c r="H988" s="26">
        <f t="shared" si="1318"/>
        <v>1313.3999999999999</v>
      </c>
      <c r="I988" s="26">
        <f t="shared" si="1318"/>
        <v>1313.3999999999999</v>
      </c>
      <c r="J988" s="26">
        <f t="shared" si="1318"/>
        <v>1313.3999999999999</v>
      </c>
      <c r="K988" s="26">
        <f t="shared" si="1318"/>
        <v>1313.3999999999999</v>
      </c>
      <c r="L988" s="26">
        <f t="shared" si="1318"/>
        <v>0</v>
      </c>
      <c r="M988" s="26">
        <f t="shared" si="1318"/>
        <v>0</v>
      </c>
      <c r="N988" s="26">
        <f t="shared" si="1318"/>
        <v>1313.4</v>
      </c>
      <c r="O988" s="47">
        <f t="shared" si="1289"/>
        <v>100.00000000000003</v>
      </c>
      <c r="P988" s="26">
        <f t="shared" ref="P988:R989" si="1319">P989</f>
        <v>1313.4</v>
      </c>
      <c r="Q988" s="26">
        <f t="shared" si="1319"/>
        <v>0</v>
      </c>
      <c r="R988" s="26">
        <f t="shared" si="1319"/>
        <v>0</v>
      </c>
    </row>
    <row r="989" spans="1:18" x14ac:dyDescent="0.35">
      <c r="A989" s="24">
        <v>931</v>
      </c>
      <c r="B989" s="24" t="s">
        <v>8</v>
      </c>
      <c r="C989" s="24" t="s">
        <v>74</v>
      </c>
      <c r="D989" s="24" t="s">
        <v>29</v>
      </c>
      <c r="E989" s="24"/>
      <c r="F989" s="25" t="s">
        <v>40</v>
      </c>
      <c r="G989" s="26">
        <f t="shared" si="1318"/>
        <v>1115</v>
      </c>
      <c r="H989" s="26">
        <f t="shared" si="1318"/>
        <v>1313.3999999999999</v>
      </c>
      <c r="I989" s="26">
        <f t="shared" si="1318"/>
        <v>1313.3999999999999</v>
      </c>
      <c r="J989" s="26">
        <f t="shared" si="1318"/>
        <v>1313.3999999999999</v>
      </c>
      <c r="K989" s="26">
        <f t="shared" si="1318"/>
        <v>1313.3999999999999</v>
      </c>
      <c r="L989" s="26">
        <f t="shared" si="1318"/>
        <v>0</v>
      </c>
      <c r="M989" s="26">
        <f t="shared" si="1318"/>
        <v>0</v>
      </c>
      <c r="N989" s="26">
        <f t="shared" si="1318"/>
        <v>1313.4</v>
      </c>
      <c r="O989" s="47">
        <f t="shared" si="1289"/>
        <v>100.00000000000003</v>
      </c>
      <c r="P989" s="26">
        <f t="shared" si="1319"/>
        <v>1313.4</v>
      </c>
      <c r="Q989" s="26">
        <f t="shared" si="1319"/>
        <v>0</v>
      </c>
      <c r="R989" s="26">
        <f t="shared" si="1319"/>
        <v>0</v>
      </c>
    </row>
    <row r="990" spans="1:18" ht="26" x14ac:dyDescent="0.35">
      <c r="A990" s="24">
        <v>931</v>
      </c>
      <c r="B990" s="24" t="s">
        <v>8</v>
      </c>
      <c r="C990" s="24" t="s">
        <v>74</v>
      </c>
      <c r="D990" s="24" t="s">
        <v>301</v>
      </c>
      <c r="E990" s="24"/>
      <c r="F990" s="25" t="s">
        <v>414</v>
      </c>
      <c r="G990" s="26">
        <f t="shared" ref="G990" si="1320">G991+G993</f>
        <v>1115</v>
      </c>
      <c r="H990" s="26">
        <f t="shared" ref="H990:M990" si="1321">H991+H993</f>
        <v>1313.3999999999999</v>
      </c>
      <c r="I990" s="26">
        <f t="shared" si="1321"/>
        <v>1313.3999999999999</v>
      </c>
      <c r="J990" s="26">
        <f t="shared" si="1321"/>
        <v>1313.3999999999999</v>
      </c>
      <c r="K990" s="26">
        <f t="shared" si="1321"/>
        <v>1313.3999999999999</v>
      </c>
      <c r="L990" s="26">
        <f t="shared" si="1321"/>
        <v>0</v>
      </c>
      <c r="M990" s="26">
        <f t="shared" si="1321"/>
        <v>0</v>
      </c>
      <c r="N990" s="26">
        <f t="shared" ref="N990" si="1322">N991+N993</f>
        <v>1313.4</v>
      </c>
      <c r="O990" s="47">
        <f t="shared" si="1289"/>
        <v>100.00000000000003</v>
      </c>
      <c r="P990" s="26">
        <f t="shared" ref="P990:R990" si="1323">P991+P993</f>
        <v>1313.4</v>
      </c>
      <c r="Q990" s="26">
        <f t="shared" ref="Q990" si="1324">Q991+Q993</f>
        <v>0</v>
      </c>
      <c r="R990" s="26">
        <f t="shared" si="1323"/>
        <v>0</v>
      </c>
    </row>
    <row r="991" spans="1:18" ht="52" x14ac:dyDescent="0.35">
      <c r="A991" s="24">
        <v>931</v>
      </c>
      <c r="B991" s="24" t="s">
        <v>8</v>
      </c>
      <c r="C991" s="24" t="s">
        <v>74</v>
      </c>
      <c r="D991" s="24" t="s">
        <v>301</v>
      </c>
      <c r="E991" s="24" t="s">
        <v>19</v>
      </c>
      <c r="F991" s="25" t="s">
        <v>366</v>
      </c>
      <c r="G991" s="26">
        <f t="shared" ref="G991:N991" si="1325">G992</f>
        <v>994.2</v>
      </c>
      <c r="H991" s="26">
        <f t="shared" si="1325"/>
        <v>1194.78685</v>
      </c>
      <c r="I991" s="26">
        <f t="shared" si="1325"/>
        <v>1194.78685</v>
      </c>
      <c r="J991" s="26">
        <f t="shared" si="1325"/>
        <v>1194.78685</v>
      </c>
      <c r="K991" s="26">
        <f t="shared" si="1325"/>
        <v>1194.78685</v>
      </c>
      <c r="L991" s="26">
        <f t="shared" si="1325"/>
        <v>0</v>
      </c>
      <c r="M991" s="26">
        <f t="shared" si="1325"/>
        <v>0</v>
      </c>
      <c r="N991" s="26">
        <f t="shared" si="1325"/>
        <v>1194.787</v>
      </c>
      <c r="O991" s="47">
        <f t="shared" si="1289"/>
        <v>100.00001255454059</v>
      </c>
      <c r="P991" s="26">
        <f>N991</f>
        <v>1194.787</v>
      </c>
      <c r="Q991" s="26">
        <f t="shared" ref="Q991:R991" si="1326">Q992</f>
        <v>0</v>
      </c>
      <c r="R991" s="26">
        <f t="shared" si="1326"/>
        <v>0</v>
      </c>
    </row>
    <row r="992" spans="1:18" ht="26" x14ac:dyDescent="0.35">
      <c r="A992" s="24">
        <v>931</v>
      </c>
      <c r="B992" s="24" t="s">
        <v>8</v>
      </c>
      <c r="C992" s="24" t="s">
        <v>74</v>
      </c>
      <c r="D992" s="24" t="s">
        <v>301</v>
      </c>
      <c r="E992" s="24">
        <v>120</v>
      </c>
      <c r="F992" s="25" t="s">
        <v>355</v>
      </c>
      <c r="G992" s="26">
        <v>994.2</v>
      </c>
      <c r="H992" s="26">
        <v>1194.78685</v>
      </c>
      <c r="I992" s="26">
        <v>1194.78685</v>
      </c>
      <c r="J992" s="26">
        <f>H992</f>
        <v>1194.78685</v>
      </c>
      <c r="K992" s="26">
        <f>I992</f>
        <v>1194.78685</v>
      </c>
      <c r="L992" s="26"/>
      <c r="M992" s="26"/>
      <c r="N992" s="26">
        <v>1194.787</v>
      </c>
      <c r="O992" s="47">
        <f t="shared" si="1289"/>
        <v>100.00001255454059</v>
      </c>
      <c r="P992" s="26">
        <f>N992</f>
        <v>1194.787</v>
      </c>
      <c r="Q992" s="26"/>
      <c r="R992" s="26"/>
    </row>
    <row r="993" spans="1:18" ht="26" x14ac:dyDescent="0.35">
      <c r="A993" s="24">
        <v>931</v>
      </c>
      <c r="B993" s="24" t="s">
        <v>8</v>
      </c>
      <c r="C993" s="24" t="s">
        <v>74</v>
      </c>
      <c r="D993" s="24" t="s">
        <v>301</v>
      </c>
      <c r="E993" s="24" t="s">
        <v>6</v>
      </c>
      <c r="F993" s="25" t="s">
        <v>367</v>
      </c>
      <c r="G993" s="26">
        <f t="shared" ref="G993:N993" si="1327">G994</f>
        <v>120.8</v>
      </c>
      <c r="H993" s="26">
        <f t="shared" si="1327"/>
        <v>118.61315</v>
      </c>
      <c r="I993" s="26">
        <f t="shared" si="1327"/>
        <v>118.61315</v>
      </c>
      <c r="J993" s="26">
        <f t="shared" si="1327"/>
        <v>118.61315</v>
      </c>
      <c r="K993" s="26">
        <f t="shared" si="1327"/>
        <v>118.61315</v>
      </c>
      <c r="L993" s="26">
        <f t="shared" si="1327"/>
        <v>0</v>
      </c>
      <c r="M993" s="26">
        <f t="shared" si="1327"/>
        <v>0</v>
      </c>
      <c r="N993" s="26">
        <f t="shared" si="1327"/>
        <v>118.613</v>
      </c>
      <c r="O993" s="47">
        <f t="shared" si="1289"/>
        <v>99.999873538473594</v>
      </c>
      <c r="P993" s="26">
        <f t="shared" ref="P993:R993" si="1328">P994</f>
        <v>118.613</v>
      </c>
      <c r="Q993" s="26">
        <f t="shared" si="1328"/>
        <v>0</v>
      </c>
      <c r="R993" s="26">
        <f t="shared" si="1328"/>
        <v>0</v>
      </c>
    </row>
    <row r="994" spans="1:18" ht="26" x14ac:dyDescent="0.35">
      <c r="A994" s="24">
        <v>931</v>
      </c>
      <c r="B994" s="24" t="s">
        <v>8</v>
      </c>
      <c r="C994" s="24" t="s">
        <v>74</v>
      </c>
      <c r="D994" s="24" t="s">
        <v>301</v>
      </c>
      <c r="E994" s="24">
        <v>240</v>
      </c>
      <c r="F994" s="25" t="s">
        <v>356</v>
      </c>
      <c r="G994" s="26">
        <v>120.8</v>
      </c>
      <c r="H994" s="26">
        <v>118.61315</v>
      </c>
      <c r="I994" s="26">
        <v>118.61315</v>
      </c>
      <c r="J994" s="26">
        <f>H994</f>
        <v>118.61315</v>
      </c>
      <c r="K994" s="26">
        <f>I994</f>
        <v>118.61315</v>
      </c>
      <c r="L994" s="26"/>
      <c r="M994" s="26"/>
      <c r="N994" s="26">
        <v>118.613</v>
      </c>
      <c r="O994" s="47">
        <f t="shared" si="1289"/>
        <v>99.999873538473594</v>
      </c>
      <c r="P994" s="26">
        <f>N994</f>
        <v>118.613</v>
      </c>
      <c r="Q994" s="26"/>
      <c r="R994" s="26"/>
    </row>
    <row r="995" spans="1:18" ht="26" x14ac:dyDescent="0.35">
      <c r="A995" s="24">
        <v>931</v>
      </c>
      <c r="B995" s="24" t="s">
        <v>8</v>
      </c>
      <c r="C995" s="24" t="s">
        <v>74</v>
      </c>
      <c r="D995" s="24" t="s">
        <v>30</v>
      </c>
      <c r="E995" s="24"/>
      <c r="F995" s="25" t="s">
        <v>41</v>
      </c>
      <c r="G995" s="26">
        <f t="shared" ref="G995:N995" si="1329">G996</f>
        <v>26967.5</v>
      </c>
      <c r="H995" s="26">
        <f t="shared" si="1329"/>
        <v>28170.600000000002</v>
      </c>
      <c r="I995" s="26">
        <f t="shared" si="1329"/>
        <v>28170.600000000002</v>
      </c>
      <c r="J995" s="26">
        <f t="shared" si="1329"/>
        <v>0</v>
      </c>
      <c r="K995" s="26">
        <f t="shared" si="1329"/>
        <v>0</v>
      </c>
      <c r="L995" s="26">
        <f t="shared" si="1329"/>
        <v>0</v>
      </c>
      <c r="M995" s="26">
        <f t="shared" si="1329"/>
        <v>0</v>
      </c>
      <c r="N995" s="26">
        <f t="shared" si="1329"/>
        <v>28170.086000000003</v>
      </c>
      <c r="O995" s="47">
        <f t="shared" si="1289"/>
        <v>99.998175402724826</v>
      </c>
      <c r="P995" s="26">
        <f t="shared" ref="P995:R995" si="1330">P996</f>
        <v>0</v>
      </c>
      <c r="Q995" s="26">
        <f t="shared" si="1330"/>
        <v>0</v>
      </c>
      <c r="R995" s="26">
        <f t="shared" si="1330"/>
        <v>0</v>
      </c>
    </row>
    <row r="996" spans="1:18" x14ac:dyDescent="0.35">
      <c r="A996" s="24">
        <v>931</v>
      </c>
      <c r="B996" s="24" t="s">
        <v>8</v>
      </c>
      <c r="C996" s="24" t="s">
        <v>74</v>
      </c>
      <c r="D996" s="24" t="s">
        <v>328</v>
      </c>
      <c r="E996" s="24"/>
      <c r="F996" s="25" t="s">
        <v>415</v>
      </c>
      <c r="G996" s="26">
        <f t="shared" ref="G996" si="1331">G997+G1000</f>
        <v>26967.5</v>
      </c>
      <c r="H996" s="26">
        <f t="shared" ref="H996:M996" si="1332">H997+H1000</f>
        <v>28170.600000000002</v>
      </c>
      <c r="I996" s="26">
        <f t="shared" si="1332"/>
        <v>28170.600000000002</v>
      </c>
      <c r="J996" s="26">
        <f t="shared" si="1332"/>
        <v>0</v>
      </c>
      <c r="K996" s="26">
        <f t="shared" si="1332"/>
        <v>0</v>
      </c>
      <c r="L996" s="26">
        <f t="shared" si="1332"/>
        <v>0</v>
      </c>
      <c r="M996" s="26">
        <f t="shared" si="1332"/>
        <v>0</v>
      </c>
      <c r="N996" s="26">
        <f t="shared" ref="N996" si="1333">N997+N1000</f>
        <v>28170.086000000003</v>
      </c>
      <c r="O996" s="47">
        <f t="shared" si="1289"/>
        <v>99.998175402724826</v>
      </c>
      <c r="P996" s="26">
        <f t="shared" ref="P996:R996" si="1334">P997+P1000</f>
        <v>0</v>
      </c>
      <c r="Q996" s="26">
        <f t="shared" ref="Q996" si="1335">Q997+Q1000</f>
        <v>0</v>
      </c>
      <c r="R996" s="26">
        <f t="shared" si="1334"/>
        <v>0</v>
      </c>
    </row>
    <row r="997" spans="1:18" ht="26" x14ac:dyDescent="0.35">
      <c r="A997" s="24">
        <v>931</v>
      </c>
      <c r="B997" s="24" t="s">
        <v>8</v>
      </c>
      <c r="C997" s="24" t="s">
        <v>74</v>
      </c>
      <c r="D997" s="24" t="s">
        <v>303</v>
      </c>
      <c r="E997" s="24"/>
      <c r="F997" s="25" t="s">
        <v>746</v>
      </c>
      <c r="G997" s="26">
        <f t="shared" ref="G997:N998" si="1336">G998</f>
        <v>23698.6</v>
      </c>
      <c r="H997" s="26">
        <f t="shared" si="1336"/>
        <v>25248.889190000002</v>
      </c>
      <c r="I997" s="26">
        <f t="shared" si="1336"/>
        <v>25248.889190000002</v>
      </c>
      <c r="J997" s="26">
        <f t="shared" si="1336"/>
        <v>0</v>
      </c>
      <c r="K997" s="26">
        <f t="shared" si="1336"/>
        <v>0</v>
      </c>
      <c r="L997" s="26">
        <f t="shared" si="1336"/>
        <v>0</v>
      </c>
      <c r="M997" s="26">
        <f t="shared" si="1336"/>
        <v>0</v>
      </c>
      <c r="N997" s="26">
        <f t="shared" si="1336"/>
        <v>25248.401000000002</v>
      </c>
      <c r="O997" s="47">
        <f t="shared" si="1289"/>
        <v>99.998066489197498</v>
      </c>
      <c r="P997" s="26">
        <f t="shared" ref="P997:R998" si="1337">P998</f>
        <v>0</v>
      </c>
      <c r="Q997" s="26">
        <f t="shared" si="1337"/>
        <v>0</v>
      </c>
      <c r="R997" s="26">
        <f t="shared" si="1337"/>
        <v>0</v>
      </c>
    </row>
    <row r="998" spans="1:18" ht="52" x14ac:dyDescent="0.35">
      <c r="A998" s="24">
        <v>931</v>
      </c>
      <c r="B998" s="24" t="s">
        <v>8</v>
      </c>
      <c r="C998" s="24" t="s">
        <v>74</v>
      </c>
      <c r="D998" s="24" t="s">
        <v>303</v>
      </c>
      <c r="E998" s="24" t="s">
        <v>19</v>
      </c>
      <c r="F998" s="25" t="s">
        <v>366</v>
      </c>
      <c r="G998" s="26">
        <f t="shared" ref="G998:N998" si="1338">G999</f>
        <v>23698.6</v>
      </c>
      <c r="H998" s="26">
        <f t="shared" si="1338"/>
        <v>25248.889190000002</v>
      </c>
      <c r="I998" s="26">
        <f t="shared" si="1336"/>
        <v>25248.889190000002</v>
      </c>
      <c r="J998" s="26">
        <f t="shared" si="1336"/>
        <v>0</v>
      </c>
      <c r="K998" s="26">
        <f t="shared" si="1336"/>
        <v>0</v>
      </c>
      <c r="L998" s="26">
        <f t="shared" si="1336"/>
        <v>0</v>
      </c>
      <c r="M998" s="26">
        <f t="shared" si="1336"/>
        <v>0</v>
      </c>
      <c r="N998" s="26">
        <f t="shared" si="1338"/>
        <v>25248.401000000002</v>
      </c>
      <c r="O998" s="47">
        <f t="shared" si="1289"/>
        <v>99.998066489197498</v>
      </c>
      <c r="P998" s="26">
        <f t="shared" si="1337"/>
        <v>0</v>
      </c>
      <c r="Q998" s="26">
        <f t="shared" si="1337"/>
        <v>0</v>
      </c>
      <c r="R998" s="26">
        <f t="shared" si="1337"/>
        <v>0</v>
      </c>
    </row>
    <row r="999" spans="1:18" ht="26" x14ac:dyDescent="0.35">
      <c r="A999" s="24">
        <v>931</v>
      </c>
      <c r="B999" s="24" t="s">
        <v>8</v>
      </c>
      <c r="C999" s="24" t="s">
        <v>74</v>
      </c>
      <c r="D999" s="24" t="s">
        <v>303</v>
      </c>
      <c r="E999" s="24">
        <v>120</v>
      </c>
      <c r="F999" s="25" t="s">
        <v>355</v>
      </c>
      <c r="G999" s="26">
        <v>23698.6</v>
      </c>
      <c r="H999" s="26">
        <v>25248.889190000002</v>
      </c>
      <c r="I999" s="26">
        <v>25248.889190000002</v>
      </c>
      <c r="J999" s="26"/>
      <c r="K999" s="26"/>
      <c r="L999" s="26"/>
      <c r="M999" s="26"/>
      <c r="N999" s="26">
        <v>25248.401000000002</v>
      </c>
      <c r="O999" s="47">
        <f t="shared" si="1289"/>
        <v>99.998066489197498</v>
      </c>
      <c r="P999" s="26"/>
      <c r="Q999" s="26"/>
      <c r="R999" s="26"/>
    </row>
    <row r="1000" spans="1:18" ht="26" x14ac:dyDescent="0.35">
      <c r="A1000" s="24">
        <v>931</v>
      </c>
      <c r="B1000" s="24" t="s">
        <v>8</v>
      </c>
      <c r="C1000" s="24" t="s">
        <v>74</v>
      </c>
      <c r="D1000" s="24" t="s">
        <v>304</v>
      </c>
      <c r="E1000" s="24"/>
      <c r="F1000" s="25" t="s">
        <v>747</v>
      </c>
      <c r="G1000" s="26">
        <f t="shared" ref="G1000" si="1339">G1001+G1003+G1005</f>
        <v>3268.9</v>
      </c>
      <c r="H1000" s="26">
        <f t="shared" ref="H1000:M1000" si="1340">H1001+H1003+H1005</f>
        <v>2921.71081</v>
      </c>
      <c r="I1000" s="26">
        <f t="shared" si="1340"/>
        <v>2921.71081</v>
      </c>
      <c r="J1000" s="26">
        <f t="shared" si="1340"/>
        <v>0</v>
      </c>
      <c r="K1000" s="26">
        <f t="shared" si="1340"/>
        <v>0</v>
      </c>
      <c r="L1000" s="26">
        <f t="shared" si="1340"/>
        <v>0</v>
      </c>
      <c r="M1000" s="26">
        <f t="shared" si="1340"/>
        <v>0</v>
      </c>
      <c r="N1000" s="26">
        <f t="shared" ref="N1000" si="1341">N1001+N1003+N1005</f>
        <v>2921.6849999999999</v>
      </c>
      <c r="O1000" s="47">
        <f t="shared" si="1289"/>
        <v>99.99911661346114</v>
      </c>
      <c r="P1000" s="26">
        <f t="shared" ref="P1000:R1000" si="1342">P1001+P1003+P1005</f>
        <v>0</v>
      </c>
      <c r="Q1000" s="26">
        <f t="shared" ref="Q1000" si="1343">Q1001+Q1003+Q1005</f>
        <v>0</v>
      </c>
      <c r="R1000" s="26">
        <f t="shared" si="1342"/>
        <v>0</v>
      </c>
    </row>
    <row r="1001" spans="1:18" ht="52" x14ac:dyDescent="0.35">
      <c r="A1001" s="24">
        <v>931</v>
      </c>
      <c r="B1001" s="24" t="s">
        <v>8</v>
      </c>
      <c r="C1001" s="24" t="s">
        <v>74</v>
      </c>
      <c r="D1001" s="24" t="s">
        <v>304</v>
      </c>
      <c r="E1001" s="24" t="s">
        <v>19</v>
      </c>
      <c r="F1001" s="25" t="s">
        <v>366</v>
      </c>
      <c r="G1001" s="26">
        <f t="shared" ref="G1001:N1001" si="1344">G1002</f>
        <v>6.3</v>
      </c>
      <c r="H1001" s="26">
        <f t="shared" si="1344"/>
        <v>5.4575500000000003</v>
      </c>
      <c r="I1001" s="26">
        <f t="shared" si="1344"/>
        <v>5.4575500000000003</v>
      </c>
      <c r="J1001" s="26">
        <f t="shared" si="1344"/>
        <v>0</v>
      </c>
      <c r="K1001" s="26">
        <f t="shared" si="1344"/>
        <v>0</v>
      </c>
      <c r="L1001" s="26">
        <f t="shared" si="1344"/>
        <v>0</v>
      </c>
      <c r="M1001" s="26">
        <f t="shared" si="1344"/>
        <v>0</v>
      </c>
      <c r="N1001" s="26">
        <f t="shared" si="1344"/>
        <v>5.4580000000000002</v>
      </c>
      <c r="O1001" s="47">
        <f t="shared" si="1289"/>
        <v>100.00824545812681</v>
      </c>
      <c r="P1001" s="26">
        <f t="shared" ref="P1001:R1001" si="1345">P1002</f>
        <v>0</v>
      </c>
      <c r="Q1001" s="26">
        <f t="shared" si="1345"/>
        <v>0</v>
      </c>
      <c r="R1001" s="26">
        <f t="shared" si="1345"/>
        <v>0</v>
      </c>
    </row>
    <row r="1002" spans="1:18" ht="26" x14ac:dyDescent="0.35">
      <c r="A1002" s="24">
        <v>931</v>
      </c>
      <c r="B1002" s="24" t="s">
        <v>8</v>
      </c>
      <c r="C1002" s="24" t="s">
        <v>74</v>
      </c>
      <c r="D1002" s="24" t="s">
        <v>304</v>
      </c>
      <c r="E1002" s="24">
        <v>120</v>
      </c>
      <c r="F1002" s="25" t="s">
        <v>355</v>
      </c>
      <c r="G1002" s="26">
        <v>6.3</v>
      </c>
      <c r="H1002" s="26">
        <v>5.4575500000000003</v>
      </c>
      <c r="I1002" s="26">
        <v>5.4575500000000003</v>
      </c>
      <c r="J1002" s="26"/>
      <c r="K1002" s="26"/>
      <c r="L1002" s="26"/>
      <c r="M1002" s="26"/>
      <c r="N1002" s="26">
        <v>5.4580000000000002</v>
      </c>
      <c r="O1002" s="47">
        <f t="shared" si="1289"/>
        <v>100.00824545812681</v>
      </c>
      <c r="P1002" s="26"/>
      <c r="Q1002" s="26"/>
      <c r="R1002" s="26"/>
    </row>
    <row r="1003" spans="1:18" ht="26" x14ac:dyDescent="0.35">
      <c r="A1003" s="24">
        <v>931</v>
      </c>
      <c r="B1003" s="24" t="s">
        <v>8</v>
      </c>
      <c r="C1003" s="24" t="s">
        <v>74</v>
      </c>
      <c r="D1003" s="24" t="s">
        <v>304</v>
      </c>
      <c r="E1003" s="24" t="s">
        <v>6</v>
      </c>
      <c r="F1003" s="25" t="s">
        <v>367</v>
      </c>
      <c r="G1003" s="26">
        <f t="shared" ref="G1003:N1003" si="1346">G1004</f>
        <v>3252.9</v>
      </c>
      <c r="H1003" s="26">
        <f t="shared" si="1346"/>
        <v>2910.3313699999999</v>
      </c>
      <c r="I1003" s="26">
        <f t="shared" si="1346"/>
        <v>2910.3313699999999</v>
      </c>
      <c r="J1003" s="26">
        <f t="shared" si="1346"/>
        <v>0</v>
      </c>
      <c r="K1003" s="26">
        <f t="shared" si="1346"/>
        <v>0</v>
      </c>
      <c r="L1003" s="26">
        <f t="shared" si="1346"/>
        <v>0</v>
      </c>
      <c r="M1003" s="26">
        <f t="shared" si="1346"/>
        <v>0</v>
      </c>
      <c r="N1003" s="26">
        <f t="shared" si="1346"/>
        <v>2910.3049999999998</v>
      </c>
      <c r="O1003" s="47">
        <f t="shared" si="1289"/>
        <v>99.999093917611177</v>
      </c>
      <c r="P1003" s="26">
        <f t="shared" ref="P1003:R1003" si="1347">P1004</f>
        <v>0</v>
      </c>
      <c r="Q1003" s="26">
        <f t="shared" si="1347"/>
        <v>0</v>
      </c>
      <c r="R1003" s="26">
        <f t="shared" si="1347"/>
        <v>0</v>
      </c>
    </row>
    <row r="1004" spans="1:18" ht="26" x14ac:dyDescent="0.35">
      <c r="A1004" s="24">
        <v>931</v>
      </c>
      <c r="B1004" s="24" t="s">
        <v>8</v>
      </c>
      <c r="C1004" s="24" t="s">
        <v>74</v>
      </c>
      <c r="D1004" s="24" t="s">
        <v>304</v>
      </c>
      <c r="E1004" s="24">
        <v>240</v>
      </c>
      <c r="F1004" s="25" t="s">
        <v>356</v>
      </c>
      <c r="G1004" s="26">
        <v>3252.9</v>
      </c>
      <c r="H1004" s="26">
        <v>2910.3313699999999</v>
      </c>
      <c r="I1004" s="26">
        <v>2910.3313699999999</v>
      </c>
      <c r="J1004" s="26"/>
      <c r="K1004" s="26"/>
      <c r="L1004" s="26"/>
      <c r="M1004" s="26"/>
      <c r="N1004" s="26">
        <v>2910.3049999999998</v>
      </c>
      <c r="O1004" s="47">
        <f t="shared" si="1289"/>
        <v>99.999093917611177</v>
      </c>
      <c r="P1004" s="26"/>
      <c r="Q1004" s="26"/>
      <c r="R1004" s="26"/>
    </row>
    <row r="1005" spans="1:18" x14ac:dyDescent="0.35">
      <c r="A1005" s="24">
        <v>931</v>
      </c>
      <c r="B1005" s="24" t="s">
        <v>8</v>
      </c>
      <c r="C1005" s="24" t="s">
        <v>74</v>
      </c>
      <c r="D1005" s="24" t="s">
        <v>304</v>
      </c>
      <c r="E1005" s="24" t="s">
        <v>7</v>
      </c>
      <c r="F1005" s="25" t="s">
        <v>371</v>
      </c>
      <c r="G1005" s="26">
        <f t="shared" ref="G1005:N1005" si="1348">G1006</f>
        <v>9.6999999999999993</v>
      </c>
      <c r="H1005" s="26">
        <f t="shared" si="1348"/>
        <v>5.9218900000000003</v>
      </c>
      <c r="I1005" s="26">
        <f t="shared" si="1348"/>
        <v>5.9218900000000003</v>
      </c>
      <c r="J1005" s="26">
        <f t="shared" si="1348"/>
        <v>0</v>
      </c>
      <c r="K1005" s="26">
        <f t="shared" si="1348"/>
        <v>0</v>
      </c>
      <c r="L1005" s="26">
        <f t="shared" si="1348"/>
        <v>0</v>
      </c>
      <c r="M1005" s="26">
        <f t="shared" si="1348"/>
        <v>0</v>
      </c>
      <c r="N1005" s="26">
        <f t="shared" si="1348"/>
        <v>5.9219999999999997</v>
      </c>
      <c r="O1005" s="47">
        <f t="shared" si="1289"/>
        <v>100.00185751508386</v>
      </c>
      <c r="P1005" s="26">
        <f t="shared" ref="P1005:R1005" si="1349">P1006</f>
        <v>0</v>
      </c>
      <c r="Q1005" s="26">
        <f t="shared" si="1349"/>
        <v>0</v>
      </c>
      <c r="R1005" s="26">
        <f t="shared" si="1349"/>
        <v>0</v>
      </c>
    </row>
    <row r="1006" spans="1:18" x14ac:dyDescent="0.35">
      <c r="A1006" s="24">
        <v>931</v>
      </c>
      <c r="B1006" s="24" t="s">
        <v>8</v>
      </c>
      <c r="C1006" s="24" t="s">
        <v>74</v>
      </c>
      <c r="D1006" s="24" t="s">
        <v>304</v>
      </c>
      <c r="E1006" s="24">
        <v>850</v>
      </c>
      <c r="F1006" s="25" t="s">
        <v>365</v>
      </c>
      <c r="G1006" s="26">
        <v>9.6999999999999993</v>
      </c>
      <c r="H1006" s="26">
        <v>5.9218900000000003</v>
      </c>
      <c r="I1006" s="26">
        <v>5.9218900000000003</v>
      </c>
      <c r="J1006" s="26"/>
      <c r="K1006" s="26"/>
      <c r="L1006" s="26"/>
      <c r="M1006" s="26"/>
      <c r="N1006" s="26">
        <v>5.9219999999999997</v>
      </c>
      <c r="O1006" s="47">
        <f t="shared" si="1289"/>
        <v>100.00185751508386</v>
      </c>
      <c r="P1006" s="26"/>
      <c r="Q1006" s="26"/>
      <c r="R1006" s="26"/>
    </row>
    <row r="1007" spans="1:18" s="29" customFormat="1" x14ac:dyDescent="0.35">
      <c r="A1007" s="28">
        <v>931</v>
      </c>
      <c r="B1007" s="28" t="s">
        <v>8</v>
      </c>
      <c r="C1007" s="28" t="s">
        <v>10</v>
      </c>
      <c r="D1007" s="28"/>
      <c r="E1007" s="28"/>
      <c r="F1007" s="21" t="s">
        <v>14</v>
      </c>
      <c r="G1007" s="22">
        <f t="shared" ref="G1007:N1007" si="1350">G1008</f>
        <v>4582.8999999999996</v>
      </c>
      <c r="H1007" s="22">
        <f t="shared" si="1350"/>
        <v>5103.2</v>
      </c>
      <c r="I1007" s="22">
        <f t="shared" si="1350"/>
        <v>5103.2</v>
      </c>
      <c r="J1007" s="22">
        <f t="shared" si="1350"/>
        <v>0</v>
      </c>
      <c r="K1007" s="22">
        <f t="shared" si="1350"/>
        <v>0</v>
      </c>
      <c r="L1007" s="22">
        <f t="shared" si="1350"/>
        <v>0</v>
      </c>
      <c r="M1007" s="22">
        <f t="shared" si="1350"/>
        <v>0</v>
      </c>
      <c r="N1007" s="22">
        <f t="shared" si="1350"/>
        <v>4640.2829999999994</v>
      </c>
      <c r="O1007" s="48">
        <f t="shared" si="1289"/>
        <v>90.92888775670167</v>
      </c>
      <c r="P1007" s="22">
        <f t="shared" ref="P1007:R1007" si="1351">P1008</f>
        <v>0</v>
      </c>
      <c r="Q1007" s="22">
        <f t="shared" si="1351"/>
        <v>0</v>
      </c>
      <c r="R1007" s="22">
        <f t="shared" si="1351"/>
        <v>0</v>
      </c>
    </row>
    <row r="1008" spans="1:18" x14ac:dyDescent="0.35">
      <c r="A1008" s="24">
        <v>931</v>
      </c>
      <c r="B1008" s="24" t="s">
        <v>8</v>
      </c>
      <c r="C1008" s="24" t="s">
        <v>10</v>
      </c>
      <c r="D1008" s="24" t="s">
        <v>329</v>
      </c>
      <c r="E1008" s="24"/>
      <c r="F1008" s="25" t="s">
        <v>386</v>
      </c>
      <c r="G1008" s="26">
        <f t="shared" ref="G1008:R1008" si="1352">G1009+G1013+G1023</f>
        <v>4582.8999999999996</v>
      </c>
      <c r="H1008" s="26">
        <f t="shared" si="1352"/>
        <v>5103.2</v>
      </c>
      <c r="I1008" s="26">
        <f t="shared" si="1352"/>
        <v>5103.2</v>
      </c>
      <c r="J1008" s="26">
        <f t="shared" si="1352"/>
        <v>0</v>
      </c>
      <c r="K1008" s="26">
        <f t="shared" si="1352"/>
        <v>0</v>
      </c>
      <c r="L1008" s="26">
        <f t="shared" si="1352"/>
        <v>0</v>
      </c>
      <c r="M1008" s="26">
        <f t="shared" si="1352"/>
        <v>0</v>
      </c>
      <c r="N1008" s="26">
        <f t="shared" si="1352"/>
        <v>4640.2829999999994</v>
      </c>
      <c r="O1008" s="47">
        <f t="shared" si="1289"/>
        <v>90.92888775670167</v>
      </c>
      <c r="P1008" s="26">
        <f t="shared" si="1352"/>
        <v>0</v>
      </c>
      <c r="Q1008" s="26">
        <f t="shared" si="1352"/>
        <v>0</v>
      </c>
      <c r="R1008" s="26">
        <f t="shared" si="1352"/>
        <v>0</v>
      </c>
    </row>
    <row r="1009" spans="1:18" ht="39" x14ac:dyDescent="0.35">
      <c r="A1009" s="24">
        <v>931</v>
      </c>
      <c r="B1009" s="24" t="s">
        <v>8</v>
      </c>
      <c r="C1009" s="24" t="s">
        <v>10</v>
      </c>
      <c r="D1009" s="24" t="s">
        <v>330</v>
      </c>
      <c r="E1009" s="24"/>
      <c r="F1009" s="25" t="s">
        <v>818</v>
      </c>
      <c r="G1009" s="26">
        <f t="shared" ref="G1009:N1011" si="1353">G1010</f>
        <v>15</v>
      </c>
      <c r="H1009" s="26">
        <f t="shared" si="1353"/>
        <v>15</v>
      </c>
      <c r="I1009" s="26">
        <f t="shared" si="1353"/>
        <v>15</v>
      </c>
      <c r="J1009" s="26">
        <f t="shared" si="1353"/>
        <v>0</v>
      </c>
      <c r="K1009" s="26">
        <f t="shared" si="1353"/>
        <v>0</v>
      </c>
      <c r="L1009" s="26">
        <f t="shared" si="1353"/>
        <v>0</v>
      </c>
      <c r="M1009" s="26">
        <f t="shared" si="1353"/>
        <v>0</v>
      </c>
      <c r="N1009" s="26">
        <f t="shared" si="1353"/>
        <v>15</v>
      </c>
      <c r="O1009" s="47">
        <f t="shared" si="1289"/>
        <v>100</v>
      </c>
      <c r="P1009" s="26">
        <f t="shared" ref="P1009:R1011" si="1354">P1010</f>
        <v>0</v>
      </c>
      <c r="Q1009" s="26">
        <f t="shared" si="1354"/>
        <v>0</v>
      </c>
      <c r="R1009" s="26">
        <f t="shared" si="1354"/>
        <v>0</v>
      </c>
    </row>
    <row r="1010" spans="1:18" ht="39" x14ac:dyDescent="0.35">
      <c r="A1010" s="24">
        <v>931</v>
      </c>
      <c r="B1010" s="24" t="s">
        <v>8</v>
      </c>
      <c r="C1010" s="24" t="s">
        <v>10</v>
      </c>
      <c r="D1010" s="24" t="s">
        <v>307</v>
      </c>
      <c r="E1010" s="24"/>
      <c r="F1010" s="25" t="s">
        <v>819</v>
      </c>
      <c r="G1010" s="26">
        <f t="shared" si="1353"/>
        <v>15</v>
      </c>
      <c r="H1010" s="26">
        <f t="shared" si="1353"/>
        <v>15</v>
      </c>
      <c r="I1010" s="26">
        <f t="shared" si="1353"/>
        <v>15</v>
      </c>
      <c r="J1010" s="26">
        <f t="shared" si="1353"/>
        <v>0</v>
      </c>
      <c r="K1010" s="26">
        <f t="shared" si="1353"/>
        <v>0</v>
      </c>
      <c r="L1010" s="26">
        <f t="shared" si="1353"/>
        <v>0</v>
      </c>
      <c r="M1010" s="26">
        <f t="shared" si="1353"/>
        <v>0</v>
      </c>
      <c r="N1010" s="26">
        <f t="shared" si="1353"/>
        <v>15</v>
      </c>
      <c r="O1010" s="47">
        <f t="shared" si="1289"/>
        <v>100</v>
      </c>
      <c r="P1010" s="26">
        <f t="shared" si="1354"/>
        <v>0</v>
      </c>
      <c r="Q1010" s="26">
        <f t="shared" si="1354"/>
        <v>0</v>
      </c>
      <c r="R1010" s="26">
        <f t="shared" si="1354"/>
        <v>0</v>
      </c>
    </row>
    <row r="1011" spans="1:18" ht="26" x14ac:dyDescent="0.35">
      <c r="A1011" s="24">
        <v>931</v>
      </c>
      <c r="B1011" s="24" t="s">
        <v>8</v>
      </c>
      <c r="C1011" s="24" t="s">
        <v>10</v>
      </c>
      <c r="D1011" s="24" t="s">
        <v>307</v>
      </c>
      <c r="E1011" s="24" t="s">
        <v>85</v>
      </c>
      <c r="F1011" s="25" t="s">
        <v>370</v>
      </c>
      <c r="G1011" s="26">
        <f t="shared" ref="G1011:N1011" si="1355">G1012</f>
        <v>15</v>
      </c>
      <c r="H1011" s="26">
        <f t="shared" si="1355"/>
        <v>15</v>
      </c>
      <c r="I1011" s="26">
        <f t="shared" si="1353"/>
        <v>15</v>
      </c>
      <c r="J1011" s="26">
        <f t="shared" si="1353"/>
        <v>0</v>
      </c>
      <c r="K1011" s="26">
        <f t="shared" si="1353"/>
        <v>0</v>
      </c>
      <c r="L1011" s="26">
        <f t="shared" si="1353"/>
        <v>0</v>
      </c>
      <c r="M1011" s="26">
        <f t="shared" si="1353"/>
        <v>0</v>
      </c>
      <c r="N1011" s="26">
        <f t="shared" si="1355"/>
        <v>15</v>
      </c>
      <c r="O1011" s="47">
        <f t="shared" si="1289"/>
        <v>100</v>
      </c>
      <c r="P1011" s="26">
        <f t="shared" si="1354"/>
        <v>0</v>
      </c>
      <c r="Q1011" s="26">
        <f t="shared" si="1354"/>
        <v>0</v>
      </c>
      <c r="R1011" s="26">
        <f t="shared" si="1354"/>
        <v>0</v>
      </c>
    </row>
    <row r="1012" spans="1:18" ht="26" x14ac:dyDescent="0.35">
      <c r="A1012" s="24">
        <v>931</v>
      </c>
      <c r="B1012" s="24" t="s">
        <v>8</v>
      </c>
      <c r="C1012" s="24" t="s">
        <v>10</v>
      </c>
      <c r="D1012" s="24" t="s">
        <v>307</v>
      </c>
      <c r="E1012" s="24">
        <v>630</v>
      </c>
      <c r="F1012" s="25" t="s">
        <v>363</v>
      </c>
      <c r="G1012" s="26">
        <v>15</v>
      </c>
      <c r="H1012" s="26">
        <v>15</v>
      </c>
      <c r="I1012" s="26">
        <v>15</v>
      </c>
      <c r="J1012" s="26"/>
      <c r="K1012" s="26"/>
      <c r="L1012" s="26"/>
      <c r="M1012" s="26"/>
      <c r="N1012" s="26">
        <v>15</v>
      </c>
      <c r="O1012" s="47">
        <f t="shared" si="1289"/>
        <v>100</v>
      </c>
      <c r="P1012" s="26"/>
      <c r="Q1012" s="26"/>
      <c r="R1012" s="26"/>
    </row>
    <row r="1013" spans="1:18" ht="26" x14ac:dyDescent="0.35">
      <c r="A1013" s="24">
        <v>931</v>
      </c>
      <c r="B1013" s="24" t="s">
        <v>8</v>
      </c>
      <c r="C1013" s="24" t="s">
        <v>10</v>
      </c>
      <c r="D1013" s="24" t="s">
        <v>331</v>
      </c>
      <c r="E1013" s="24"/>
      <c r="F1013" s="25" t="s">
        <v>387</v>
      </c>
      <c r="G1013" s="26">
        <f>G1017+G1020+G1014</f>
        <v>1477.9</v>
      </c>
      <c r="H1013" s="26">
        <f>H1017+H1020+H1014</f>
        <v>1955.2999999999997</v>
      </c>
      <c r="I1013" s="26">
        <f t="shared" ref="I1013:R1013" si="1356">I1017+I1020+I1014</f>
        <v>1955.2999999999997</v>
      </c>
      <c r="J1013" s="26">
        <f t="shared" si="1356"/>
        <v>0</v>
      </c>
      <c r="K1013" s="26">
        <f t="shared" si="1356"/>
        <v>0</v>
      </c>
      <c r="L1013" s="26">
        <f t="shared" si="1356"/>
        <v>0</v>
      </c>
      <c r="M1013" s="26">
        <f t="shared" si="1356"/>
        <v>0</v>
      </c>
      <c r="N1013" s="26">
        <f t="shared" si="1356"/>
        <v>1955.2999999999997</v>
      </c>
      <c r="O1013" s="47">
        <f t="shared" si="1289"/>
        <v>100</v>
      </c>
      <c r="P1013" s="26">
        <f t="shared" si="1356"/>
        <v>0</v>
      </c>
      <c r="Q1013" s="26">
        <f t="shared" si="1356"/>
        <v>0</v>
      </c>
      <c r="R1013" s="26">
        <f t="shared" si="1356"/>
        <v>0</v>
      </c>
    </row>
    <row r="1014" spans="1:18" ht="26" x14ac:dyDescent="0.35">
      <c r="A1014" s="24">
        <v>931</v>
      </c>
      <c r="B1014" s="24" t="s">
        <v>8</v>
      </c>
      <c r="C1014" s="24" t="s">
        <v>10</v>
      </c>
      <c r="D1014" s="24" t="s">
        <v>540</v>
      </c>
      <c r="E1014" s="24"/>
      <c r="F1014" s="25" t="s">
        <v>820</v>
      </c>
      <c r="G1014" s="26">
        <f t="shared" ref="G1014:G1015" si="1357">G1015</f>
        <v>70</v>
      </c>
      <c r="H1014" s="26">
        <f t="shared" ref="H1014:M1015" si="1358">H1015</f>
        <v>429.6</v>
      </c>
      <c r="I1014" s="26">
        <f t="shared" si="1358"/>
        <v>429.6</v>
      </c>
      <c r="J1014" s="26">
        <f t="shared" si="1358"/>
        <v>0</v>
      </c>
      <c r="K1014" s="26">
        <f t="shared" si="1358"/>
        <v>0</v>
      </c>
      <c r="L1014" s="26">
        <f t="shared" si="1358"/>
        <v>0</v>
      </c>
      <c r="M1014" s="26">
        <f t="shared" si="1358"/>
        <v>0</v>
      </c>
      <c r="N1014" s="26">
        <f t="shared" ref="N1014:N1015" si="1359">N1015</f>
        <v>429.6</v>
      </c>
      <c r="O1014" s="47">
        <f t="shared" si="1289"/>
        <v>100</v>
      </c>
      <c r="P1014" s="26">
        <f t="shared" ref="P1014:R1015" si="1360">P1015</f>
        <v>0</v>
      </c>
      <c r="Q1014" s="26">
        <f t="shared" si="1360"/>
        <v>0</v>
      </c>
      <c r="R1014" s="26">
        <f t="shared" si="1360"/>
        <v>0</v>
      </c>
    </row>
    <row r="1015" spans="1:18" ht="26" x14ac:dyDescent="0.35">
      <c r="A1015" s="24">
        <v>931</v>
      </c>
      <c r="B1015" s="24" t="s">
        <v>8</v>
      </c>
      <c r="C1015" s="24" t="s">
        <v>10</v>
      </c>
      <c r="D1015" s="24" t="s">
        <v>540</v>
      </c>
      <c r="E1015" s="24" t="s">
        <v>85</v>
      </c>
      <c r="F1015" s="25" t="s">
        <v>370</v>
      </c>
      <c r="G1015" s="26">
        <f t="shared" si="1357"/>
        <v>70</v>
      </c>
      <c r="H1015" s="26">
        <f t="shared" si="1358"/>
        <v>429.6</v>
      </c>
      <c r="I1015" s="26">
        <f t="shared" si="1358"/>
        <v>429.6</v>
      </c>
      <c r="J1015" s="26">
        <f t="shared" si="1358"/>
        <v>0</v>
      </c>
      <c r="K1015" s="26">
        <f t="shared" si="1358"/>
        <v>0</v>
      </c>
      <c r="L1015" s="26">
        <f t="shared" si="1358"/>
        <v>0</v>
      </c>
      <c r="M1015" s="26">
        <f t="shared" si="1358"/>
        <v>0</v>
      </c>
      <c r="N1015" s="26">
        <f t="shared" si="1359"/>
        <v>429.6</v>
      </c>
      <c r="O1015" s="47">
        <f t="shared" si="1289"/>
        <v>100</v>
      </c>
      <c r="P1015" s="26">
        <f t="shared" si="1360"/>
        <v>0</v>
      </c>
      <c r="Q1015" s="26">
        <f t="shared" si="1360"/>
        <v>0</v>
      </c>
      <c r="R1015" s="26">
        <f t="shared" si="1360"/>
        <v>0</v>
      </c>
    </row>
    <row r="1016" spans="1:18" ht="26" x14ac:dyDescent="0.35">
      <c r="A1016" s="24">
        <v>931</v>
      </c>
      <c r="B1016" s="24" t="s">
        <v>8</v>
      </c>
      <c r="C1016" s="24" t="s">
        <v>10</v>
      </c>
      <c r="D1016" s="24" t="s">
        <v>540</v>
      </c>
      <c r="E1016" s="24" t="s">
        <v>353</v>
      </c>
      <c r="F1016" s="25" t="s">
        <v>363</v>
      </c>
      <c r="G1016" s="26">
        <v>70</v>
      </c>
      <c r="H1016" s="26">
        <v>429.6</v>
      </c>
      <c r="I1016" s="26">
        <v>429.6</v>
      </c>
      <c r="J1016" s="26"/>
      <c r="K1016" s="26"/>
      <c r="L1016" s="26"/>
      <c r="M1016" s="26"/>
      <c r="N1016" s="26">
        <v>429.6</v>
      </c>
      <c r="O1016" s="47">
        <f t="shared" si="1289"/>
        <v>100</v>
      </c>
      <c r="P1016" s="26"/>
      <c r="Q1016" s="26"/>
      <c r="R1016" s="26"/>
    </row>
    <row r="1017" spans="1:18" ht="26" x14ac:dyDescent="0.35">
      <c r="A1017" s="24">
        <v>931</v>
      </c>
      <c r="B1017" s="24" t="s">
        <v>8</v>
      </c>
      <c r="C1017" s="24" t="s">
        <v>10</v>
      </c>
      <c r="D1017" s="24" t="s">
        <v>305</v>
      </c>
      <c r="E1017" s="24"/>
      <c r="F1017" s="25" t="s">
        <v>771</v>
      </c>
      <c r="G1017" s="26">
        <f t="shared" ref="G1017:N1018" si="1361">G1018</f>
        <v>1133.8</v>
      </c>
      <c r="H1017" s="26">
        <f t="shared" si="1361"/>
        <v>1251.5999999999999</v>
      </c>
      <c r="I1017" s="26">
        <f t="shared" si="1361"/>
        <v>1251.5999999999999</v>
      </c>
      <c r="J1017" s="26">
        <f t="shared" si="1361"/>
        <v>0</v>
      </c>
      <c r="K1017" s="26">
        <f t="shared" si="1361"/>
        <v>0</v>
      </c>
      <c r="L1017" s="26">
        <f t="shared" si="1361"/>
        <v>0</v>
      </c>
      <c r="M1017" s="26">
        <f t="shared" si="1361"/>
        <v>0</v>
      </c>
      <c r="N1017" s="26">
        <f t="shared" si="1361"/>
        <v>1251.5999999999999</v>
      </c>
      <c r="O1017" s="47">
        <f t="shared" si="1289"/>
        <v>100</v>
      </c>
      <c r="P1017" s="26">
        <f t="shared" ref="P1017:R1018" si="1362">P1018</f>
        <v>0</v>
      </c>
      <c r="Q1017" s="26">
        <f t="shared" si="1362"/>
        <v>0</v>
      </c>
      <c r="R1017" s="26">
        <f t="shared" si="1362"/>
        <v>0</v>
      </c>
    </row>
    <row r="1018" spans="1:18" ht="26" x14ac:dyDescent="0.35">
      <c r="A1018" s="24">
        <v>931</v>
      </c>
      <c r="B1018" s="24" t="s">
        <v>8</v>
      </c>
      <c r="C1018" s="24" t="s">
        <v>10</v>
      </c>
      <c r="D1018" s="24" t="s">
        <v>305</v>
      </c>
      <c r="E1018" s="24" t="s">
        <v>85</v>
      </c>
      <c r="F1018" s="25" t="s">
        <v>370</v>
      </c>
      <c r="G1018" s="26">
        <f t="shared" si="1361"/>
        <v>1133.8</v>
      </c>
      <c r="H1018" s="26">
        <f t="shared" si="1361"/>
        <v>1251.5999999999999</v>
      </c>
      <c r="I1018" s="26">
        <f t="shared" si="1361"/>
        <v>1251.5999999999999</v>
      </c>
      <c r="J1018" s="26">
        <f t="shared" si="1361"/>
        <v>0</v>
      </c>
      <c r="K1018" s="26">
        <f t="shared" si="1361"/>
        <v>0</v>
      </c>
      <c r="L1018" s="26">
        <f t="shared" si="1361"/>
        <v>0</v>
      </c>
      <c r="M1018" s="26">
        <f t="shared" si="1361"/>
        <v>0</v>
      </c>
      <c r="N1018" s="26">
        <f t="shared" si="1361"/>
        <v>1251.5999999999999</v>
      </c>
      <c r="O1018" s="47">
        <f t="shared" si="1289"/>
        <v>100</v>
      </c>
      <c r="P1018" s="26">
        <f t="shared" si="1362"/>
        <v>0</v>
      </c>
      <c r="Q1018" s="26">
        <f t="shared" si="1362"/>
        <v>0</v>
      </c>
      <c r="R1018" s="26">
        <f t="shared" si="1362"/>
        <v>0</v>
      </c>
    </row>
    <row r="1019" spans="1:18" ht="26" x14ac:dyDescent="0.35">
      <c r="A1019" s="24">
        <v>931</v>
      </c>
      <c r="B1019" s="24" t="s">
        <v>8</v>
      </c>
      <c r="C1019" s="24" t="s">
        <v>10</v>
      </c>
      <c r="D1019" s="24" t="s">
        <v>305</v>
      </c>
      <c r="E1019" s="24">
        <v>630</v>
      </c>
      <c r="F1019" s="25" t="s">
        <v>363</v>
      </c>
      <c r="G1019" s="26">
        <v>1133.8</v>
      </c>
      <c r="H1019" s="26">
        <v>1251.5999999999999</v>
      </c>
      <c r="I1019" s="26">
        <v>1251.5999999999999</v>
      </c>
      <c r="J1019" s="26"/>
      <c r="K1019" s="26"/>
      <c r="L1019" s="26"/>
      <c r="M1019" s="26"/>
      <c r="N1019" s="26">
        <v>1251.5999999999999</v>
      </c>
      <c r="O1019" s="47">
        <f t="shared" si="1289"/>
        <v>100</v>
      </c>
      <c r="P1019" s="26"/>
      <c r="Q1019" s="26"/>
      <c r="R1019" s="26"/>
    </row>
    <row r="1020" spans="1:18" ht="39" x14ac:dyDescent="0.35">
      <c r="A1020" s="24">
        <v>931</v>
      </c>
      <c r="B1020" s="24" t="s">
        <v>8</v>
      </c>
      <c r="C1020" s="24" t="s">
        <v>10</v>
      </c>
      <c r="D1020" s="24" t="s">
        <v>306</v>
      </c>
      <c r="E1020" s="24"/>
      <c r="F1020" s="25" t="s">
        <v>821</v>
      </c>
      <c r="G1020" s="26">
        <f t="shared" ref="G1020:N1021" si="1363">G1021</f>
        <v>274.10000000000002</v>
      </c>
      <c r="H1020" s="26">
        <f t="shared" si="1363"/>
        <v>274.10000000000002</v>
      </c>
      <c r="I1020" s="26">
        <f t="shared" si="1363"/>
        <v>274.10000000000002</v>
      </c>
      <c r="J1020" s="26">
        <f t="shared" si="1363"/>
        <v>0</v>
      </c>
      <c r="K1020" s="26">
        <f t="shared" si="1363"/>
        <v>0</v>
      </c>
      <c r="L1020" s="26">
        <f t="shared" si="1363"/>
        <v>0</v>
      </c>
      <c r="M1020" s="26">
        <f t="shared" si="1363"/>
        <v>0</v>
      </c>
      <c r="N1020" s="26">
        <f t="shared" si="1363"/>
        <v>274.10000000000002</v>
      </c>
      <c r="O1020" s="47">
        <f t="shared" si="1289"/>
        <v>100</v>
      </c>
      <c r="P1020" s="26">
        <f t="shared" ref="P1020:R1021" si="1364">P1021</f>
        <v>0</v>
      </c>
      <c r="Q1020" s="26">
        <f t="shared" si="1364"/>
        <v>0</v>
      </c>
      <c r="R1020" s="26">
        <f t="shared" si="1364"/>
        <v>0</v>
      </c>
    </row>
    <row r="1021" spans="1:18" ht="26" x14ac:dyDescent="0.35">
      <c r="A1021" s="24">
        <v>931</v>
      </c>
      <c r="B1021" s="24" t="s">
        <v>8</v>
      </c>
      <c r="C1021" s="24" t="s">
        <v>10</v>
      </c>
      <c r="D1021" s="24" t="s">
        <v>306</v>
      </c>
      <c r="E1021" s="24" t="s">
        <v>85</v>
      </c>
      <c r="F1021" s="25" t="s">
        <v>370</v>
      </c>
      <c r="G1021" s="26">
        <f t="shared" si="1363"/>
        <v>274.10000000000002</v>
      </c>
      <c r="H1021" s="26">
        <f t="shared" si="1363"/>
        <v>274.10000000000002</v>
      </c>
      <c r="I1021" s="26">
        <f t="shared" si="1363"/>
        <v>274.10000000000002</v>
      </c>
      <c r="J1021" s="26">
        <f t="shared" si="1363"/>
        <v>0</v>
      </c>
      <c r="K1021" s="26">
        <f t="shared" si="1363"/>
        <v>0</v>
      </c>
      <c r="L1021" s="26">
        <f t="shared" si="1363"/>
        <v>0</v>
      </c>
      <c r="M1021" s="26">
        <f t="shared" si="1363"/>
        <v>0</v>
      </c>
      <c r="N1021" s="26">
        <f t="shared" si="1363"/>
        <v>274.10000000000002</v>
      </c>
      <c r="O1021" s="47">
        <f t="shared" si="1289"/>
        <v>100</v>
      </c>
      <c r="P1021" s="26">
        <f t="shared" si="1364"/>
        <v>0</v>
      </c>
      <c r="Q1021" s="26">
        <f t="shared" si="1364"/>
        <v>0</v>
      </c>
      <c r="R1021" s="26">
        <f t="shared" si="1364"/>
        <v>0</v>
      </c>
    </row>
    <row r="1022" spans="1:18" ht="26" x14ac:dyDescent="0.35">
      <c r="A1022" s="24">
        <v>931</v>
      </c>
      <c r="B1022" s="24" t="s">
        <v>8</v>
      </c>
      <c r="C1022" s="24" t="s">
        <v>10</v>
      </c>
      <c r="D1022" s="24" t="s">
        <v>306</v>
      </c>
      <c r="E1022" s="24">
        <v>630</v>
      </c>
      <c r="F1022" s="25" t="s">
        <v>363</v>
      </c>
      <c r="G1022" s="26">
        <v>274.10000000000002</v>
      </c>
      <c r="H1022" s="26">
        <v>274.10000000000002</v>
      </c>
      <c r="I1022" s="26">
        <v>274.10000000000002</v>
      </c>
      <c r="J1022" s="26"/>
      <c r="K1022" s="26"/>
      <c r="L1022" s="26"/>
      <c r="M1022" s="26"/>
      <c r="N1022" s="26">
        <v>274.10000000000002</v>
      </c>
      <c r="O1022" s="47">
        <f t="shared" si="1289"/>
        <v>100</v>
      </c>
      <c r="P1022" s="26"/>
      <c r="Q1022" s="26"/>
      <c r="R1022" s="26"/>
    </row>
    <row r="1023" spans="1:18" ht="26" x14ac:dyDescent="0.35">
      <c r="A1023" s="24">
        <v>931</v>
      </c>
      <c r="B1023" s="24" t="s">
        <v>8</v>
      </c>
      <c r="C1023" s="24" t="s">
        <v>10</v>
      </c>
      <c r="D1023" s="24" t="s">
        <v>332</v>
      </c>
      <c r="E1023" s="24"/>
      <c r="F1023" s="25" t="s">
        <v>389</v>
      </c>
      <c r="G1023" s="26">
        <f>G1024+G1029</f>
        <v>3090</v>
      </c>
      <c r="H1023" s="26">
        <f t="shared" ref="H1023:R1023" si="1365">H1024+H1029</f>
        <v>3132.9</v>
      </c>
      <c r="I1023" s="26">
        <f t="shared" si="1365"/>
        <v>3132.9</v>
      </c>
      <c r="J1023" s="26">
        <f t="shared" si="1365"/>
        <v>0</v>
      </c>
      <c r="K1023" s="26">
        <f t="shared" si="1365"/>
        <v>0</v>
      </c>
      <c r="L1023" s="26">
        <f t="shared" si="1365"/>
        <v>0</v>
      </c>
      <c r="M1023" s="26">
        <f t="shared" si="1365"/>
        <v>0</v>
      </c>
      <c r="N1023" s="26">
        <f t="shared" si="1365"/>
        <v>2669.9829999999997</v>
      </c>
      <c r="O1023" s="47">
        <f t="shared" si="1289"/>
        <v>85.224009703469619</v>
      </c>
      <c r="P1023" s="26">
        <f t="shared" si="1365"/>
        <v>0</v>
      </c>
      <c r="Q1023" s="26">
        <f t="shared" si="1365"/>
        <v>0</v>
      </c>
      <c r="R1023" s="26">
        <f t="shared" si="1365"/>
        <v>0</v>
      </c>
    </row>
    <row r="1024" spans="1:18" ht="26" x14ac:dyDescent="0.35">
      <c r="A1024" s="24">
        <v>931</v>
      </c>
      <c r="B1024" s="24" t="s">
        <v>8</v>
      </c>
      <c r="C1024" s="24" t="s">
        <v>10</v>
      </c>
      <c r="D1024" s="24" t="s">
        <v>769</v>
      </c>
      <c r="E1024" s="24"/>
      <c r="F1024" s="25" t="s">
        <v>388</v>
      </c>
      <c r="G1024" s="26">
        <f t="shared" ref="G1024" si="1366">G1025+G1027</f>
        <v>2856.7</v>
      </c>
      <c r="H1024" s="26">
        <f t="shared" ref="H1024:M1024" si="1367">H1025+H1027</f>
        <v>2856.7000000000003</v>
      </c>
      <c r="I1024" s="26">
        <f t="shared" si="1367"/>
        <v>2856.7000000000003</v>
      </c>
      <c r="J1024" s="26">
        <f t="shared" si="1367"/>
        <v>0</v>
      </c>
      <c r="K1024" s="26">
        <f t="shared" si="1367"/>
        <v>0</v>
      </c>
      <c r="L1024" s="26">
        <f t="shared" si="1367"/>
        <v>0</v>
      </c>
      <c r="M1024" s="26">
        <f t="shared" si="1367"/>
        <v>0</v>
      </c>
      <c r="N1024" s="26">
        <f t="shared" ref="N1024" si="1368">N1025+N1027</f>
        <v>2394.5329999999999</v>
      </c>
      <c r="O1024" s="47">
        <f t="shared" si="1289"/>
        <v>83.821647355340062</v>
      </c>
      <c r="P1024" s="26">
        <f t="shared" ref="P1024:R1024" si="1369">P1025+P1027</f>
        <v>0</v>
      </c>
      <c r="Q1024" s="26">
        <f t="shared" ref="Q1024" si="1370">Q1025+Q1027</f>
        <v>0</v>
      </c>
      <c r="R1024" s="26">
        <f t="shared" si="1369"/>
        <v>0</v>
      </c>
    </row>
    <row r="1025" spans="1:18" ht="26" x14ac:dyDescent="0.35">
      <c r="A1025" s="24">
        <v>931</v>
      </c>
      <c r="B1025" s="24" t="s">
        <v>8</v>
      </c>
      <c r="C1025" s="24" t="s">
        <v>10</v>
      </c>
      <c r="D1025" s="24" t="s">
        <v>769</v>
      </c>
      <c r="E1025" s="24" t="s">
        <v>6</v>
      </c>
      <c r="F1025" s="25" t="s">
        <v>367</v>
      </c>
      <c r="G1025" s="26">
        <f t="shared" ref="G1025:N1025" si="1371">G1026</f>
        <v>2747.1</v>
      </c>
      <c r="H1025" s="26">
        <f t="shared" si="1371"/>
        <v>2747.5680000000002</v>
      </c>
      <c r="I1025" s="26">
        <f t="shared" si="1371"/>
        <v>2747.5680000000002</v>
      </c>
      <c r="J1025" s="26">
        <f t="shared" si="1371"/>
        <v>0</v>
      </c>
      <c r="K1025" s="26">
        <f t="shared" si="1371"/>
        <v>0</v>
      </c>
      <c r="L1025" s="26">
        <f t="shared" si="1371"/>
        <v>0</v>
      </c>
      <c r="M1025" s="26">
        <f t="shared" si="1371"/>
        <v>0</v>
      </c>
      <c r="N1025" s="26">
        <f t="shared" si="1371"/>
        <v>2285.4009999999998</v>
      </c>
      <c r="O1025" s="47">
        <f t="shared" si="1289"/>
        <v>83.179051437489434</v>
      </c>
      <c r="P1025" s="26">
        <f t="shared" ref="P1025:R1025" si="1372">P1026</f>
        <v>0</v>
      </c>
      <c r="Q1025" s="26">
        <f t="shared" si="1372"/>
        <v>0</v>
      </c>
      <c r="R1025" s="26">
        <f t="shared" si="1372"/>
        <v>0</v>
      </c>
    </row>
    <row r="1026" spans="1:18" ht="26" x14ac:dyDescent="0.35">
      <c r="A1026" s="24">
        <v>931</v>
      </c>
      <c r="B1026" s="24" t="s">
        <v>8</v>
      </c>
      <c r="C1026" s="24" t="s">
        <v>10</v>
      </c>
      <c r="D1026" s="24" t="s">
        <v>769</v>
      </c>
      <c r="E1026" s="24" t="s">
        <v>302</v>
      </c>
      <c r="F1026" s="25" t="s">
        <v>356</v>
      </c>
      <c r="G1026" s="26">
        <v>2747.1</v>
      </c>
      <c r="H1026" s="26">
        <v>2747.5680000000002</v>
      </c>
      <c r="I1026" s="26">
        <v>2747.5680000000002</v>
      </c>
      <c r="J1026" s="26"/>
      <c r="K1026" s="26"/>
      <c r="L1026" s="26"/>
      <c r="M1026" s="26"/>
      <c r="N1026" s="26">
        <v>2285.4009999999998</v>
      </c>
      <c r="O1026" s="47">
        <f t="shared" si="1289"/>
        <v>83.179051437489434</v>
      </c>
      <c r="P1026" s="26"/>
      <c r="Q1026" s="26"/>
      <c r="R1026" s="26"/>
    </row>
    <row r="1027" spans="1:18" x14ac:dyDescent="0.35">
      <c r="A1027" s="24">
        <v>931</v>
      </c>
      <c r="B1027" s="24" t="s">
        <v>8</v>
      </c>
      <c r="C1027" s="24" t="s">
        <v>10</v>
      </c>
      <c r="D1027" s="24" t="s">
        <v>769</v>
      </c>
      <c r="E1027" s="24" t="s">
        <v>7</v>
      </c>
      <c r="F1027" s="25" t="s">
        <v>371</v>
      </c>
      <c r="G1027" s="26">
        <f t="shared" ref="G1027:N1027" si="1373">G1028</f>
        <v>109.6</v>
      </c>
      <c r="H1027" s="26">
        <f t="shared" si="1373"/>
        <v>109.13200000000001</v>
      </c>
      <c r="I1027" s="26">
        <f t="shared" si="1373"/>
        <v>109.13200000000001</v>
      </c>
      <c r="J1027" s="26">
        <f t="shared" si="1373"/>
        <v>0</v>
      </c>
      <c r="K1027" s="26">
        <f t="shared" si="1373"/>
        <v>0</v>
      </c>
      <c r="L1027" s="26">
        <f t="shared" si="1373"/>
        <v>0</v>
      </c>
      <c r="M1027" s="26">
        <f t="shared" si="1373"/>
        <v>0</v>
      </c>
      <c r="N1027" s="26">
        <f t="shared" si="1373"/>
        <v>109.13200000000001</v>
      </c>
      <c r="O1027" s="47">
        <f t="shared" si="1289"/>
        <v>100</v>
      </c>
      <c r="P1027" s="26">
        <f t="shared" ref="P1027:R1027" si="1374">P1028</f>
        <v>0</v>
      </c>
      <c r="Q1027" s="26">
        <f t="shared" si="1374"/>
        <v>0</v>
      </c>
      <c r="R1027" s="26">
        <f t="shared" si="1374"/>
        <v>0</v>
      </c>
    </row>
    <row r="1028" spans="1:18" x14ac:dyDescent="0.35">
      <c r="A1028" s="24">
        <v>931</v>
      </c>
      <c r="B1028" s="24" t="s">
        <v>8</v>
      </c>
      <c r="C1028" s="24" t="s">
        <v>10</v>
      </c>
      <c r="D1028" s="24" t="s">
        <v>769</v>
      </c>
      <c r="E1028" s="24" t="s">
        <v>350</v>
      </c>
      <c r="F1028" s="25" t="s">
        <v>365</v>
      </c>
      <c r="G1028" s="26">
        <v>109.6</v>
      </c>
      <c r="H1028" s="26">
        <v>109.13200000000001</v>
      </c>
      <c r="I1028" s="26">
        <v>109.13200000000001</v>
      </c>
      <c r="J1028" s="26"/>
      <c r="K1028" s="26"/>
      <c r="L1028" s="26"/>
      <c r="M1028" s="26"/>
      <c r="N1028" s="26">
        <v>109.13200000000001</v>
      </c>
      <c r="O1028" s="47">
        <f t="shared" si="1289"/>
        <v>100</v>
      </c>
      <c r="P1028" s="26"/>
      <c r="Q1028" s="26"/>
      <c r="R1028" s="26"/>
    </row>
    <row r="1029" spans="1:18" ht="26" x14ac:dyDescent="0.35">
      <c r="A1029" s="24">
        <v>931</v>
      </c>
      <c r="B1029" s="24" t="s">
        <v>8</v>
      </c>
      <c r="C1029" s="24" t="s">
        <v>10</v>
      </c>
      <c r="D1029" s="24" t="s">
        <v>541</v>
      </c>
      <c r="E1029" s="24"/>
      <c r="F1029" s="25" t="s">
        <v>822</v>
      </c>
      <c r="G1029" s="26">
        <f>G1030+G1032</f>
        <v>233.3</v>
      </c>
      <c r="H1029" s="26">
        <f t="shared" ref="H1029:N1029" si="1375">H1030+H1032</f>
        <v>276.2</v>
      </c>
      <c r="I1029" s="26">
        <f t="shared" si="1375"/>
        <v>276.2</v>
      </c>
      <c r="J1029" s="26">
        <f t="shared" si="1375"/>
        <v>0</v>
      </c>
      <c r="K1029" s="26">
        <f t="shared" si="1375"/>
        <v>0</v>
      </c>
      <c r="L1029" s="26">
        <f t="shared" si="1375"/>
        <v>0</v>
      </c>
      <c r="M1029" s="26">
        <f t="shared" si="1375"/>
        <v>0</v>
      </c>
      <c r="N1029" s="26">
        <f t="shared" si="1375"/>
        <v>275.45</v>
      </c>
      <c r="O1029" s="47">
        <f t="shared" si="1289"/>
        <v>99.728457639391749</v>
      </c>
      <c r="P1029" s="26">
        <f t="shared" ref="P1029:R1029" si="1376">P1030+P1032</f>
        <v>0</v>
      </c>
      <c r="Q1029" s="26">
        <f t="shared" ref="Q1029" si="1377">Q1030+Q1032</f>
        <v>0</v>
      </c>
      <c r="R1029" s="26">
        <f t="shared" si="1376"/>
        <v>0</v>
      </c>
    </row>
    <row r="1030" spans="1:18" ht="26" x14ac:dyDescent="0.35">
      <c r="A1030" s="24">
        <v>931</v>
      </c>
      <c r="B1030" s="24" t="s">
        <v>8</v>
      </c>
      <c r="C1030" s="24" t="s">
        <v>10</v>
      </c>
      <c r="D1030" s="24" t="s">
        <v>541</v>
      </c>
      <c r="E1030" s="24" t="s">
        <v>6</v>
      </c>
      <c r="F1030" s="25" t="s">
        <v>367</v>
      </c>
      <c r="G1030" s="26">
        <f t="shared" ref="G1030" si="1378">G1031</f>
        <v>233.3</v>
      </c>
      <c r="H1030" s="26">
        <f t="shared" ref="H1030:M1030" si="1379">H1031</f>
        <v>233.3</v>
      </c>
      <c r="I1030" s="26">
        <f t="shared" si="1379"/>
        <v>233.3</v>
      </c>
      <c r="J1030" s="26">
        <f t="shared" si="1379"/>
        <v>0</v>
      </c>
      <c r="K1030" s="26">
        <f t="shared" si="1379"/>
        <v>0</v>
      </c>
      <c r="L1030" s="26">
        <f t="shared" si="1379"/>
        <v>0</v>
      </c>
      <c r="M1030" s="26">
        <f t="shared" si="1379"/>
        <v>0</v>
      </c>
      <c r="N1030" s="26">
        <f t="shared" ref="N1030" si="1380">N1031</f>
        <v>232.55</v>
      </c>
      <c r="O1030" s="47">
        <f t="shared" si="1289"/>
        <v>99.678525503643385</v>
      </c>
      <c r="P1030" s="26">
        <f t="shared" ref="P1030:R1030" si="1381">P1031</f>
        <v>0</v>
      </c>
      <c r="Q1030" s="26">
        <f t="shared" si="1381"/>
        <v>0</v>
      </c>
      <c r="R1030" s="26">
        <f t="shared" si="1381"/>
        <v>0</v>
      </c>
    </row>
    <row r="1031" spans="1:18" ht="26" x14ac:dyDescent="0.35">
      <c r="A1031" s="24">
        <v>931</v>
      </c>
      <c r="B1031" s="24" t="s">
        <v>8</v>
      </c>
      <c r="C1031" s="24" t="s">
        <v>10</v>
      </c>
      <c r="D1031" s="24" t="s">
        <v>541</v>
      </c>
      <c r="E1031" s="24" t="s">
        <v>302</v>
      </c>
      <c r="F1031" s="25" t="s">
        <v>356</v>
      </c>
      <c r="G1031" s="26">
        <v>233.3</v>
      </c>
      <c r="H1031" s="26">
        <v>233.3</v>
      </c>
      <c r="I1031" s="26">
        <v>233.3</v>
      </c>
      <c r="J1031" s="26"/>
      <c r="K1031" s="26"/>
      <c r="L1031" s="26"/>
      <c r="M1031" s="26"/>
      <c r="N1031" s="26">
        <v>232.55</v>
      </c>
      <c r="O1031" s="47">
        <f t="shared" si="1289"/>
        <v>99.678525503643385</v>
      </c>
      <c r="P1031" s="26"/>
      <c r="Q1031" s="26"/>
      <c r="R1031" s="26"/>
    </row>
    <row r="1032" spans="1:18" ht="26" x14ac:dyDescent="0.35">
      <c r="A1032" s="24">
        <v>931</v>
      </c>
      <c r="B1032" s="24" t="s">
        <v>8</v>
      </c>
      <c r="C1032" s="24" t="s">
        <v>10</v>
      </c>
      <c r="D1032" s="24" t="s">
        <v>541</v>
      </c>
      <c r="E1032" s="24" t="s">
        <v>85</v>
      </c>
      <c r="F1032" s="25" t="s">
        <v>370</v>
      </c>
      <c r="G1032" s="26">
        <f>G1033</f>
        <v>0</v>
      </c>
      <c r="H1032" s="26">
        <f t="shared" ref="H1032:N1032" si="1382">H1033</f>
        <v>42.9</v>
      </c>
      <c r="I1032" s="26">
        <f t="shared" si="1382"/>
        <v>42.9</v>
      </c>
      <c r="J1032" s="26">
        <f t="shared" si="1382"/>
        <v>0</v>
      </c>
      <c r="K1032" s="26">
        <f t="shared" si="1382"/>
        <v>0</v>
      </c>
      <c r="L1032" s="26">
        <f t="shared" si="1382"/>
        <v>0</v>
      </c>
      <c r="M1032" s="26">
        <f t="shared" si="1382"/>
        <v>0</v>
      </c>
      <c r="N1032" s="26">
        <f t="shared" si="1382"/>
        <v>42.9</v>
      </c>
      <c r="O1032" s="47">
        <f t="shared" si="1289"/>
        <v>100</v>
      </c>
      <c r="P1032" s="26">
        <f t="shared" ref="P1032:R1032" si="1383">P1033</f>
        <v>0</v>
      </c>
      <c r="Q1032" s="26">
        <f t="shared" si="1383"/>
        <v>0</v>
      </c>
      <c r="R1032" s="26">
        <f t="shared" si="1383"/>
        <v>0</v>
      </c>
    </row>
    <row r="1033" spans="1:18" ht="26" x14ac:dyDescent="0.35">
      <c r="A1033" s="24">
        <v>931</v>
      </c>
      <c r="B1033" s="24" t="s">
        <v>8</v>
      </c>
      <c r="C1033" s="24" t="s">
        <v>10</v>
      </c>
      <c r="D1033" s="24" t="s">
        <v>541</v>
      </c>
      <c r="E1033" s="24">
        <v>630</v>
      </c>
      <c r="F1033" s="25" t="s">
        <v>363</v>
      </c>
      <c r="G1033" s="26"/>
      <c r="H1033" s="26">
        <v>42.9</v>
      </c>
      <c r="I1033" s="26">
        <v>42.9</v>
      </c>
      <c r="J1033" s="26"/>
      <c r="K1033" s="26"/>
      <c r="L1033" s="26"/>
      <c r="M1033" s="26"/>
      <c r="N1033" s="26">
        <v>42.9</v>
      </c>
      <c r="O1033" s="47">
        <f t="shared" si="1289"/>
        <v>100</v>
      </c>
      <c r="P1033" s="26"/>
      <c r="Q1033" s="26"/>
      <c r="R1033" s="26"/>
    </row>
    <row r="1034" spans="1:18" s="7" customFormat="1" x14ac:dyDescent="0.35">
      <c r="A1034" s="27">
        <v>931</v>
      </c>
      <c r="B1034" s="27" t="s">
        <v>99</v>
      </c>
      <c r="C1034" s="27"/>
      <c r="D1034" s="27"/>
      <c r="E1034" s="27"/>
      <c r="F1034" s="17" t="s">
        <v>372</v>
      </c>
      <c r="G1034" s="18">
        <f t="shared" ref="G1034" si="1384">G1035+G1041</f>
        <v>369.6</v>
      </c>
      <c r="H1034" s="18">
        <f t="shared" ref="H1034:M1034" si="1385">H1035+H1041</f>
        <v>369.6</v>
      </c>
      <c r="I1034" s="18">
        <f t="shared" si="1385"/>
        <v>369.6</v>
      </c>
      <c r="J1034" s="18">
        <f t="shared" si="1385"/>
        <v>0</v>
      </c>
      <c r="K1034" s="18">
        <f t="shared" si="1385"/>
        <v>0</v>
      </c>
      <c r="L1034" s="18">
        <f t="shared" si="1385"/>
        <v>0</v>
      </c>
      <c r="M1034" s="18">
        <f t="shared" si="1385"/>
        <v>0</v>
      </c>
      <c r="N1034" s="18">
        <f t="shared" ref="N1034" si="1386">N1035+N1041</f>
        <v>369.387</v>
      </c>
      <c r="O1034" s="46">
        <f t="shared" si="1289"/>
        <v>99.942370129870127</v>
      </c>
      <c r="P1034" s="18">
        <f t="shared" ref="P1034:R1034" si="1387">P1035+P1041</f>
        <v>0</v>
      </c>
      <c r="Q1034" s="18">
        <f t="shared" ref="Q1034" si="1388">Q1035+Q1041</f>
        <v>0</v>
      </c>
      <c r="R1034" s="18">
        <f t="shared" si="1387"/>
        <v>0</v>
      </c>
    </row>
    <row r="1035" spans="1:18" s="29" customFormat="1" ht="26" x14ac:dyDescent="0.35">
      <c r="A1035" s="28">
        <v>931</v>
      </c>
      <c r="B1035" s="28" t="s">
        <v>99</v>
      </c>
      <c r="C1035" s="28" t="s">
        <v>128</v>
      </c>
      <c r="D1035" s="28"/>
      <c r="E1035" s="28"/>
      <c r="F1035" s="21" t="s">
        <v>378</v>
      </c>
      <c r="G1035" s="22">
        <f t="shared" ref="G1035:N1039" si="1389">G1036</f>
        <v>125.3</v>
      </c>
      <c r="H1035" s="22">
        <f t="shared" si="1389"/>
        <v>125.3</v>
      </c>
      <c r="I1035" s="22">
        <f t="shared" si="1389"/>
        <v>125.3</v>
      </c>
      <c r="J1035" s="22">
        <f t="shared" si="1389"/>
        <v>0</v>
      </c>
      <c r="K1035" s="22">
        <f t="shared" si="1389"/>
        <v>0</v>
      </c>
      <c r="L1035" s="22">
        <f t="shared" si="1389"/>
        <v>0</v>
      </c>
      <c r="M1035" s="22">
        <f t="shared" si="1389"/>
        <v>0</v>
      </c>
      <c r="N1035" s="22">
        <f t="shared" si="1389"/>
        <v>125.295</v>
      </c>
      <c r="O1035" s="48">
        <f t="shared" si="1289"/>
        <v>99.996009577015172</v>
      </c>
      <c r="P1035" s="22">
        <f t="shared" ref="P1035:R1039" si="1390">P1036</f>
        <v>0</v>
      </c>
      <c r="Q1035" s="22">
        <f t="shared" si="1390"/>
        <v>0</v>
      </c>
      <c r="R1035" s="22">
        <f t="shared" si="1390"/>
        <v>0</v>
      </c>
    </row>
    <row r="1036" spans="1:18" ht="26" x14ac:dyDescent="0.35">
      <c r="A1036" s="24">
        <v>931</v>
      </c>
      <c r="B1036" s="24" t="s">
        <v>99</v>
      </c>
      <c r="C1036" s="24" t="s">
        <v>128</v>
      </c>
      <c r="D1036" s="24" t="s">
        <v>28</v>
      </c>
      <c r="E1036" s="24"/>
      <c r="F1036" s="25" t="s">
        <v>39</v>
      </c>
      <c r="G1036" s="26">
        <f t="shared" si="1389"/>
        <v>125.3</v>
      </c>
      <c r="H1036" s="26">
        <f t="shared" si="1389"/>
        <v>125.3</v>
      </c>
      <c r="I1036" s="26">
        <f t="shared" si="1389"/>
        <v>125.3</v>
      </c>
      <c r="J1036" s="26">
        <f t="shared" si="1389"/>
        <v>0</v>
      </c>
      <c r="K1036" s="26">
        <f t="shared" si="1389"/>
        <v>0</v>
      </c>
      <c r="L1036" s="26">
        <f t="shared" si="1389"/>
        <v>0</v>
      </c>
      <c r="M1036" s="26">
        <f t="shared" si="1389"/>
        <v>0</v>
      </c>
      <c r="N1036" s="26">
        <f t="shared" si="1389"/>
        <v>125.295</v>
      </c>
      <c r="O1036" s="47">
        <f t="shared" si="1289"/>
        <v>99.996009577015172</v>
      </c>
      <c r="P1036" s="26">
        <f t="shared" si="1390"/>
        <v>0</v>
      </c>
      <c r="Q1036" s="26">
        <f t="shared" si="1390"/>
        <v>0</v>
      </c>
      <c r="R1036" s="26">
        <f t="shared" si="1390"/>
        <v>0</v>
      </c>
    </row>
    <row r="1037" spans="1:18" x14ac:dyDescent="0.35">
      <c r="A1037" s="24">
        <v>931</v>
      </c>
      <c r="B1037" s="24" t="s">
        <v>99</v>
      </c>
      <c r="C1037" s="24" t="s">
        <v>128</v>
      </c>
      <c r="D1037" s="24" t="s">
        <v>29</v>
      </c>
      <c r="E1037" s="24"/>
      <c r="F1037" s="25" t="s">
        <v>40</v>
      </c>
      <c r="G1037" s="26">
        <f t="shared" si="1389"/>
        <v>125.3</v>
      </c>
      <c r="H1037" s="26">
        <f t="shared" si="1389"/>
        <v>125.3</v>
      </c>
      <c r="I1037" s="26">
        <f t="shared" si="1389"/>
        <v>125.3</v>
      </c>
      <c r="J1037" s="26">
        <f t="shared" si="1389"/>
        <v>0</v>
      </c>
      <c r="K1037" s="26">
        <f t="shared" si="1389"/>
        <v>0</v>
      </c>
      <c r="L1037" s="26">
        <f t="shared" si="1389"/>
        <v>0</v>
      </c>
      <c r="M1037" s="26">
        <f t="shared" si="1389"/>
        <v>0</v>
      </c>
      <c r="N1037" s="26">
        <f t="shared" si="1389"/>
        <v>125.295</v>
      </c>
      <c r="O1037" s="47">
        <f t="shared" si="1289"/>
        <v>99.996009577015172</v>
      </c>
      <c r="P1037" s="26">
        <f t="shared" si="1390"/>
        <v>0</v>
      </c>
      <c r="Q1037" s="26">
        <f t="shared" si="1390"/>
        <v>0</v>
      </c>
      <c r="R1037" s="26">
        <f t="shared" si="1390"/>
        <v>0</v>
      </c>
    </row>
    <row r="1038" spans="1:18" ht="39" x14ac:dyDescent="0.35">
      <c r="A1038" s="24">
        <v>931</v>
      </c>
      <c r="B1038" s="24" t="s">
        <v>99</v>
      </c>
      <c r="C1038" s="24" t="s">
        <v>128</v>
      </c>
      <c r="D1038" s="24" t="s">
        <v>308</v>
      </c>
      <c r="E1038" s="24"/>
      <c r="F1038" s="25" t="s">
        <v>413</v>
      </c>
      <c r="G1038" s="26">
        <f t="shared" si="1389"/>
        <v>125.3</v>
      </c>
      <c r="H1038" s="26">
        <f t="shared" si="1389"/>
        <v>125.3</v>
      </c>
      <c r="I1038" s="26">
        <f t="shared" si="1389"/>
        <v>125.3</v>
      </c>
      <c r="J1038" s="26">
        <f t="shared" si="1389"/>
        <v>0</v>
      </c>
      <c r="K1038" s="26">
        <f t="shared" si="1389"/>
        <v>0</v>
      </c>
      <c r="L1038" s="26">
        <f t="shared" si="1389"/>
        <v>0</v>
      </c>
      <c r="M1038" s="26">
        <f t="shared" si="1389"/>
        <v>0</v>
      </c>
      <c r="N1038" s="26">
        <f t="shared" si="1389"/>
        <v>125.295</v>
      </c>
      <c r="O1038" s="47">
        <f t="shared" ref="O1038:O1101" si="1391">N1038/H1038*100</f>
        <v>99.996009577015172</v>
      </c>
      <c r="P1038" s="26">
        <f t="shared" si="1390"/>
        <v>0</v>
      </c>
      <c r="Q1038" s="26">
        <f t="shared" si="1390"/>
        <v>0</v>
      </c>
      <c r="R1038" s="26">
        <f t="shared" si="1390"/>
        <v>0</v>
      </c>
    </row>
    <row r="1039" spans="1:18" ht="26" x14ac:dyDescent="0.35">
      <c r="A1039" s="24">
        <v>931</v>
      </c>
      <c r="B1039" s="24" t="s">
        <v>99</v>
      </c>
      <c r="C1039" s="24" t="s">
        <v>128</v>
      </c>
      <c r="D1039" s="24" t="s">
        <v>308</v>
      </c>
      <c r="E1039" s="24" t="s">
        <v>6</v>
      </c>
      <c r="F1039" s="25" t="s">
        <v>367</v>
      </c>
      <c r="G1039" s="26">
        <f t="shared" si="1389"/>
        <v>125.3</v>
      </c>
      <c r="H1039" s="26">
        <f t="shared" si="1389"/>
        <v>125.3</v>
      </c>
      <c r="I1039" s="26">
        <f t="shared" si="1389"/>
        <v>125.3</v>
      </c>
      <c r="J1039" s="26">
        <f t="shared" si="1389"/>
        <v>0</v>
      </c>
      <c r="K1039" s="26">
        <f t="shared" si="1389"/>
        <v>0</v>
      </c>
      <c r="L1039" s="26">
        <f t="shared" si="1389"/>
        <v>0</v>
      </c>
      <c r="M1039" s="26">
        <f t="shared" si="1389"/>
        <v>0</v>
      </c>
      <c r="N1039" s="26">
        <f t="shared" si="1389"/>
        <v>125.295</v>
      </c>
      <c r="O1039" s="47">
        <f t="shared" si="1391"/>
        <v>99.996009577015172</v>
      </c>
      <c r="P1039" s="26">
        <f t="shared" si="1390"/>
        <v>0</v>
      </c>
      <c r="Q1039" s="26">
        <f t="shared" si="1390"/>
        <v>0</v>
      </c>
      <c r="R1039" s="26">
        <f t="shared" si="1390"/>
        <v>0</v>
      </c>
    </row>
    <row r="1040" spans="1:18" ht="26" x14ac:dyDescent="0.35">
      <c r="A1040" s="24">
        <v>931</v>
      </c>
      <c r="B1040" s="24" t="s">
        <v>99</v>
      </c>
      <c r="C1040" s="24" t="s">
        <v>128</v>
      </c>
      <c r="D1040" s="24" t="s">
        <v>308</v>
      </c>
      <c r="E1040" s="24">
        <v>240</v>
      </c>
      <c r="F1040" s="25" t="s">
        <v>356</v>
      </c>
      <c r="G1040" s="26">
        <v>125.3</v>
      </c>
      <c r="H1040" s="26">
        <v>125.3</v>
      </c>
      <c r="I1040" s="26">
        <v>125.3</v>
      </c>
      <c r="J1040" s="26"/>
      <c r="K1040" s="26"/>
      <c r="L1040" s="26"/>
      <c r="M1040" s="26"/>
      <c r="N1040" s="26">
        <v>125.295</v>
      </c>
      <c r="O1040" s="47">
        <f t="shared" si="1391"/>
        <v>99.996009577015172</v>
      </c>
      <c r="P1040" s="26"/>
      <c r="Q1040" s="26"/>
      <c r="R1040" s="26"/>
    </row>
    <row r="1041" spans="1:18" s="29" customFormat="1" ht="26" x14ac:dyDescent="0.35">
      <c r="A1041" s="28">
        <v>931</v>
      </c>
      <c r="B1041" s="28" t="s">
        <v>99</v>
      </c>
      <c r="C1041" s="28" t="s">
        <v>309</v>
      </c>
      <c r="D1041" s="28"/>
      <c r="E1041" s="28"/>
      <c r="F1041" s="21" t="s">
        <v>379</v>
      </c>
      <c r="G1041" s="22">
        <f t="shared" ref="G1041" si="1392">G1042+G1047</f>
        <v>244.3</v>
      </c>
      <c r="H1041" s="22">
        <f t="shared" ref="H1041:M1041" si="1393">H1042+H1047</f>
        <v>244.3</v>
      </c>
      <c r="I1041" s="22">
        <f t="shared" si="1393"/>
        <v>244.3</v>
      </c>
      <c r="J1041" s="22">
        <f t="shared" si="1393"/>
        <v>0</v>
      </c>
      <c r="K1041" s="22">
        <f t="shared" si="1393"/>
        <v>0</v>
      </c>
      <c r="L1041" s="22">
        <f t="shared" si="1393"/>
        <v>0</v>
      </c>
      <c r="M1041" s="22">
        <f t="shared" si="1393"/>
        <v>0</v>
      </c>
      <c r="N1041" s="22">
        <f t="shared" ref="N1041" si="1394">N1042+N1047</f>
        <v>244.09200000000001</v>
      </c>
      <c r="O1041" s="48">
        <f t="shared" si="1391"/>
        <v>99.914858780188297</v>
      </c>
      <c r="P1041" s="22">
        <f t="shared" ref="P1041:R1041" si="1395">P1042+P1047</f>
        <v>0</v>
      </c>
      <c r="Q1041" s="22">
        <f t="shared" ref="Q1041" si="1396">Q1042+Q1047</f>
        <v>0</v>
      </c>
      <c r="R1041" s="22">
        <f t="shared" si="1395"/>
        <v>0</v>
      </c>
    </row>
    <row r="1042" spans="1:18" ht="26" x14ac:dyDescent="0.35">
      <c r="A1042" s="24">
        <v>931</v>
      </c>
      <c r="B1042" s="24" t="s">
        <v>99</v>
      </c>
      <c r="C1042" s="24" t="s">
        <v>309</v>
      </c>
      <c r="D1042" s="24" t="s">
        <v>190</v>
      </c>
      <c r="E1042" s="24"/>
      <c r="F1042" s="25" t="s">
        <v>765</v>
      </c>
      <c r="G1042" s="26">
        <f t="shared" ref="G1042:N1045" si="1397">G1043</f>
        <v>89.5</v>
      </c>
      <c r="H1042" s="26">
        <f t="shared" si="1397"/>
        <v>89.5</v>
      </c>
      <c r="I1042" s="26">
        <f t="shared" si="1397"/>
        <v>89.5</v>
      </c>
      <c r="J1042" s="26">
        <f t="shared" si="1397"/>
        <v>0</v>
      </c>
      <c r="K1042" s="26">
        <f t="shared" si="1397"/>
        <v>0</v>
      </c>
      <c r="L1042" s="26">
        <f t="shared" si="1397"/>
        <v>0</v>
      </c>
      <c r="M1042" s="26">
        <f t="shared" si="1397"/>
        <v>0</v>
      </c>
      <c r="N1042" s="26">
        <f t="shared" si="1397"/>
        <v>89.5</v>
      </c>
      <c r="O1042" s="47">
        <f t="shared" si="1391"/>
        <v>100</v>
      </c>
      <c r="P1042" s="26">
        <f t="shared" ref="P1042:R1045" si="1398">P1043</f>
        <v>0</v>
      </c>
      <c r="Q1042" s="26">
        <f t="shared" si="1398"/>
        <v>0</v>
      </c>
      <c r="R1042" s="26">
        <f t="shared" si="1398"/>
        <v>0</v>
      </c>
    </row>
    <row r="1043" spans="1:18" ht="39" x14ac:dyDescent="0.35">
      <c r="A1043" s="24">
        <v>931</v>
      </c>
      <c r="B1043" s="24" t="s">
        <v>99</v>
      </c>
      <c r="C1043" s="24" t="s">
        <v>309</v>
      </c>
      <c r="D1043" s="24" t="s">
        <v>191</v>
      </c>
      <c r="E1043" s="24"/>
      <c r="F1043" s="25" t="s">
        <v>766</v>
      </c>
      <c r="G1043" s="26">
        <f t="shared" si="1397"/>
        <v>89.5</v>
      </c>
      <c r="H1043" s="26">
        <f t="shared" si="1397"/>
        <v>89.5</v>
      </c>
      <c r="I1043" s="26">
        <f t="shared" si="1397"/>
        <v>89.5</v>
      </c>
      <c r="J1043" s="26">
        <f t="shared" si="1397"/>
        <v>0</v>
      </c>
      <c r="K1043" s="26">
        <f t="shared" si="1397"/>
        <v>0</v>
      </c>
      <c r="L1043" s="26">
        <f t="shared" si="1397"/>
        <v>0</v>
      </c>
      <c r="M1043" s="26">
        <f t="shared" si="1397"/>
        <v>0</v>
      </c>
      <c r="N1043" s="26">
        <f t="shared" si="1397"/>
        <v>89.5</v>
      </c>
      <c r="O1043" s="47">
        <f t="shared" si="1391"/>
        <v>100</v>
      </c>
      <c r="P1043" s="26">
        <f t="shared" si="1398"/>
        <v>0</v>
      </c>
      <c r="Q1043" s="26">
        <f t="shared" si="1398"/>
        <v>0</v>
      </c>
      <c r="R1043" s="26">
        <f t="shared" si="1398"/>
        <v>0</v>
      </c>
    </row>
    <row r="1044" spans="1:18" ht="26" x14ac:dyDescent="0.35">
      <c r="A1044" s="24">
        <v>931</v>
      </c>
      <c r="B1044" s="24" t="s">
        <v>99</v>
      </c>
      <c r="C1044" s="24" t="s">
        <v>309</v>
      </c>
      <c r="D1044" s="24" t="s">
        <v>172</v>
      </c>
      <c r="E1044" s="24"/>
      <c r="F1044" s="25" t="s">
        <v>767</v>
      </c>
      <c r="G1044" s="26">
        <f t="shared" si="1397"/>
        <v>89.5</v>
      </c>
      <c r="H1044" s="26">
        <f t="shared" si="1397"/>
        <v>89.5</v>
      </c>
      <c r="I1044" s="26">
        <f t="shared" si="1397"/>
        <v>89.5</v>
      </c>
      <c r="J1044" s="26">
        <f t="shared" si="1397"/>
        <v>0</v>
      </c>
      <c r="K1044" s="26">
        <f t="shared" si="1397"/>
        <v>0</v>
      </c>
      <c r="L1044" s="26">
        <f t="shared" si="1397"/>
        <v>0</v>
      </c>
      <c r="M1044" s="26">
        <f t="shared" si="1397"/>
        <v>0</v>
      </c>
      <c r="N1044" s="26">
        <f t="shared" si="1397"/>
        <v>89.5</v>
      </c>
      <c r="O1044" s="47">
        <f t="shared" si="1391"/>
        <v>100</v>
      </c>
      <c r="P1044" s="26">
        <f t="shared" si="1398"/>
        <v>0</v>
      </c>
      <c r="Q1044" s="26">
        <f t="shared" si="1398"/>
        <v>0</v>
      </c>
      <c r="R1044" s="26">
        <f t="shared" si="1398"/>
        <v>0</v>
      </c>
    </row>
    <row r="1045" spans="1:18" ht="26" x14ac:dyDescent="0.35">
      <c r="A1045" s="24">
        <v>931</v>
      </c>
      <c r="B1045" s="24" t="s">
        <v>99</v>
      </c>
      <c r="C1045" s="24" t="s">
        <v>309</v>
      </c>
      <c r="D1045" s="24" t="s">
        <v>172</v>
      </c>
      <c r="E1045" s="24" t="s">
        <v>6</v>
      </c>
      <c r="F1045" s="25" t="s">
        <v>367</v>
      </c>
      <c r="G1045" s="26">
        <f t="shared" si="1397"/>
        <v>89.5</v>
      </c>
      <c r="H1045" s="26">
        <f t="shared" si="1397"/>
        <v>89.5</v>
      </c>
      <c r="I1045" s="26">
        <f t="shared" si="1397"/>
        <v>89.5</v>
      </c>
      <c r="J1045" s="26">
        <f t="shared" si="1397"/>
        <v>0</v>
      </c>
      <c r="K1045" s="26">
        <f t="shared" si="1397"/>
        <v>0</v>
      </c>
      <c r="L1045" s="26">
        <f t="shared" si="1397"/>
        <v>0</v>
      </c>
      <c r="M1045" s="26">
        <f t="shared" si="1397"/>
        <v>0</v>
      </c>
      <c r="N1045" s="26">
        <f t="shared" si="1397"/>
        <v>89.5</v>
      </c>
      <c r="O1045" s="47">
        <f t="shared" si="1391"/>
        <v>100</v>
      </c>
      <c r="P1045" s="26">
        <f t="shared" si="1398"/>
        <v>0</v>
      </c>
      <c r="Q1045" s="26">
        <f t="shared" si="1398"/>
        <v>0</v>
      </c>
      <c r="R1045" s="26">
        <f t="shared" si="1398"/>
        <v>0</v>
      </c>
    </row>
    <row r="1046" spans="1:18" ht="26" x14ac:dyDescent="0.35">
      <c r="A1046" s="24">
        <v>931</v>
      </c>
      <c r="B1046" s="24" t="s">
        <v>99</v>
      </c>
      <c r="C1046" s="24" t="s">
        <v>309</v>
      </c>
      <c r="D1046" s="24" t="s">
        <v>172</v>
      </c>
      <c r="E1046" s="24">
        <v>240</v>
      </c>
      <c r="F1046" s="25" t="s">
        <v>356</v>
      </c>
      <c r="G1046" s="26">
        <v>89.5</v>
      </c>
      <c r="H1046" s="26">
        <v>89.5</v>
      </c>
      <c r="I1046" s="26">
        <v>89.5</v>
      </c>
      <c r="J1046" s="26"/>
      <c r="K1046" s="26"/>
      <c r="L1046" s="26"/>
      <c r="M1046" s="26"/>
      <c r="N1046" s="26">
        <v>89.5</v>
      </c>
      <c r="O1046" s="47">
        <f t="shared" si="1391"/>
        <v>100</v>
      </c>
      <c r="P1046" s="26"/>
      <c r="Q1046" s="26"/>
      <c r="R1046" s="26"/>
    </row>
    <row r="1047" spans="1:18" ht="39" x14ac:dyDescent="0.35">
      <c r="A1047" s="24">
        <v>931</v>
      </c>
      <c r="B1047" s="24" t="s">
        <v>99</v>
      </c>
      <c r="C1047" s="24" t="s">
        <v>309</v>
      </c>
      <c r="D1047" s="24" t="s">
        <v>139</v>
      </c>
      <c r="E1047" s="24"/>
      <c r="F1047" s="25" t="s">
        <v>153</v>
      </c>
      <c r="G1047" s="26">
        <f t="shared" ref="G1047:N1050" si="1399">G1048</f>
        <v>154.80000000000001</v>
      </c>
      <c r="H1047" s="26">
        <f t="shared" si="1399"/>
        <v>154.80000000000001</v>
      </c>
      <c r="I1047" s="26">
        <f t="shared" si="1399"/>
        <v>154.80000000000001</v>
      </c>
      <c r="J1047" s="26">
        <f t="shared" si="1399"/>
        <v>0</v>
      </c>
      <c r="K1047" s="26">
        <f t="shared" si="1399"/>
        <v>0</v>
      </c>
      <c r="L1047" s="26">
        <f t="shared" si="1399"/>
        <v>0</v>
      </c>
      <c r="M1047" s="26">
        <f t="shared" si="1399"/>
        <v>0</v>
      </c>
      <c r="N1047" s="26">
        <f t="shared" si="1399"/>
        <v>154.59200000000001</v>
      </c>
      <c r="O1047" s="47">
        <f t="shared" si="1391"/>
        <v>99.865633074935403</v>
      </c>
      <c r="P1047" s="26">
        <f t="shared" ref="P1047:R1050" si="1400">P1048</f>
        <v>0</v>
      </c>
      <c r="Q1047" s="26">
        <f t="shared" si="1400"/>
        <v>0</v>
      </c>
      <c r="R1047" s="26">
        <f t="shared" si="1400"/>
        <v>0</v>
      </c>
    </row>
    <row r="1048" spans="1:18" ht="26" x14ac:dyDescent="0.35">
      <c r="A1048" s="24">
        <v>931</v>
      </c>
      <c r="B1048" s="24" t="s">
        <v>99</v>
      </c>
      <c r="C1048" s="24" t="s">
        <v>309</v>
      </c>
      <c r="D1048" s="24" t="s">
        <v>334</v>
      </c>
      <c r="E1048" s="24"/>
      <c r="F1048" s="25" t="s">
        <v>408</v>
      </c>
      <c r="G1048" s="26">
        <f t="shared" si="1399"/>
        <v>154.80000000000001</v>
      </c>
      <c r="H1048" s="26">
        <f t="shared" si="1399"/>
        <v>154.80000000000001</v>
      </c>
      <c r="I1048" s="26">
        <f t="shared" si="1399"/>
        <v>154.80000000000001</v>
      </c>
      <c r="J1048" s="26">
        <f t="shared" si="1399"/>
        <v>0</v>
      </c>
      <c r="K1048" s="26">
        <f t="shared" si="1399"/>
        <v>0</v>
      </c>
      <c r="L1048" s="26">
        <f t="shared" si="1399"/>
        <v>0</v>
      </c>
      <c r="M1048" s="26">
        <f t="shared" si="1399"/>
        <v>0</v>
      </c>
      <c r="N1048" s="26">
        <f t="shared" si="1399"/>
        <v>154.59200000000001</v>
      </c>
      <c r="O1048" s="47">
        <f t="shared" si="1391"/>
        <v>99.865633074935403</v>
      </c>
      <c r="P1048" s="26">
        <f t="shared" si="1400"/>
        <v>0</v>
      </c>
      <c r="Q1048" s="26">
        <f t="shared" si="1400"/>
        <v>0</v>
      </c>
      <c r="R1048" s="26">
        <f t="shared" si="1400"/>
        <v>0</v>
      </c>
    </row>
    <row r="1049" spans="1:18" ht="26" x14ac:dyDescent="0.35">
      <c r="A1049" s="24">
        <v>931</v>
      </c>
      <c r="B1049" s="24" t="s">
        <v>99</v>
      </c>
      <c r="C1049" s="24" t="s">
        <v>309</v>
      </c>
      <c r="D1049" s="24" t="s">
        <v>310</v>
      </c>
      <c r="E1049" s="24"/>
      <c r="F1049" s="25" t="s">
        <v>768</v>
      </c>
      <c r="G1049" s="26">
        <f t="shared" si="1399"/>
        <v>154.80000000000001</v>
      </c>
      <c r="H1049" s="26">
        <f t="shared" si="1399"/>
        <v>154.80000000000001</v>
      </c>
      <c r="I1049" s="26">
        <f t="shared" si="1399"/>
        <v>154.80000000000001</v>
      </c>
      <c r="J1049" s="26">
        <f t="shared" si="1399"/>
        <v>0</v>
      </c>
      <c r="K1049" s="26">
        <f t="shared" si="1399"/>
        <v>0</v>
      </c>
      <c r="L1049" s="26">
        <f t="shared" si="1399"/>
        <v>0</v>
      </c>
      <c r="M1049" s="26">
        <f t="shared" si="1399"/>
        <v>0</v>
      </c>
      <c r="N1049" s="26">
        <f t="shared" si="1399"/>
        <v>154.59200000000001</v>
      </c>
      <c r="O1049" s="47">
        <f t="shared" si="1391"/>
        <v>99.865633074935403</v>
      </c>
      <c r="P1049" s="26">
        <f t="shared" si="1400"/>
        <v>0</v>
      </c>
      <c r="Q1049" s="26">
        <f t="shared" si="1400"/>
        <v>0</v>
      </c>
      <c r="R1049" s="26">
        <f t="shared" si="1400"/>
        <v>0</v>
      </c>
    </row>
    <row r="1050" spans="1:18" ht="26" x14ac:dyDescent="0.35">
      <c r="A1050" s="24">
        <v>931</v>
      </c>
      <c r="B1050" s="24" t="s">
        <v>99</v>
      </c>
      <c r="C1050" s="24" t="s">
        <v>309</v>
      </c>
      <c r="D1050" s="24" t="s">
        <v>310</v>
      </c>
      <c r="E1050" s="24" t="s">
        <v>6</v>
      </c>
      <c r="F1050" s="25" t="s">
        <v>367</v>
      </c>
      <c r="G1050" s="26">
        <f t="shared" si="1399"/>
        <v>154.80000000000001</v>
      </c>
      <c r="H1050" s="26">
        <f t="shared" si="1399"/>
        <v>154.80000000000001</v>
      </c>
      <c r="I1050" s="26">
        <f t="shared" si="1399"/>
        <v>154.80000000000001</v>
      </c>
      <c r="J1050" s="26">
        <f t="shared" si="1399"/>
        <v>0</v>
      </c>
      <c r="K1050" s="26">
        <f t="shared" si="1399"/>
        <v>0</v>
      </c>
      <c r="L1050" s="26">
        <f t="shared" si="1399"/>
        <v>0</v>
      </c>
      <c r="M1050" s="26">
        <f t="shared" si="1399"/>
        <v>0</v>
      </c>
      <c r="N1050" s="26">
        <f t="shared" si="1399"/>
        <v>154.59200000000001</v>
      </c>
      <c r="O1050" s="47">
        <f t="shared" si="1391"/>
        <v>99.865633074935403</v>
      </c>
      <c r="P1050" s="26">
        <f t="shared" si="1400"/>
        <v>0</v>
      </c>
      <c r="Q1050" s="26">
        <f t="shared" si="1400"/>
        <v>0</v>
      </c>
      <c r="R1050" s="26">
        <f t="shared" si="1400"/>
        <v>0</v>
      </c>
    </row>
    <row r="1051" spans="1:18" ht="26" x14ac:dyDescent="0.35">
      <c r="A1051" s="24">
        <v>931</v>
      </c>
      <c r="B1051" s="24" t="s">
        <v>99</v>
      </c>
      <c r="C1051" s="24" t="s">
        <v>309</v>
      </c>
      <c r="D1051" s="24" t="s">
        <v>310</v>
      </c>
      <c r="E1051" s="24">
        <v>240</v>
      </c>
      <c r="F1051" s="25" t="s">
        <v>356</v>
      </c>
      <c r="G1051" s="26">
        <v>154.80000000000001</v>
      </c>
      <c r="H1051" s="26">
        <v>154.80000000000001</v>
      </c>
      <c r="I1051" s="26">
        <v>154.80000000000001</v>
      </c>
      <c r="J1051" s="26"/>
      <c r="K1051" s="26"/>
      <c r="L1051" s="26"/>
      <c r="M1051" s="26"/>
      <c r="N1051" s="26">
        <v>154.59200000000001</v>
      </c>
      <c r="O1051" s="47">
        <f t="shared" si="1391"/>
        <v>99.865633074935403</v>
      </c>
      <c r="P1051" s="26"/>
      <c r="Q1051" s="26"/>
      <c r="R1051" s="26"/>
    </row>
    <row r="1052" spans="1:18" s="7" customFormat="1" x14ac:dyDescent="0.35">
      <c r="A1052" s="27">
        <v>931</v>
      </c>
      <c r="B1052" s="27" t="s">
        <v>74</v>
      </c>
      <c r="C1052" s="27"/>
      <c r="D1052" s="27"/>
      <c r="E1052" s="27"/>
      <c r="F1052" s="17" t="s">
        <v>88</v>
      </c>
      <c r="G1052" s="18">
        <f t="shared" ref="G1052" si="1401">G1053+G1080</f>
        <v>199497.698</v>
      </c>
      <c r="H1052" s="18">
        <f t="shared" ref="H1052:M1052" si="1402">H1053+H1080</f>
        <v>203337.21674</v>
      </c>
      <c r="I1052" s="18">
        <f t="shared" si="1402"/>
        <v>203337.21674</v>
      </c>
      <c r="J1052" s="18">
        <f t="shared" si="1402"/>
        <v>0</v>
      </c>
      <c r="K1052" s="18">
        <f t="shared" si="1402"/>
        <v>0</v>
      </c>
      <c r="L1052" s="18">
        <f t="shared" si="1402"/>
        <v>0</v>
      </c>
      <c r="M1052" s="18">
        <f t="shared" si="1402"/>
        <v>0</v>
      </c>
      <c r="N1052" s="18">
        <f t="shared" ref="N1052" si="1403">N1053+N1080</f>
        <v>202568.75699999998</v>
      </c>
      <c r="O1052" s="46">
        <f t="shared" si="1391"/>
        <v>99.62207619818922</v>
      </c>
      <c r="P1052" s="18">
        <f t="shared" ref="P1052:R1052" si="1404">P1053+P1080</f>
        <v>0</v>
      </c>
      <c r="Q1052" s="18">
        <f t="shared" ref="Q1052" si="1405">Q1053+Q1080</f>
        <v>0</v>
      </c>
      <c r="R1052" s="18">
        <f t="shared" si="1404"/>
        <v>0</v>
      </c>
    </row>
    <row r="1053" spans="1:18" s="29" customFormat="1" x14ac:dyDescent="0.35">
      <c r="A1053" s="28">
        <v>931</v>
      </c>
      <c r="B1053" s="28" t="s">
        <v>74</v>
      </c>
      <c r="C1053" s="28" t="s">
        <v>128</v>
      </c>
      <c r="D1053" s="28"/>
      <c r="E1053" s="28"/>
      <c r="F1053" s="21" t="s">
        <v>377</v>
      </c>
      <c r="G1053" s="22">
        <f t="shared" ref="G1053" si="1406">G1054+G1065+G1070+G1075</f>
        <v>198742.098</v>
      </c>
      <c r="H1053" s="22">
        <f t="shared" ref="H1053:M1053" si="1407">H1054+H1065+H1070+H1075</f>
        <v>202581.41674000002</v>
      </c>
      <c r="I1053" s="22">
        <f t="shared" si="1407"/>
        <v>202581.41674000002</v>
      </c>
      <c r="J1053" s="22">
        <f t="shared" si="1407"/>
        <v>0</v>
      </c>
      <c r="K1053" s="22">
        <f t="shared" si="1407"/>
        <v>0</v>
      </c>
      <c r="L1053" s="22">
        <f t="shared" si="1407"/>
        <v>0</v>
      </c>
      <c r="M1053" s="22">
        <f t="shared" si="1407"/>
        <v>0</v>
      </c>
      <c r="N1053" s="22">
        <f t="shared" ref="N1053" si="1408">N1054+N1065+N1070+N1075</f>
        <v>202024.99599999998</v>
      </c>
      <c r="O1053" s="48">
        <f t="shared" si="1391"/>
        <v>99.725334757277281</v>
      </c>
      <c r="P1053" s="22">
        <f t="shared" ref="P1053:R1053" si="1409">P1054+P1065+P1070+P1075</f>
        <v>0</v>
      </c>
      <c r="Q1053" s="22">
        <f t="shared" ref="Q1053" si="1410">Q1054+Q1065+Q1070+Q1075</f>
        <v>0</v>
      </c>
      <c r="R1053" s="22">
        <f t="shared" si="1409"/>
        <v>0</v>
      </c>
    </row>
    <row r="1054" spans="1:18" ht="26" x14ac:dyDescent="0.35">
      <c r="A1054" s="24">
        <v>931</v>
      </c>
      <c r="B1054" s="24" t="s">
        <v>74</v>
      </c>
      <c r="C1054" s="24" t="s">
        <v>128</v>
      </c>
      <c r="D1054" s="24" t="s">
        <v>335</v>
      </c>
      <c r="E1054" s="24"/>
      <c r="F1054" s="25" t="s">
        <v>394</v>
      </c>
      <c r="G1054" s="26">
        <f t="shared" ref="G1054:N1054" si="1411">G1055</f>
        <v>192814.57800000001</v>
      </c>
      <c r="H1054" s="26">
        <f t="shared" si="1411"/>
        <v>195212.42847000001</v>
      </c>
      <c r="I1054" s="26">
        <f t="shared" si="1411"/>
        <v>195212.42847000001</v>
      </c>
      <c r="J1054" s="26">
        <f t="shared" si="1411"/>
        <v>0</v>
      </c>
      <c r="K1054" s="26">
        <f t="shared" si="1411"/>
        <v>0</v>
      </c>
      <c r="L1054" s="26">
        <f t="shared" si="1411"/>
        <v>0</v>
      </c>
      <c r="M1054" s="26">
        <f t="shared" si="1411"/>
        <v>0</v>
      </c>
      <c r="N1054" s="26">
        <f t="shared" si="1411"/>
        <v>194985.40100000001</v>
      </c>
      <c r="O1054" s="47">
        <f t="shared" si="1391"/>
        <v>99.883702348370264</v>
      </c>
      <c r="P1054" s="26">
        <f t="shared" ref="P1054:R1054" si="1412">P1055</f>
        <v>0</v>
      </c>
      <c r="Q1054" s="26">
        <f t="shared" si="1412"/>
        <v>0</v>
      </c>
      <c r="R1054" s="26">
        <f t="shared" si="1412"/>
        <v>0</v>
      </c>
    </row>
    <row r="1055" spans="1:18" ht="26" x14ac:dyDescent="0.35">
      <c r="A1055" s="24">
        <v>931</v>
      </c>
      <c r="B1055" s="24" t="s">
        <v>74</v>
      </c>
      <c r="C1055" s="24" t="s">
        <v>128</v>
      </c>
      <c r="D1055" s="24" t="s">
        <v>336</v>
      </c>
      <c r="E1055" s="24"/>
      <c r="F1055" s="25" t="s">
        <v>395</v>
      </c>
      <c r="G1055" s="26">
        <f t="shared" ref="G1055" si="1413">G1056+G1059+G1062</f>
        <v>192814.57800000001</v>
      </c>
      <c r="H1055" s="26">
        <f t="shared" ref="H1055:M1055" si="1414">H1056+H1059+H1062</f>
        <v>195212.42847000001</v>
      </c>
      <c r="I1055" s="26">
        <f t="shared" si="1414"/>
        <v>195212.42847000001</v>
      </c>
      <c r="J1055" s="26">
        <f t="shared" si="1414"/>
        <v>0</v>
      </c>
      <c r="K1055" s="26">
        <f t="shared" si="1414"/>
        <v>0</v>
      </c>
      <c r="L1055" s="26">
        <f t="shared" si="1414"/>
        <v>0</v>
      </c>
      <c r="M1055" s="26">
        <f t="shared" si="1414"/>
        <v>0</v>
      </c>
      <c r="N1055" s="26">
        <f t="shared" ref="N1055" si="1415">N1056+N1059+N1062</f>
        <v>194985.40100000001</v>
      </c>
      <c r="O1055" s="47">
        <f t="shared" si="1391"/>
        <v>99.883702348370264</v>
      </c>
      <c r="P1055" s="26">
        <f t="shared" ref="P1055:R1055" si="1416">P1056+P1059+P1062</f>
        <v>0</v>
      </c>
      <c r="Q1055" s="26">
        <f t="shared" ref="Q1055" si="1417">Q1056+Q1059+Q1062</f>
        <v>0</v>
      </c>
      <c r="R1055" s="26">
        <f t="shared" si="1416"/>
        <v>0</v>
      </c>
    </row>
    <row r="1056" spans="1:18" x14ac:dyDescent="0.35">
      <c r="A1056" s="24">
        <v>931</v>
      </c>
      <c r="B1056" s="24" t="s">
        <v>74</v>
      </c>
      <c r="C1056" s="24" t="s">
        <v>128</v>
      </c>
      <c r="D1056" s="24" t="s">
        <v>311</v>
      </c>
      <c r="E1056" s="24"/>
      <c r="F1056" s="25" t="s">
        <v>776</v>
      </c>
      <c r="G1056" s="26">
        <f t="shared" ref="G1056:N1057" si="1418">G1057</f>
        <v>188295.272</v>
      </c>
      <c r="H1056" s="26">
        <f t="shared" si="1418"/>
        <v>191020.09495</v>
      </c>
      <c r="I1056" s="26">
        <f t="shared" si="1418"/>
        <v>191020.09495</v>
      </c>
      <c r="J1056" s="26">
        <f t="shared" si="1418"/>
        <v>0</v>
      </c>
      <c r="K1056" s="26">
        <f t="shared" si="1418"/>
        <v>0</v>
      </c>
      <c r="L1056" s="26">
        <f t="shared" si="1418"/>
        <v>0</v>
      </c>
      <c r="M1056" s="26">
        <f t="shared" si="1418"/>
        <v>0</v>
      </c>
      <c r="N1056" s="26">
        <f t="shared" si="1418"/>
        <v>191020.095</v>
      </c>
      <c r="O1056" s="47">
        <f t="shared" si="1391"/>
        <v>100.00000002617526</v>
      </c>
      <c r="P1056" s="26">
        <f t="shared" ref="P1056:R1057" si="1419">P1057</f>
        <v>0</v>
      </c>
      <c r="Q1056" s="26">
        <f t="shared" si="1419"/>
        <v>0</v>
      </c>
      <c r="R1056" s="26">
        <f t="shared" si="1419"/>
        <v>0</v>
      </c>
    </row>
    <row r="1057" spans="1:18" ht="26" x14ac:dyDescent="0.35">
      <c r="A1057" s="24">
        <v>931</v>
      </c>
      <c r="B1057" s="24" t="s">
        <v>74</v>
      </c>
      <c r="C1057" s="24" t="s">
        <v>128</v>
      </c>
      <c r="D1057" s="24" t="s">
        <v>311</v>
      </c>
      <c r="E1057" s="24" t="s">
        <v>6</v>
      </c>
      <c r="F1057" s="25" t="s">
        <v>367</v>
      </c>
      <c r="G1057" s="26">
        <f t="shared" si="1418"/>
        <v>188295.272</v>
      </c>
      <c r="H1057" s="26">
        <f t="shared" si="1418"/>
        <v>191020.09495</v>
      </c>
      <c r="I1057" s="26">
        <f t="shared" si="1418"/>
        <v>191020.09495</v>
      </c>
      <c r="J1057" s="26">
        <f t="shared" si="1418"/>
        <v>0</v>
      </c>
      <c r="K1057" s="26">
        <f t="shared" si="1418"/>
        <v>0</v>
      </c>
      <c r="L1057" s="26">
        <f t="shared" si="1418"/>
        <v>0</v>
      </c>
      <c r="M1057" s="26">
        <f t="shared" si="1418"/>
        <v>0</v>
      </c>
      <c r="N1057" s="26">
        <f t="shared" si="1418"/>
        <v>191020.095</v>
      </c>
      <c r="O1057" s="47">
        <f t="shared" si="1391"/>
        <v>100.00000002617526</v>
      </c>
      <c r="P1057" s="26">
        <f t="shared" si="1419"/>
        <v>0</v>
      </c>
      <c r="Q1057" s="26">
        <f t="shared" si="1419"/>
        <v>0</v>
      </c>
      <c r="R1057" s="26">
        <f t="shared" si="1419"/>
        <v>0</v>
      </c>
    </row>
    <row r="1058" spans="1:18" ht="26" x14ac:dyDescent="0.35">
      <c r="A1058" s="24">
        <v>931</v>
      </c>
      <c r="B1058" s="24" t="s">
        <v>74</v>
      </c>
      <c r="C1058" s="24" t="s">
        <v>128</v>
      </c>
      <c r="D1058" s="24" t="s">
        <v>311</v>
      </c>
      <c r="E1058" s="24">
        <v>240</v>
      </c>
      <c r="F1058" s="25" t="s">
        <v>356</v>
      </c>
      <c r="G1058" s="26">
        <v>188295.272</v>
      </c>
      <c r="H1058" s="26">
        <v>191020.09495</v>
      </c>
      <c r="I1058" s="26">
        <v>191020.09495</v>
      </c>
      <c r="J1058" s="26"/>
      <c r="K1058" s="26"/>
      <c r="L1058" s="26"/>
      <c r="M1058" s="26"/>
      <c r="N1058" s="26">
        <v>191020.095</v>
      </c>
      <c r="O1058" s="47">
        <f t="shared" si="1391"/>
        <v>100.00000002617526</v>
      </c>
      <c r="P1058" s="26"/>
      <c r="Q1058" s="26"/>
      <c r="R1058" s="26"/>
    </row>
    <row r="1059" spans="1:18" x14ac:dyDescent="0.35">
      <c r="A1059" s="24">
        <v>931</v>
      </c>
      <c r="B1059" s="24" t="s">
        <v>74</v>
      </c>
      <c r="C1059" s="24" t="s">
        <v>128</v>
      </c>
      <c r="D1059" s="24" t="s">
        <v>312</v>
      </c>
      <c r="E1059" s="24"/>
      <c r="F1059" s="25" t="s">
        <v>396</v>
      </c>
      <c r="G1059" s="26">
        <f t="shared" ref="G1059:N1060" si="1420">G1060</f>
        <v>4037.2060000000001</v>
      </c>
      <c r="H1059" s="26">
        <f t="shared" si="1420"/>
        <v>3710.2335200000002</v>
      </c>
      <c r="I1059" s="26">
        <f t="shared" si="1420"/>
        <v>3710.2335200000002</v>
      </c>
      <c r="J1059" s="26">
        <f t="shared" si="1420"/>
        <v>0</v>
      </c>
      <c r="K1059" s="26">
        <f t="shared" si="1420"/>
        <v>0</v>
      </c>
      <c r="L1059" s="26">
        <f t="shared" si="1420"/>
        <v>0</v>
      </c>
      <c r="M1059" s="26">
        <f t="shared" si="1420"/>
        <v>0</v>
      </c>
      <c r="N1059" s="26">
        <f t="shared" si="1420"/>
        <v>3710.2330000000002</v>
      </c>
      <c r="O1059" s="47">
        <f t="shared" si="1391"/>
        <v>99.999985984709667</v>
      </c>
      <c r="P1059" s="26">
        <f t="shared" ref="P1059:R1060" si="1421">P1060</f>
        <v>0</v>
      </c>
      <c r="Q1059" s="26">
        <f t="shared" si="1421"/>
        <v>0</v>
      </c>
      <c r="R1059" s="26">
        <f t="shared" si="1421"/>
        <v>0</v>
      </c>
    </row>
    <row r="1060" spans="1:18" ht="26" x14ac:dyDescent="0.35">
      <c r="A1060" s="24">
        <v>931</v>
      </c>
      <c r="B1060" s="24" t="s">
        <v>74</v>
      </c>
      <c r="C1060" s="24" t="s">
        <v>128</v>
      </c>
      <c r="D1060" s="24" t="s">
        <v>312</v>
      </c>
      <c r="E1060" s="24" t="s">
        <v>6</v>
      </c>
      <c r="F1060" s="25" t="s">
        <v>367</v>
      </c>
      <c r="G1060" s="26">
        <f t="shared" si="1420"/>
        <v>4037.2060000000001</v>
      </c>
      <c r="H1060" s="26">
        <f t="shared" si="1420"/>
        <v>3710.2335200000002</v>
      </c>
      <c r="I1060" s="26">
        <f t="shared" si="1420"/>
        <v>3710.2335200000002</v>
      </c>
      <c r="J1060" s="26">
        <f t="shared" si="1420"/>
        <v>0</v>
      </c>
      <c r="K1060" s="26">
        <f t="shared" si="1420"/>
        <v>0</v>
      </c>
      <c r="L1060" s="26">
        <f t="shared" si="1420"/>
        <v>0</v>
      </c>
      <c r="M1060" s="26">
        <f t="shared" si="1420"/>
        <v>0</v>
      </c>
      <c r="N1060" s="26">
        <f t="shared" si="1420"/>
        <v>3710.2330000000002</v>
      </c>
      <c r="O1060" s="47">
        <f t="shared" si="1391"/>
        <v>99.999985984709667</v>
      </c>
      <c r="P1060" s="26">
        <f t="shared" si="1421"/>
        <v>0</v>
      </c>
      <c r="Q1060" s="26">
        <f t="shared" si="1421"/>
        <v>0</v>
      </c>
      <c r="R1060" s="26">
        <f t="shared" si="1421"/>
        <v>0</v>
      </c>
    </row>
    <row r="1061" spans="1:18" ht="26" x14ac:dyDescent="0.35">
      <c r="A1061" s="24">
        <v>931</v>
      </c>
      <c r="B1061" s="24" t="s">
        <v>74</v>
      </c>
      <c r="C1061" s="24" t="s">
        <v>128</v>
      </c>
      <c r="D1061" s="24" t="s">
        <v>312</v>
      </c>
      <c r="E1061" s="24">
        <v>240</v>
      </c>
      <c r="F1061" s="25" t="s">
        <v>356</v>
      </c>
      <c r="G1061" s="26">
        <v>4037.2060000000001</v>
      </c>
      <c r="H1061" s="26">
        <v>3710.2335200000002</v>
      </c>
      <c r="I1061" s="26">
        <v>3710.2335200000002</v>
      </c>
      <c r="J1061" s="26"/>
      <c r="K1061" s="26"/>
      <c r="L1061" s="26"/>
      <c r="M1061" s="26"/>
      <c r="N1061" s="26">
        <v>3710.2330000000002</v>
      </c>
      <c r="O1061" s="47">
        <f t="shared" si="1391"/>
        <v>99.999985984709667</v>
      </c>
      <c r="P1061" s="26"/>
      <c r="Q1061" s="26"/>
      <c r="R1061" s="26"/>
    </row>
    <row r="1062" spans="1:18" ht="26" x14ac:dyDescent="0.35">
      <c r="A1062" s="24">
        <v>931</v>
      </c>
      <c r="B1062" s="24" t="s">
        <v>74</v>
      </c>
      <c r="C1062" s="24" t="s">
        <v>128</v>
      </c>
      <c r="D1062" s="24" t="s">
        <v>313</v>
      </c>
      <c r="E1062" s="24"/>
      <c r="F1062" s="25" t="s">
        <v>1026</v>
      </c>
      <c r="G1062" s="26">
        <f t="shared" ref="G1062:N1063" si="1422">G1063</f>
        <v>482.1</v>
      </c>
      <c r="H1062" s="26">
        <f t="shared" si="1422"/>
        <v>482.1</v>
      </c>
      <c r="I1062" s="26">
        <f t="shared" si="1422"/>
        <v>482.1</v>
      </c>
      <c r="J1062" s="26">
        <f t="shared" si="1422"/>
        <v>0</v>
      </c>
      <c r="K1062" s="26">
        <f t="shared" si="1422"/>
        <v>0</v>
      </c>
      <c r="L1062" s="26">
        <f t="shared" si="1422"/>
        <v>0</v>
      </c>
      <c r="M1062" s="26">
        <f t="shared" si="1422"/>
        <v>0</v>
      </c>
      <c r="N1062" s="26">
        <f t="shared" si="1422"/>
        <v>255.07300000000001</v>
      </c>
      <c r="O1062" s="47">
        <f t="shared" si="1391"/>
        <v>52.908732628085453</v>
      </c>
      <c r="P1062" s="26">
        <f t="shared" ref="P1062:R1063" si="1423">P1063</f>
        <v>0</v>
      </c>
      <c r="Q1062" s="26">
        <f t="shared" si="1423"/>
        <v>0</v>
      </c>
      <c r="R1062" s="26">
        <f t="shared" si="1423"/>
        <v>0</v>
      </c>
    </row>
    <row r="1063" spans="1:18" ht="26" x14ac:dyDescent="0.35">
      <c r="A1063" s="24">
        <v>931</v>
      </c>
      <c r="B1063" s="24" t="s">
        <v>74</v>
      </c>
      <c r="C1063" s="24" t="s">
        <v>128</v>
      </c>
      <c r="D1063" s="24" t="s">
        <v>313</v>
      </c>
      <c r="E1063" s="24" t="s">
        <v>6</v>
      </c>
      <c r="F1063" s="25" t="s">
        <v>367</v>
      </c>
      <c r="G1063" s="26">
        <f t="shared" si="1422"/>
        <v>482.1</v>
      </c>
      <c r="H1063" s="26">
        <f t="shared" si="1422"/>
        <v>482.1</v>
      </c>
      <c r="I1063" s="26">
        <f t="shared" si="1422"/>
        <v>482.1</v>
      </c>
      <c r="J1063" s="26">
        <f t="shared" si="1422"/>
        <v>0</v>
      </c>
      <c r="K1063" s="26">
        <f t="shared" si="1422"/>
        <v>0</v>
      </c>
      <c r="L1063" s="26">
        <f t="shared" si="1422"/>
        <v>0</v>
      </c>
      <c r="M1063" s="26">
        <f t="shared" si="1422"/>
        <v>0</v>
      </c>
      <c r="N1063" s="26">
        <f t="shared" si="1422"/>
        <v>255.07300000000001</v>
      </c>
      <c r="O1063" s="47">
        <f t="shared" si="1391"/>
        <v>52.908732628085453</v>
      </c>
      <c r="P1063" s="26">
        <f t="shared" si="1423"/>
        <v>0</v>
      </c>
      <c r="Q1063" s="26">
        <f t="shared" si="1423"/>
        <v>0</v>
      </c>
      <c r="R1063" s="26">
        <f t="shared" si="1423"/>
        <v>0</v>
      </c>
    </row>
    <row r="1064" spans="1:18" ht="26" x14ac:dyDescent="0.35">
      <c r="A1064" s="24">
        <v>931</v>
      </c>
      <c r="B1064" s="24" t="s">
        <v>74</v>
      </c>
      <c r="C1064" s="24" t="s">
        <v>128</v>
      </c>
      <c r="D1064" s="24" t="s">
        <v>313</v>
      </c>
      <c r="E1064" s="24">
        <v>240</v>
      </c>
      <c r="F1064" s="25" t="s">
        <v>356</v>
      </c>
      <c r="G1064" s="26">
        <v>482.1</v>
      </c>
      <c r="H1064" s="26">
        <v>482.1</v>
      </c>
      <c r="I1064" s="26">
        <v>482.1</v>
      </c>
      <c r="J1064" s="26"/>
      <c r="K1064" s="26"/>
      <c r="L1064" s="26"/>
      <c r="M1064" s="26"/>
      <c r="N1064" s="26">
        <v>255.07300000000001</v>
      </c>
      <c r="O1064" s="47">
        <f t="shared" si="1391"/>
        <v>52.908732628085453</v>
      </c>
      <c r="P1064" s="26"/>
      <c r="Q1064" s="26"/>
      <c r="R1064" s="26"/>
    </row>
    <row r="1065" spans="1:18" ht="39" x14ac:dyDescent="0.35">
      <c r="A1065" s="24">
        <v>931</v>
      </c>
      <c r="B1065" s="24" t="s">
        <v>74</v>
      </c>
      <c r="C1065" s="24" t="s">
        <v>128</v>
      </c>
      <c r="D1065" s="24" t="s">
        <v>337</v>
      </c>
      <c r="E1065" s="24"/>
      <c r="F1065" s="25" t="s">
        <v>779</v>
      </c>
      <c r="G1065" s="26">
        <f t="shared" ref="G1065:N1068" si="1424">G1066</f>
        <v>729.9</v>
      </c>
      <c r="H1065" s="26">
        <f t="shared" si="1424"/>
        <v>729.9</v>
      </c>
      <c r="I1065" s="26">
        <f t="shared" si="1424"/>
        <v>729.9</v>
      </c>
      <c r="J1065" s="26">
        <f t="shared" si="1424"/>
        <v>0</v>
      </c>
      <c r="K1065" s="26">
        <f t="shared" si="1424"/>
        <v>0</v>
      </c>
      <c r="L1065" s="26">
        <f t="shared" si="1424"/>
        <v>0</v>
      </c>
      <c r="M1065" s="26">
        <f t="shared" si="1424"/>
        <v>0</v>
      </c>
      <c r="N1065" s="26">
        <f t="shared" si="1424"/>
        <v>478.37900000000002</v>
      </c>
      <c r="O1065" s="47">
        <f t="shared" si="1391"/>
        <v>65.540347992875738</v>
      </c>
      <c r="P1065" s="26">
        <f t="shared" ref="P1065:R1068" si="1425">P1066</f>
        <v>0</v>
      </c>
      <c r="Q1065" s="26">
        <f t="shared" si="1425"/>
        <v>0</v>
      </c>
      <c r="R1065" s="26">
        <f t="shared" si="1425"/>
        <v>0</v>
      </c>
    </row>
    <row r="1066" spans="1:18" ht="26" x14ac:dyDescent="0.35">
      <c r="A1066" s="24">
        <v>931</v>
      </c>
      <c r="B1066" s="24" t="s">
        <v>74</v>
      </c>
      <c r="C1066" s="24" t="s">
        <v>128</v>
      </c>
      <c r="D1066" s="24" t="s">
        <v>338</v>
      </c>
      <c r="E1066" s="24"/>
      <c r="F1066" s="25" t="s">
        <v>399</v>
      </c>
      <c r="G1066" s="26">
        <f t="shared" si="1424"/>
        <v>729.9</v>
      </c>
      <c r="H1066" s="26">
        <f t="shared" si="1424"/>
        <v>729.9</v>
      </c>
      <c r="I1066" s="26">
        <f t="shared" si="1424"/>
        <v>729.9</v>
      </c>
      <c r="J1066" s="26">
        <f t="shared" si="1424"/>
        <v>0</v>
      </c>
      <c r="K1066" s="26">
        <f t="shared" si="1424"/>
        <v>0</v>
      </c>
      <c r="L1066" s="26">
        <f t="shared" si="1424"/>
        <v>0</v>
      </c>
      <c r="M1066" s="26">
        <f t="shared" si="1424"/>
        <v>0</v>
      </c>
      <c r="N1066" s="26">
        <f t="shared" si="1424"/>
        <v>478.37900000000002</v>
      </c>
      <c r="O1066" s="47">
        <f t="shared" si="1391"/>
        <v>65.540347992875738</v>
      </c>
      <c r="P1066" s="26">
        <f t="shared" si="1425"/>
        <v>0</v>
      </c>
      <c r="Q1066" s="26">
        <f t="shared" si="1425"/>
        <v>0</v>
      </c>
      <c r="R1066" s="26">
        <f t="shared" si="1425"/>
        <v>0</v>
      </c>
    </row>
    <row r="1067" spans="1:18" x14ac:dyDescent="0.35">
      <c r="A1067" s="24">
        <v>931</v>
      </c>
      <c r="B1067" s="24" t="s">
        <v>74</v>
      </c>
      <c r="C1067" s="24" t="s">
        <v>128</v>
      </c>
      <c r="D1067" s="24" t="s">
        <v>314</v>
      </c>
      <c r="E1067" s="24"/>
      <c r="F1067" s="25" t="s">
        <v>403</v>
      </c>
      <c r="G1067" s="26">
        <f t="shared" si="1424"/>
        <v>729.9</v>
      </c>
      <c r="H1067" s="26">
        <f t="shared" si="1424"/>
        <v>729.9</v>
      </c>
      <c r="I1067" s="26">
        <f t="shared" si="1424"/>
        <v>729.9</v>
      </c>
      <c r="J1067" s="26">
        <f t="shared" si="1424"/>
        <v>0</v>
      </c>
      <c r="K1067" s="26">
        <f t="shared" si="1424"/>
        <v>0</v>
      </c>
      <c r="L1067" s="26">
        <f t="shared" si="1424"/>
        <v>0</v>
      </c>
      <c r="M1067" s="26">
        <f t="shared" si="1424"/>
        <v>0</v>
      </c>
      <c r="N1067" s="26">
        <f t="shared" si="1424"/>
        <v>478.37900000000002</v>
      </c>
      <c r="O1067" s="47">
        <f t="shared" si="1391"/>
        <v>65.540347992875738</v>
      </c>
      <c r="P1067" s="26">
        <f t="shared" si="1425"/>
        <v>0</v>
      </c>
      <c r="Q1067" s="26">
        <f t="shared" si="1425"/>
        <v>0</v>
      </c>
      <c r="R1067" s="26">
        <f t="shared" si="1425"/>
        <v>0</v>
      </c>
    </row>
    <row r="1068" spans="1:18" ht="26" x14ac:dyDescent="0.35">
      <c r="A1068" s="24">
        <v>931</v>
      </c>
      <c r="B1068" s="24" t="s">
        <v>74</v>
      </c>
      <c r="C1068" s="24" t="s">
        <v>128</v>
      </c>
      <c r="D1068" s="24" t="s">
        <v>314</v>
      </c>
      <c r="E1068" s="24" t="s">
        <v>6</v>
      </c>
      <c r="F1068" s="25" t="s">
        <v>367</v>
      </c>
      <c r="G1068" s="26">
        <f t="shared" si="1424"/>
        <v>729.9</v>
      </c>
      <c r="H1068" s="26">
        <f t="shared" si="1424"/>
        <v>729.9</v>
      </c>
      <c r="I1068" s="26">
        <f t="shared" si="1424"/>
        <v>729.9</v>
      </c>
      <c r="J1068" s="26">
        <f t="shared" si="1424"/>
        <v>0</v>
      </c>
      <c r="K1068" s="26">
        <f t="shared" si="1424"/>
        <v>0</v>
      </c>
      <c r="L1068" s="26">
        <f t="shared" si="1424"/>
        <v>0</v>
      </c>
      <c r="M1068" s="26">
        <f t="shared" si="1424"/>
        <v>0</v>
      </c>
      <c r="N1068" s="26">
        <f t="shared" si="1424"/>
        <v>478.37900000000002</v>
      </c>
      <c r="O1068" s="47">
        <f t="shared" si="1391"/>
        <v>65.540347992875738</v>
      </c>
      <c r="P1068" s="26">
        <f t="shared" si="1425"/>
        <v>0</v>
      </c>
      <c r="Q1068" s="26">
        <f t="shared" si="1425"/>
        <v>0</v>
      </c>
      <c r="R1068" s="26">
        <f t="shared" si="1425"/>
        <v>0</v>
      </c>
    </row>
    <row r="1069" spans="1:18" ht="26" x14ac:dyDescent="0.35">
      <c r="A1069" s="24">
        <v>931</v>
      </c>
      <c r="B1069" s="24" t="s">
        <v>74</v>
      </c>
      <c r="C1069" s="24" t="s">
        <v>128</v>
      </c>
      <c r="D1069" s="24" t="s">
        <v>314</v>
      </c>
      <c r="E1069" s="24">
        <v>240</v>
      </c>
      <c r="F1069" s="25" t="s">
        <v>356</v>
      </c>
      <c r="G1069" s="26">
        <v>729.9</v>
      </c>
      <c r="H1069" s="26">
        <v>729.9</v>
      </c>
      <c r="I1069" s="26">
        <v>729.9</v>
      </c>
      <c r="J1069" s="26"/>
      <c r="K1069" s="26"/>
      <c r="L1069" s="26"/>
      <c r="M1069" s="26"/>
      <c r="N1069" s="26">
        <v>478.37900000000002</v>
      </c>
      <c r="O1069" s="47">
        <f t="shared" si="1391"/>
        <v>65.540347992875738</v>
      </c>
      <c r="P1069" s="26"/>
      <c r="Q1069" s="26"/>
      <c r="R1069" s="26"/>
    </row>
    <row r="1070" spans="1:18" ht="39" x14ac:dyDescent="0.35">
      <c r="A1070" s="24">
        <v>931</v>
      </c>
      <c r="B1070" s="24" t="s">
        <v>74</v>
      </c>
      <c r="C1070" s="24" t="s">
        <v>128</v>
      </c>
      <c r="D1070" s="24" t="s">
        <v>333</v>
      </c>
      <c r="E1070" s="24"/>
      <c r="F1070" s="25" t="s">
        <v>405</v>
      </c>
      <c r="G1070" s="26">
        <f t="shared" ref="G1070:N1073" si="1426">G1071</f>
        <v>4347.62</v>
      </c>
      <c r="H1070" s="26">
        <f t="shared" si="1426"/>
        <v>4347.61949</v>
      </c>
      <c r="I1070" s="26">
        <f t="shared" si="1426"/>
        <v>4347.61949</v>
      </c>
      <c r="J1070" s="26">
        <f t="shared" si="1426"/>
        <v>0</v>
      </c>
      <c r="K1070" s="26">
        <f t="shared" si="1426"/>
        <v>0</v>
      </c>
      <c r="L1070" s="26">
        <f t="shared" si="1426"/>
        <v>0</v>
      </c>
      <c r="M1070" s="26">
        <f t="shared" si="1426"/>
        <v>0</v>
      </c>
      <c r="N1070" s="26">
        <f t="shared" si="1426"/>
        <v>4269.7479999999996</v>
      </c>
      <c r="O1070" s="47">
        <f t="shared" si="1391"/>
        <v>98.208870620367918</v>
      </c>
      <c r="P1070" s="26">
        <f t="shared" ref="P1070:R1073" si="1427">P1071</f>
        <v>0</v>
      </c>
      <c r="Q1070" s="26">
        <f t="shared" si="1427"/>
        <v>0</v>
      </c>
      <c r="R1070" s="26">
        <f t="shared" si="1427"/>
        <v>0</v>
      </c>
    </row>
    <row r="1071" spans="1:18" ht="26" x14ac:dyDescent="0.35">
      <c r="A1071" s="24">
        <v>931</v>
      </c>
      <c r="B1071" s="24" t="s">
        <v>74</v>
      </c>
      <c r="C1071" s="24" t="s">
        <v>128</v>
      </c>
      <c r="D1071" s="24" t="s">
        <v>339</v>
      </c>
      <c r="E1071" s="24"/>
      <c r="F1071" s="25" t="s">
        <v>406</v>
      </c>
      <c r="G1071" s="26">
        <f t="shared" si="1426"/>
        <v>4347.62</v>
      </c>
      <c r="H1071" s="26">
        <f t="shared" si="1426"/>
        <v>4347.61949</v>
      </c>
      <c r="I1071" s="26">
        <f t="shared" si="1426"/>
        <v>4347.61949</v>
      </c>
      <c r="J1071" s="26">
        <f t="shared" si="1426"/>
        <v>0</v>
      </c>
      <c r="K1071" s="26">
        <f t="shared" si="1426"/>
        <v>0</v>
      </c>
      <c r="L1071" s="26">
        <f t="shared" si="1426"/>
        <v>0</v>
      </c>
      <c r="M1071" s="26">
        <f t="shared" si="1426"/>
        <v>0</v>
      </c>
      <c r="N1071" s="26">
        <f t="shared" si="1426"/>
        <v>4269.7479999999996</v>
      </c>
      <c r="O1071" s="47">
        <f t="shared" si="1391"/>
        <v>98.208870620367918</v>
      </c>
      <c r="P1071" s="26">
        <f t="shared" si="1427"/>
        <v>0</v>
      </c>
      <c r="Q1071" s="26">
        <f t="shared" si="1427"/>
        <v>0</v>
      </c>
      <c r="R1071" s="26">
        <f t="shared" si="1427"/>
        <v>0</v>
      </c>
    </row>
    <row r="1072" spans="1:18" ht="39" x14ac:dyDescent="0.35">
      <c r="A1072" s="24">
        <v>931</v>
      </c>
      <c r="B1072" s="24" t="s">
        <v>74</v>
      </c>
      <c r="C1072" s="24" t="s">
        <v>128</v>
      </c>
      <c r="D1072" s="24" t="s">
        <v>315</v>
      </c>
      <c r="E1072" s="24"/>
      <c r="F1072" s="25" t="s">
        <v>407</v>
      </c>
      <c r="G1072" s="26">
        <f t="shared" si="1426"/>
        <v>4347.62</v>
      </c>
      <c r="H1072" s="26">
        <f t="shared" si="1426"/>
        <v>4347.61949</v>
      </c>
      <c r="I1072" s="26">
        <f t="shared" si="1426"/>
        <v>4347.61949</v>
      </c>
      <c r="J1072" s="26">
        <f t="shared" si="1426"/>
        <v>0</v>
      </c>
      <c r="K1072" s="26">
        <f t="shared" si="1426"/>
        <v>0</v>
      </c>
      <c r="L1072" s="26">
        <f t="shared" si="1426"/>
        <v>0</v>
      </c>
      <c r="M1072" s="26">
        <f t="shared" si="1426"/>
        <v>0</v>
      </c>
      <c r="N1072" s="26">
        <f t="shared" si="1426"/>
        <v>4269.7479999999996</v>
      </c>
      <c r="O1072" s="47">
        <f t="shared" si="1391"/>
        <v>98.208870620367918</v>
      </c>
      <c r="P1072" s="26">
        <f t="shared" si="1427"/>
        <v>0</v>
      </c>
      <c r="Q1072" s="26">
        <f t="shared" si="1427"/>
        <v>0</v>
      </c>
      <c r="R1072" s="26">
        <f t="shared" si="1427"/>
        <v>0</v>
      </c>
    </row>
    <row r="1073" spans="1:18" ht="26" x14ac:dyDescent="0.35">
      <c r="A1073" s="24">
        <v>931</v>
      </c>
      <c r="B1073" s="24" t="s">
        <v>74</v>
      </c>
      <c r="C1073" s="24" t="s">
        <v>128</v>
      </c>
      <c r="D1073" s="24" t="s">
        <v>315</v>
      </c>
      <c r="E1073" s="24" t="s">
        <v>6</v>
      </c>
      <c r="F1073" s="25" t="s">
        <v>367</v>
      </c>
      <c r="G1073" s="26">
        <f t="shared" si="1426"/>
        <v>4347.62</v>
      </c>
      <c r="H1073" s="26">
        <f t="shared" si="1426"/>
        <v>4347.61949</v>
      </c>
      <c r="I1073" s="26">
        <f t="shared" si="1426"/>
        <v>4347.61949</v>
      </c>
      <c r="J1073" s="26">
        <f t="shared" si="1426"/>
        <v>0</v>
      </c>
      <c r="K1073" s="26">
        <f t="shared" si="1426"/>
        <v>0</v>
      </c>
      <c r="L1073" s="26">
        <f t="shared" si="1426"/>
        <v>0</v>
      </c>
      <c r="M1073" s="26">
        <f t="shared" si="1426"/>
        <v>0</v>
      </c>
      <c r="N1073" s="26">
        <f t="shared" si="1426"/>
        <v>4269.7479999999996</v>
      </c>
      <c r="O1073" s="47">
        <f t="shared" si="1391"/>
        <v>98.208870620367918</v>
      </c>
      <c r="P1073" s="26">
        <f t="shared" si="1427"/>
        <v>0</v>
      </c>
      <c r="Q1073" s="26">
        <f t="shared" si="1427"/>
        <v>0</v>
      </c>
      <c r="R1073" s="26">
        <f t="shared" si="1427"/>
        <v>0</v>
      </c>
    </row>
    <row r="1074" spans="1:18" ht="26" x14ac:dyDescent="0.35">
      <c r="A1074" s="24">
        <v>931</v>
      </c>
      <c r="B1074" s="24" t="s">
        <v>74</v>
      </c>
      <c r="C1074" s="24" t="s">
        <v>128</v>
      </c>
      <c r="D1074" s="24" t="s">
        <v>315</v>
      </c>
      <c r="E1074" s="24">
        <v>240</v>
      </c>
      <c r="F1074" s="25" t="s">
        <v>356</v>
      </c>
      <c r="G1074" s="26">
        <v>4347.62</v>
      </c>
      <c r="H1074" s="26">
        <v>4347.61949</v>
      </c>
      <c r="I1074" s="26">
        <v>4347.61949</v>
      </c>
      <c r="J1074" s="26"/>
      <c r="K1074" s="26"/>
      <c r="L1074" s="26"/>
      <c r="M1074" s="26"/>
      <c r="N1074" s="26">
        <v>4269.7479999999996</v>
      </c>
      <c r="O1074" s="47">
        <f t="shared" si="1391"/>
        <v>98.208870620367918</v>
      </c>
      <c r="P1074" s="26"/>
      <c r="Q1074" s="26"/>
      <c r="R1074" s="26"/>
    </row>
    <row r="1075" spans="1:18" ht="26" x14ac:dyDescent="0.35">
      <c r="A1075" s="24">
        <v>931</v>
      </c>
      <c r="B1075" s="24" t="s">
        <v>74</v>
      </c>
      <c r="C1075" s="24" t="s">
        <v>128</v>
      </c>
      <c r="D1075" s="24" t="s">
        <v>28</v>
      </c>
      <c r="E1075" s="24"/>
      <c r="F1075" s="25" t="s">
        <v>39</v>
      </c>
      <c r="G1075" s="26">
        <f t="shared" ref="G1075:N1078" si="1428">G1076</f>
        <v>850</v>
      </c>
      <c r="H1075" s="26">
        <f t="shared" si="1428"/>
        <v>2291.4687800000002</v>
      </c>
      <c r="I1075" s="26">
        <f t="shared" si="1428"/>
        <v>2291.4687800000002</v>
      </c>
      <c r="J1075" s="26">
        <f t="shared" si="1428"/>
        <v>0</v>
      </c>
      <c r="K1075" s="26">
        <f t="shared" si="1428"/>
        <v>0</v>
      </c>
      <c r="L1075" s="26">
        <f t="shared" si="1428"/>
        <v>0</v>
      </c>
      <c r="M1075" s="26">
        <f t="shared" si="1428"/>
        <v>0</v>
      </c>
      <c r="N1075" s="26">
        <f t="shared" si="1428"/>
        <v>2291.4679999999998</v>
      </c>
      <c r="O1075" s="47">
        <f t="shared" si="1391"/>
        <v>99.99996596069704</v>
      </c>
      <c r="P1075" s="26">
        <f t="shared" ref="P1075:R1078" si="1429">P1076</f>
        <v>0</v>
      </c>
      <c r="Q1075" s="26">
        <f t="shared" si="1429"/>
        <v>0</v>
      </c>
      <c r="R1075" s="26">
        <f t="shared" si="1429"/>
        <v>0</v>
      </c>
    </row>
    <row r="1076" spans="1:18" ht="26" x14ac:dyDescent="0.35">
      <c r="A1076" s="24">
        <v>931</v>
      </c>
      <c r="B1076" s="24" t="s">
        <v>74</v>
      </c>
      <c r="C1076" s="24" t="s">
        <v>128</v>
      </c>
      <c r="D1076" s="24" t="s">
        <v>59</v>
      </c>
      <c r="E1076" s="24"/>
      <c r="F1076" s="25" t="s">
        <v>72</v>
      </c>
      <c r="G1076" s="26">
        <f t="shared" si="1428"/>
        <v>850</v>
      </c>
      <c r="H1076" s="26">
        <f t="shared" si="1428"/>
        <v>2291.4687800000002</v>
      </c>
      <c r="I1076" s="26">
        <f t="shared" si="1428"/>
        <v>2291.4687800000002</v>
      </c>
      <c r="J1076" s="26">
        <f t="shared" si="1428"/>
        <v>0</v>
      </c>
      <c r="K1076" s="26">
        <f t="shared" si="1428"/>
        <v>0</v>
      </c>
      <c r="L1076" s="26">
        <f t="shared" si="1428"/>
        <v>0</v>
      </c>
      <c r="M1076" s="26">
        <f t="shared" si="1428"/>
        <v>0</v>
      </c>
      <c r="N1076" s="26">
        <f t="shared" si="1428"/>
        <v>2291.4679999999998</v>
      </c>
      <c r="O1076" s="47">
        <f t="shared" si="1391"/>
        <v>99.99996596069704</v>
      </c>
      <c r="P1076" s="26">
        <f t="shared" si="1429"/>
        <v>0</v>
      </c>
      <c r="Q1076" s="26">
        <f t="shared" si="1429"/>
        <v>0</v>
      </c>
      <c r="R1076" s="26">
        <f t="shared" si="1429"/>
        <v>0</v>
      </c>
    </row>
    <row r="1077" spans="1:18" ht="26" x14ac:dyDescent="0.35">
      <c r="A1077" s="24">
        <v>931</v>
      </c>
      <c r="B1077" s="24" t="s">
        <v>74</v>
      </c>
      <c r="C1077" s="24" t="s">
        <v>128</v>
      </c>
      <c r="D1077" s="24" t="s">
        <v>53</v>
      </c>
      <c r="E1077" s="24"/>
      <c r="F1077" s="25" t="s">
        <v>73</v>
      </c>
      <c r="G1077" s="26">
        <f t="shared" si="1428"/>
        <v>850</v>
      </c>
      <c r="H1077" s="26">
        <f t="shared" si="1428"/>
        <v>2291.4687800000002</v>
      </c>
      <c r="I1077" s="26">
        <f t="shared" si="1428"/>
        <v>2291.4687800000002</v>
      </c>
      <c r="J1077" s="26">
        <f t="shared" si="1428"/>
        <v>0</v>
      </c>
      <c r="K1077" s="26">
        <f t="shared" si="1428"/>
        <v>0</v>
      </c>
      <c r="L1077" s="26">
        <f t="shared" si="1428"/>
        <v>0</v>
      </c>
      <c r="M1077" s="26">
        <f t="shared" si="1428"/>
        <v>0</v>
      </c>
      <c r="N1077" s="26">
        <f t="shared" si="1428"/>
        <v>2291.4679999999998</v>
      </c>
      <c r="O1077" s="47">
        <f t="shared" si="1391"/>
        <v>99.99996596069704</v>
      </c>
      <c r="P1077" s="26">
        <f t="shared" si="1429"/>
        <v>0</v>
      </c>
      <c r="Q1077" s="26">
        <f t="shared" si="1429"/>
        <v>0</v>
      </c>
      <c r="R1077" s="26">
        <f t="shared" si="1429"/>
        <v>0</v>
      </c>
    </row>
    <row r="1078" spans="1:18" ht="26" x14ac:dyDescent="0.35">
      <c r="A1078" s="24">
        <v>931</v>
      </c>
      <c r="B1078" s="24" t="s">
        <v>74</v>
      </c>
      <c r="C1078" s="24" t="s">
        <v>128</v>
      </c>
      <c r="D1078" s="24" t="s">
        <v>53</v>
      </c>
      <c r="E1078" s="24" t="s">
        <v>6</v>
      </c>
      <c r="F1078" s="25" t="s">
        <v>367</v>
      </c>
      <c r="G1078" s="26">
        <f t="shared" si="1428"/>
        <v>850</v>
      </c>
      <c r="H1078" s="26">
        <f t="shared" si="1428"/>
        <v>2291.4687800000002</v>
      </c>
      <c r="I1078" s="26">
        <f t="shared" si="1428"/>
        <v>2291.4687800000002</v>
      </c>
      <c r="J1078" s="26">
        <f t="shared" si="1428"/>
        <v>0</v>
      </c>
      <c r="K1078" s="26">
        <f t="shared" si="1428"/>
        <v>0</v>
      </c>
      <c r="L1078" s="26">
        <f t="shared" si="1428"/>
        <v>0</v>
      </c>
      <c r="M1078" s="26">
        <f t="shared" si="1428"/>
        <v>0</v>
      </c>
      <c r="N1078" s="26">
        <f t="shared" si="1428"/>
        <v>2291.4679999999998</v>
      </c>
      <c r="O1078" s="47">
        <f t="shared" si="1391"/>
        <v>99.99996596069704</v>
      </c>
      <c r="P1078" s="26">
        <f t="shared" si="1429"/>
        <v>0</v>
      </c>
      <c r="Q1078" s="26">
        <f t="shared" si="1429"/>
        <v>0</v>
      </c>
      <c r="R1078" s="26">
        <f t="shared" si="1429"/>
        <v>0</v>
      </c>
    </row>
    <row r="1079" spans="1:18" ht="26" x14ac:dyDescent="0.35">
      <c r="A1079" s="24">
        <v>931</v>
      </c>
      <c r="B1079" s="24" t="s">
        <v>74</v>
      </c>
      <c r="C1079" s="24" t="s">
        <v>128</v>
      </c>
      <c r="D1079" s="24" t="s">
        <v>53</v>
      </c>
      <c r="E1079" s="24">
        <v>240</v>
      </c>
      <c r="F1079" s="25" t="s">
        <v>356</v>
      </c>
      <c r="G1079" s="26">
        <v>850</v>
      </c>
      <c r="H1079" s="26">
        <v>2291.4687800000002</v>
      </c>
      <c r="I1079" s="26">
        <v>2291.4687800000002</v>
      </c>
      <c r="J1079" s="26"/>
      <c r="K1079" s="26"/>
      <c r="L1079" s="26"/>
      <c r="M1079" s="26"/>
      <c r="N1079" s="26">
        <v>2291.4679999999998</v>
      </c>
      <c r="O1079" s="47">
        <f t="shared" si="1391"/>
        <v>99.99996596069704</v>
      </c>
      <c r="P1079" s="26"/>
      <c r="Q1079" s="26"/>
      <c r="R1079" s="26"/>
    </row>
    <row r="1080" spans="1:18" s="29" customFormat="1" x14ac:dyDescent="0.35">
      <c r="A1080" s="28">
        <v>931</v>
      </c>
      <c r="B1080" s="28" t="s">
        <v>74</v>
      </c>
      <c r="C1080" s="28" t="s">
        <v>75</v>
      </c>
      <c r="D1080" s="28"/>
      <c r="E1080" s="28"/>
      <c r="F1080" s="21" t="s">
        <v>89</v>
      </c>
      <c r="G1080" s="22">
        <f t="shared" ref="G1080" si="1430">G1081+G1086+G1091</f>
        <v>755.6</v>
      </c>
      <c r="H1080" s="22">
        <f t="shared" ref="H1080:M1080" si="1431">H1081+H1086+H1091</f>
        <v>755.80000000000007</v>
      </c>
      <c r="I1080" s="22">
        <f t="shared" si="1431"/>
        <v>755.80000000000007</v>
      </c>
      <c r="J1080" s="22">
        <f t="shared" si="1431"/>
        <v>0</v>
      </c>
      <c r="K1080" s="22">
        <f t="shared" si="1431"/>
        <v>0</v>
      </c>
      <c r="L1080" s="22">
        <f t="shared" si="1431"/>
        <v>0</v>
      </c>
      <c r="M1080" s="22">
        <f t="shared" si="1431"/>
        <v>0</v>
      </c>
      <c r="N1080" s="22">
        <f t="shared" ref="N1080" si="1432">N1081+N1086+N1091</f>
        <v>543.76099999999997</v>
      </c>
      <c r="O1080" s="48">
        <f t="shared" si="1391"/>
        <v>71.945091293993116</v>
      </c>
      <c r="P1080" s="22">
        <f t="shared" ref="P1080:R1080" si="1433">P1081+P1086+P1091</f>
        <v>0</v>
      </c>
      <c r="Q1080" s="22">
        <f t="shared" ref="Q1080" si="1434">Q1081+Q1086+Q1091</f>
        <v>0</v>
      </c>
      <c r="R1080" s="22">
        <f t="shared" si="1433"/>
        <v>0</v>
      </c>
    </row>
    <row r="1081" spans="1:18" x14ac:dyDescent="0.35">
      <c r="A1081" s="24">
        <v>931</v>
      </c>
      <c r="B1081" s="24" t="s">
        <v>74</v>
      </c>
      <c r="C1081" s="24" t="s">
        <v>75</v>
      </c>
      <c r="D1081" s="24" t="s">
        <v>340</v>
      </c>
      <c r="E1081" s="24"/>
      <c r="F1081" s="25" t="s">
        <v>390</v>
      </c>
      <c r="G1081" s="26">
        <f t="shared" ref="G1081:N1084" si="1435">G1082</f>
        <v>492.4</v>
      </c>
      <c r="H1081" s="26">
        <f t="shared" si="1435"/>
        <v>492.6</v>
      </c>
      <c r="I1081" s="26">
        <f t="shared" si="1435"/>
        <v>492.6</v>
      </c>
      <c r="J1081" s="26">
        <f t="shared" si="1435"/>
        <v>0</v>
      </c>
      <c r="K1081" s="26">
        <f t="shared" si="1435"/>
        <v>0</v>
      </c>
      <c r="L1081" s="26">
        <f t="shared" si="1435"/>
        <v>0</v>
      </c>
      <c r="M1081" s="26">
        <f t="shared" si="1435"/>
        <v>0</v>
      </c>
      <c r="N1081" s="26">
        <f t="shared" si="1435"/>
        <v>443.125</v>
      </c>
      <c r="O1081" s="47">
        <f t="shared" si="1391"/>
        <v>89.956354039788863</v>
      </c>
      <c r="P1081" s="26">
        <f t="shared" ref="P1081:R1084" si="1436">P1082</f>
        <v>0</v>
      </c>
      <c r="Q1081" s="26">
        <f t="shared" si="1436"/>
        <v>0</v>
      </c>
      <c r="R1081" s="26">
        <f t="shared" si="1436"/>
        <v>0</v>
      </c>
    </row>
    <row r="1082" spans="1:18" ht="26" x14ac:dyDescent="0.35">
      <c r="A1082" s="24">
        <v>931</v>
      </c>
      <c r="B1082" s="24" t="s">
        <v>74</v>
      </c>
      <c r="C1082" s="24" t="s">
        <v>75</v>
      </c>
      <c r="D1082" s="24" t="s">
        <v>341</v>
      </c>
      <c r="E1082" s="24"/>
      <c r="F1082" s="25" t="s">
        <v>392</v>
      </c>
      <c r="G1082" s="26">
        <f t="shared" si="1435"/>
        <v>492.4</v>
      </c>
      <c r="H1082" s="26">
        <f t="shared" si="1435"/>
        <v>492.6</v>
      </c>
      <c r="I1082" s="26">
        <f t="shared" si="1435"/>
        <v>492.6</v>
      </c>
      <c r="J1082" s="26">
        <f t="shared" si="1435"/>
        <v>0</v>
      </c>
      <c r="K1082" s="26">
        <f t="shared" si="1435"/>
        <v>0</v>
      </c>
      <c r="L1082" s="26">
        <f t="shared" si="1435"/>
        <v>0</v>
      </c>
      <c r="M1082" s="26">
        <f t="shared" si="1435"/>
        <v>0</v>
      </c>
      <c r="N1082" s="26">
        <f t="shared" si="1435"/>
        <v>443.125</v>
      </c>
      <c r="O1082" s="47">
        <f t="shared" si="1391"/>
        <v>89.956354039788863</v>
      </c>
      <c r="P1082" s="26">
        <f t="shared" si="1436"/>
        <v>0</v>
      </c>
      <c r="Q1082" s="26">
        <f t="shared" si="1436"/>
        <v>0</v>
      </c>
      <c r="R1082" s="26">
        <f t="shared" si="1436"/>
        <v>0</v>
      </c>
    </row>
    <row r="1083" spans="1:18" ht="26" x14ac:dyDescent="0.35">
      <c r="A1083" s="24">
        <v>931</v>
      </c>
      <c r="B1083" s="24" t="s">
        <v>74</v>
      </c>
      <c r="C1083" s="24" t="s">
        <v>75</v>
      </c>
      <c r="D1083" s="24" t="s">
        <v>316</v>
      </c>
      <c r="E1083" s="24"/>
      <c r="F1083" s="25" t="s">
        <v>393</v>
      </c>
      <c r="G1083" s="26">
        <f t="shared" si="1435"/>
        <v>492.4</v>
      </c>
      <c r="H1083" s="26">
        <f t="shared" si="1435"/>
        <v>492.6</v>
      </c>
      <c r="I1083" s="26">
        <f t="shared" si="1435"/>
        <v>492.6</v>
      </c>
      <c r="J1083" s="26">
        <f t="shared" si="1435"/>
        <v>0</v>
      </c>
      <c r="K1083" s="26">
        <f t="shared" si="1435"/>
        <v>0</v>
      </c>
      <c r="L1083" s="26">
        <f t="shared" si="1435"/>
        <v>0</v>
      </c>
      <c r="M1083" s="26">
        <f t="shared" si="1435"/>
        <v>0</v>
      </c>
      <c r="N1083" s="26">
        <f t="shared" si="1435"/>
        <v>443.125</v>
      </c>
      <c r="O1083" s="47">
        <f t="shared" si="1391"/>
        <v>89.956354039788863</v>
      </c>
      <c r="P1083" s="26">
        <f t="shared" si="1436"/>
        <v>0</v>
      </c>
      <c r="Q1083" s="26">
        <f t="shared" si="1436"/>
        <v>0</v>
      </c>
      <c r="R1083" s="26">
        <f t="shared" si="1436"/>
        <v>0</v>
      </c>
    </row>
    <row r="1084" spans="1:18" ht="26" x14ac:dyDescent="0.35">
      <c r="A1084" s="24">
        <v>931</v>
      </c>
      <c r="B1084" s="24" t="s">
        <v>74</v>
      </c>
      <c r="C1084" s="24" t="s">
        <v>75</v>
      </c>
      <c r="D1084" s="24" t="s">
        <v>316</v>
      </c>
      <c r="E1084" s="24" t="s">
        <v>6</v>
      </c>
      <c r="F1084" s="25" t="s">
        <v>367</v>
      </c>
      <c r="G1084" s="26">
        <f t="shared" si="1435"/>
        <v>492.4</v>
      </c>
      <c r="H1084" s="26">
        <f t="shared" si="1435"/>
        <v>492.6</v>
      </c>
      <c r="I1084" s="26">
        <f t="shared" si="1435"/>
        <v>492.6</v>
      </c>
      <c r="J1084" s="26">
        <f t="shared" si="1435"/>
        <v>0</v>
      </c>
      <c r="K1084" s="26">
        <f t="shared" si="1435"/>
        <v>0</v>
      </c>
      <c r="L1084" s="26">
        <f t="shared" si="1435"/>
        <v>0</v>
      </c>
      <c r="M1084" s="26">
        <f t="shared" si="1435"/>
        <v>0</v>
      </c>
      <c r="N1084" s="26">
        <f t="shared" si="1435"/>
        <v>443.125</v>
      </c>
      <c r="O1084" s="47">
        <f t="shared" si="1391"/>
        <v>89.956354039788863</v>
      </c>
      <c r="P1084" s="26">
        <f t="shared" si="1436"/>
        <v>0</v>
      </c>
      <c r="Q1084" s="26">
        <f t="shared" si="1436"/>
        <v>0</v>
      </c>
      <c r="R1084" s="26">
        <f t="shared" si="1436"/>
        <v>0</v>
      </c>
    </row>
    <row r="1085" spans="1:18" ht="26" x14ac:dyDescent="0.35">
      <c r="A1085" s="24">
        <v>931</v>
      </c>
      <c r="B1085" s="24" t="s">
        <v>74</v>
      </c>
      <c r="C1085" s="24" t="s">
        <v>75</v>
      </c>
      <c r="D1085" s="24" t="s">
        <v>316</v>
      </c>
      <c r="E1085" s="24">
        <v>240</v>
      </c>
      <c r="F1085" s="25" t="s">
        <v>356</v>
      </c>
      <c r="G1085" s="26">
        <v>492.4</v>
      </c>
      <c r="H1085" s="26">
        <v>492.6</v>
      </c>
      <c r="I1085" s="26">
        <v>492.6</v>
      </c>
      <c r="J1085" s="26"/>
      <c r="K1085" s="26"/>
      <c r="L1085" s="26"/>
      <c r="M1085" s="26"/>
      <c r="N1085" s="26">
        <v>443.125</v>
      </c>
      <c r="O1085" s="47">
        <f t="shared" si="1391"/>
        <v>89.956354039788863</v>
      </c>
      <c r="P1085" s="26"/>
      <c r="Q1085" s="26"/>
      <c r="R1085" s="26"/>
    </row>
    <row r="1086" spans="1:18" ht="39" x14ac:dyDescent="0.35">
      <c r="A1086" s="24">
        <v>931</v>
      </c>
      <c r="B1086" s="24" t="s">
        <v>74</v>
      </c>
      <c r="C1086" s="24" t="s">
        <v>75</v>
      </c>
      <c r="D1086" s="24" t="s">
        <v>337</v>
      </c>
      <c r="E1086" s="24"/>
      <c r="F1086" s="25" t="s">
        <v>779</v>
      </c>
      <c r="G1086" s="26">
        <f t="shared" ref="G1086:N1089" si="1437">G1087</f>
        <v>185</v>
      </c>
      <c r="H1086" s="26">
        <f t="shared" si="1437"/>
        <v>185</v>
      </c>
      <c r="I1086" s="26">
        <f t="shared" si="1437"/>
        <v>185</v>
      </c>
      <c r="J1086" s="26">
        <f t="shared" si="1437"/>
        <v>0</v>
      </c>
      <c r="K1086" s="26">
        <f t="shared" si="1437"/>
        <v>0</v>
      </c>
      <c r="L1086" s="26">
        <f t="shared" si="1437"/>
        <v>0</v>
      </c>
      <c r="M1086" s="26">
        <f t="shared" si="1437"/>
        <v>0</v>
      </c>
      <c r="N1086" s="26">
        <f t="shared" si="1437"/>
        <v>39.723999999999997</v>
      </c>
      <c r="O1086" s="47">
        <f t="shared" si="1391"/>
        <v>21.472432432432431</v>
      </c>
      <c r="P1086" s="26">
        <f t="shared" ref="P1086:R1089" si="1438">P1087</f>
        <v>0</v>
      </c>
      <c r="Q1086" s="26">
        <f t="shared" si="1438"/>
        <v>0</v>
      </c>
      <c r="R1086" s="26">
        <f t="shared" si="1438"/>
        <v>0</v>
      </c>
    </row>
    <row r="1087" spans="1:18" ht="26" x14ac:dyDescent="0.35">
      <c r="A1087" s="24">
        <v>931</v>
      </c>
      <c r="B1087" s="24" t="s">
        <v>74</v>
      </c>
      <c r="C1087" s="24" t="s">
        <v>75</v>
      </c>
      <c r="D1087" s="24" t="s">
        <v>338</v>
      </c>
      <c r="E1087" s="24"/>
      <c r="F1087" s="25" t="s">
        <v>399</v>
      </c>
      <c r="G1087" s="26">
        <f t="shared" si="1437"/>
        <v>185</v>
      </c>
      <c r="H1087" s="26">
        <f t="shared" si="1437"/>
        <v>185</v>
      </c>
      <c r="I1087" s="26">
        <f t="shared" si="1437"/>
        <v>185</v>
      </c>
      <c r="J1087" s="26">
        <f t="shared" si="1437"/>
        <v>0</v>
      </c>
      <c r="K1087" s="26">
        <f t="shared" si="1437"/>
        <v>0</v>
      </c>
      <c r="L1087" s="26">
        <f t="shared" si="1437"/>
        <v>0</v>
      </c>
      <c r="M1087" s="26">
        <f t="shared" si="1437"/>
        <v>0</v>
      </c>
      <c r="N1087" s="26">
        <f t="shared" si="1437"/>
        <v>39.723999999999997</v>
      </c>
      <c r="O1087" s="47">
        <f t="shared" si="1391"/>
        <v>21.472432432432431</v>
      </c>
      <c r="P1087" s="26">
        <f t="shared" si="1438"/>
        <v>0</v>
      </c>
      <c r="Q1087" s="26">
        <f t="shared" si="1438"/>
        <v>0</v>
      </c>
      <c r="R1087" s="26">
        <f t="shared" si="1438"/>
        <v>0</v>
      </c>
    </row>
    <row r="1088" spans="1:18" x14ac:dyDescent="0.35">
      <c r="A1088" s="24">
        <v>931</v>
      </c>
      <c r="B1088" s="24" t="s">
        <v>74</v>
      </c>
      <c r="C1088" s="24" t="s">
        <v>75</v>
      </c>
      <c r="D1088" s="24" t="s">
        <v>317</v>
      </c>
      <c r="E1088" s="24"/>
      <c r="F1088" s="25" t="s">
        <v>404</v>
      </c>
      <c r="G1088" s="26">
        <f t="shared" si="1437"/>
        <v>185</v>
      </c>
      <c r="H1088" s="26">
        <f t="shared" si="1437"/>
        <v>185</v>
      </c>
      <c r="I1088" s="26">
        <f t="shared" si="1437"/>
        <v>185</v>
      </c>
      <c r="J1088" s="26">
        <f t="shared" si="1437"/>
        <v>0</v>
      </c>
      <c r="K1088" s="26">
        <f t="shared" si="1437"/>
        <v>0</v>
      </c>
      <c r="L1088" s="26">
        <f t="shared" si="1437"/>
        <v>0</v>
      </c>
      <c r="M1088" s="26">
        <f t="shared" si="1437"/>
        <v>0</v>
      </c>
      <c r="N1088" s="26">
        <f t="shared" si="1437"/>
        <v>39.723999999999997</v>
      </c>
      <c r="O1088" s="47">
        <f t="shared" si="1391"/>
        <v>21.472432432432431</v>
      </c>
      <c r="P1088" s="26">
        <f t="shared" si="1438"/>
        <v>0</v>
      </c>
      <c r="Q1088" s="26">
        <f t="shared" si="1438"/>
        <v>0</v>
      </c>
      <c r="R1088" s="26">
        <f t="shared" si="1438"/>
        <v>0</v>
      </c>
    </row>
    <row r="1089" spans="1:18" ht="26" x14ac:dyDescent="0.35">
      <c r="A1089" s="24">
        <v>931</v>
      </c>
      <c r="B1089" s="24" t="s">
        <v>74</v>
      </c>
      <c r="C1089" s="24" t="s">
        <v>75</v>
      </c>
      <c r="D1089" s="24" t="s">
        <v>317</v>
      </c>
      <c r="E1089" s="24" t="s">
        <v>6</v>
      </c>
      <c r="F1089" s="25" t="s">
        <v>367</v>
      </c>
      <c r="G1089" s="26">
        <f t="shared" si="1437"/>
        <v>185</v>
      </c>
      <c r="H1089" s="26">
        <f t="shared" si="1437"/>
        <v>185</v>
      </c>
      <c r="I1089" s="26">
        <f t="shared" si="1437"/>
        <v>185</v>
      </c>
      <c r="J1089" s="26">
        <f t="shared" si="1437"/>
        <v>0</v>
      </c>
      <c r="K1089" s="26">
        <f t="shared" si="1437"/>
        <v>0</v>
      </c>
      <c r="L1089" s="26">
        <f t="shared" si="1437"/>
        <v>0</v>
      </c>
      <c r="M1089" s="26">
        <f t="shared" si="1437"/>
        <v>0</v>
      </c>
      <c r="N1089" s="26">
        <f t="shared" si="1437"/>
        <v>39.723999999999997</v>
      </c>
      <c r="O1089" s="47">
        <f t="shared" si="1391"/>
        <v>21.472432432432431</v>
      </c>
      <c r="P1089" s="26">
        <f t="shared" si="1438"/>
        <v>0</v>
      </c>
      <c r="Q1089" s="26">
        <f t="shared" si="1438"/>
        <v>0</v>
      </c>
      <c r="R1089" s="26">
        <f t="shared" si="1438"/>
        <v>0</v>
      </c>
    </row>
    <row r="1090" spans="1:18" ht="26" x14ac:dyDescent="0.35">
      <c r="A1090" s="24">
        <v>931</v>
      </c>
      <c r="B1090" s="24" t="s">
        <v>74</v>
      </c>
      <c r="C1090" s="24" t="s">
        <v>75</v>
      </c>
      <c r="D1090" s="24" t="s">
        <v>317</v>
      </c>
      <c r="E1090" s="24">
        <v>240</v>
      </c>
      <c r="F1090" s="25" t="s">
        <v>356</v>
      </c>
      <c r="G1090" s="26">
        <v>185</v>
      </c>
      <c r="H1090" s="26">
        <v>185</v>
      </c>
      <c r="I1090" s="26">
        <v>185</v>
      </c>
      <c r="J1090" s="26"/>
      <c r="K1090" s="26"/>
      <c r="L1090" s="26"/>
      <c r="M1090" s="26"/>
      <c r="N1090" s="26">
        <v>39.723999999999997</v>
      </c>
      <c r="O1090" s="47">
        <f t="shared" si="1391"/>
        <v>21.472432432432431</v>
      </c>
      <c r="P1090" s="26"/>
      <c r="Q1090" s="26"/>
      <c r="R1090" s="26"/>
    </row>
    <row r="1091" spans="1:18" ht="26" x14ac:dyDescent="0.35">
      <c r="A1091" s="24">
        <v>931</v>
      </c>
      <c r="B1091" s="24" t="s">
        <v>74</v>
      </c>
      <c r="C1091" s="24" t="s">
        <v>75</v>
      </c>
      <c r="D1091" s="24" t="s">
        <v>83</v>
      </c>
      <c r="E1091" s="24"/>
      <c r="F1091" s="25" t="s">
        <v>90</v>
      </c>
      <c r="G1091" s="26">
        <f t="shared" ref="G1091:N1094" si="1439">G1092</f>
        <v>78.2</v>
      </c>
      <c r="H1091" s="26">
        <f t="shared" si="1439"/>
        <v>78.2</v>
      </c>
      <c r="I1091" s="26">
        <f t="shared" si="1439"/>
        <v>78.2</v>
      </c>
      <c r="J1091" s="26">
        <f t="shared" si="1439"/>
        <v>0</v>
      </c>
      <c r="K1091" s="26">
        <f t="shared" si="1439"/>
        <v>0</v>
      </c>
      <c r="L1091" s="26">
        <f t="shared" si="1439"/>
        <v>0</v>
      </c>
      <c r="M1091" s="26">
        <f t="shared" si="1439"/>
        <v>0</v>
      </c>
      <c r="N1091" s="26">
        <f t="shared" si="1439"/>
        <v>60.911999999999999</v>
      </c>
      <c r="O1091" s="47">
        <f t="shared" si="1391"/>
        <v>77.892583120204591</v>
      </c>
      <c r="P1091" s="26">
        <f t="shared" ref="P1091:R1094" si="1440">P1092</f>
        <v>0</v>
      </c>
      <c r="Q1091" s="26">
        <f t="shared" si="1440"/>
        <v>0</v>
      </c>
      <c r="R1091" s="26">
        <f t="shared" si="1440"/>
        <v>0</v>
      </c>
    </row>
    <row r="1092" spans="1:18" ht="26" x14ac:dyDescent="0.35">
      <c r="A1092" s="24">
        <v>931</v>
      </c>
      <c r="B1092" s="24" t="s">
        <v>74</v>
      </c>
      <c r="C1092" s="24" t="s">
        <v>75</v>
      </c>
      <c r="D1092" s="24" t="s">
        <v>84</v>
      </c>
      <c r="E1092" s="24"/>
      <c r="F1092" s="25" t="s">
        <v>91</v>
      </c>
      <c r="G1092" s="26">
        <f t="shared" si="1439"/>
        <v>78.2</v>
      </c>
      <c r="H1092" s="26">
        <f t="shared" si="1439"/>
        <v>78.2</v>
      </c>
      <c r="I1092" s="26">
        <f t="shared" si="1439"/>
        <v>78.2</v>
      </c>
      <c r="J1092" s="26">
        <f t="shared" si="1439"/>
        <v>0</v>
      </c>
      <c r="K1092" s="26">
        <f t="shared" si="1439"/>
        <v>0</v>
      </c>
      <c r="L1092" s="26">
        <f t="shared" si="1439"/>
        <v>0</v>
      </c>
      <c r="M1092" s="26">
        <f t="shared" si="1439"/>
        <v>0</v>
      </c>
      <c r="N1092" s="26">
        <f t="shared" si="1439"/>
        <v>60.911999999999999</v>
      </c>
      <c r="O1092" s="47">
        <f t="shared" si="1391"/>
        <v>77.892583120204591</v>
      </c>
      <c r="P1092" s="26">
        <f t="shared" si="1440"/>
        <v>0</v>
      </c>
      <c r="Q1092" s="26">
        <f t="shared" si="1440"/>
        <v>0</v>
      </c>
      <c r="R1092" s="26">
        <f t="shared" si="1440"/>
        <v>0</v>
      </c>
    </row>
    <row r="1093" spans="1:18" ht="39" x14ac:dyDescent="0.35">
      <c r="A1093" s="24">
        <v>931</v>
      </c>
      <c r="B1093" s="24" t="s">
        <v>74</v>
      </c>
      <c r="C1093" s="24" t="s">
        <v>75</v>
      </c>
      <c r="D1093" s="24" t="s">
        <v>318</v>
      </c>
      <c r="E1093" s="24"/>
      <c r="F1093" s="25" t="s">
        <v>412</v>
      </c>
      <c r="G1093" s="26">
        <f t="shared" si="1439"/>
        <v>78.2</v>
      </c>
      <c r="H1093" s="26">
        <f t="shared" si="1439"/>
        <v>78.2</v>
      </c>
      <c r="I1093" s="26">
        <f t="shared" si="1439"/>
        <v>78.2</v>
      </c>
      <c r="J1093" s="26">
        <f t="shared" si="1439"/>
        <v>0</v>
      </c>
      <c r="K1093" s="26">
        <f t="shared" si="1439"/>
        <v>0</v>
      </c>
      <c r="L1093" s="26">
        <f t="shared" si="1439"/>
        <v>0</v>
      </c>
      <c r="M1093" s="26">
        <f t="shared" si="1439"/>
        <v>0</v>
      </c>
      <c r="N1093" s="26">
        <f t="shared" si="1439"/>
        <v>60.911999999999999</v>
      </c>
      <c r="O1093" s="47">
        <f t="shared" si="1391"/>
        <v>77.892583120204591</v>
      </c>
      <c r="P1093" s="26">
        <f t="shared" si="1440"/>
        <v>0</v>
      </c>
      <c r="Q1093" s="26">
        <f t="shared" si="1440"/>
        <v>0</v>
      </c>
      <c r="R1093" s="26">
        <f t="shared" si="1440"/>
        <v>0</v>
      </c>
    </row>
    <row r="1094" spans="1:18" ht="26" x14ac:dyDescent="0.35">
      <c r="A1094" s="24">
        <v>931</v>
      </c>
      <c r="B1094" s="24" t="s">
        <v>74</v>
      </c>
      <c r="C1094" s="24" t="s">
        <v>75</v>
      </c>
      <c r="D1094" s="24" t="s">
        <v>318</v>
      </c>
      <c r="E1094" s="24" t="s">
        <v>6</v>
      </c>
      <c r="F1094" s="25" t="s">
        <v>367</v>
      </c>
      <c r="G1094" s="26">
        <f t="shared" si="1439"/>
        <v>78.2</v>
      </c>
      <c r="H1094" s="26">
        <f t="shared" si="1439"/>
        <v>78.2</v>
      </c>
      <c r="I1094" s="26">
        <f t="shared" si="1439"/>
        <v>78.2</v>
      </c>
      <c r="J1094" s="26">
        <f t="shared" si="1439"/>
        <v>0</v>
      </c>
      <c r="K1094" s="26">
        <f t="shared" si="1439"/>
        <v>0</v>
      </c>
      <c r="L1094" s="26">
        <f t="shared" si="1439"/>
        <v>0</v>
      </c>
      <c r="M1094" s="26">
        <f t="shared" si="1439"/>
        <v>0</v>
      </c>
      <c r="N1094" s="26">
        <f t="shared" si="1439"/>
        <v>60.911999999999999</v>
      </c>
      <c r="O1094" s="47">
        <f t="shared" si="1391"/>
        <v>77.892583120204591</v>
      </c>
      <c r="P1094" s="26">
        <f t="shared" si="1440"/>
        <v>0</v>
      </c>
      <c r="Q1094" s="26">
        <f t="shared" si="1440"/>
        <v>0</v>
      </c>
      <c r="R1094" s="26">
        <f t="shared" si="1440"/>
        <v>0</v>
      </c>
    </row>
    <row r="1095" spans="1:18" ht="26" x14ac:dyDescent="0.35">
      <c r="A1095" s="24">
        <v>931</v>
      </c>
      <c r="B1095" s="24" t="s">
        <v>74</v>
      </c>
      <c r="C1095" s="24" t="s">
        <v>75</v>
      </c>
      <c r="D1095" s="24" t="s">
        <v>318</v>
      </c>
      <c r="E1095" s="24">
        <v>240</v>
      </c>
      <c r="F1095" s="25" t="s">
        <v>356</v>
      </c>
      <c r="G1095" s="26">
        <v>78.2</v>
      </c>
      <c r="H1095" s="26">
        <v>78.2</v>
      </c>
      <c r="I1095" s="26">
        <v>78.2</v>
      </c>
      <c r="J1095" s="26"/>
      <c r="K1095" s="26"/>
      <c r="L1095" s="26"/>
      <c r="M1095" s="26"/>
      <c r="N1095" s="26">
        <v>60.911999999999999</v>
      </c>
      <c r="O1095" s="47">
        <f t="shared" si="1391"/>
        <v>77.892583120204591</v>
      </c>
      <c r="P1095" s="26"/>
      <c r="Q1095" s="26"/>
      <c r="R1095" s="26"/>
    </row>
    <row r="1096" spans="1:18" s="7" customFormat="1" x14ac:dyDescent="0.35">
      <c r="A1096" s="27">
        <v>931</v>
      </c>
      <c r="B1096" s="27" t="s">
        <v>100</v>
      </c>
      <c r="C1096" s="27"/>
      <c r="D1096" s="27"/>
      <c r="E1096" s="27"/>
      <c r="F1096" s="17" t="s">
        <v>373</v>
      </c>
      <c r="G1096" s="18">
        <f t="shared" ref="G1096" si="1441">G1103+G1135</f>
        <v>34382.947</v>
      </c>
      <c r="H1096" s="18">
        <f>H1103+H1135+H1097</f>
        <v>38280.046999999999</v>
      </c>
      <c r="I1096" s="18">
        <f>I1103+I1135+I1097</f>
        <v>38280.046999999999</v>
      </c>
      <c r="J1096" s="18">
        <f t="shared" ref="J1096:M1096" si="1442">J1103+J1135</f>
        <v>0</v>
      </c>
      <c r="K1096" s="18">
        <f t="shared" si="1442"/>
        <v>0</v>
      </c>
      <c r="L1096" s="18">
        <f t="shared" si="1442"/>
        <v>0</v>
      </c>
      <c r="M1096" s="18">
        <f t="shared" si="1442"/>
        <v>0</v>
      </c>
      <c r="N1096" s="18">
        <f>N1103+N1135+N1097</f>
        <v>38039.4</v>
      </c>
      <c r="O1096" s="46">
        <f t="shared" si="1391"/>
        <v>99.371351346564438</v>
      </c>
      <c r="P1096" s="18">
        <f t="shared" ref="P1096:R1096" si="1443">P1103+P1135</f>
        <v>0</v>
      </c>
      <c r="Q1096" s="18">
        <f t="shared" ref="Q1096" si="1444">Q1103+Q1135</f>
        <v>0</v>
      </c>
      <c r="R1096" s="18">
        <f t="shared" si="1443"/>
        <v>0</v>
      </c>
    </row>
    <row r="1097" spans="1:18" s="29" customFormat="1" x14ac:dyDescent="0.35">
      <c r="A1097" s="28">
        <v>931</v>
      </c>
      <c r="B1097" s="28" t="s">
        <v>100</v>
      </c>
      <c r="C1097" s="28" t="s">
        <v>8</v>
      </c>
      <c r="D1097" s="28"/>
      <c r="E1097" s="28"/>
      <c r="F1097" s="21" t="s">
        <v>380</v>
      </c>
      <c r="G1097" s="22"/>
      <c r="H1097" s="22">
        <f>H1099</f>
        <v>4000</v>
      </c>
      <c r="I1097" s="22">
        <f>I1099</f>
        <v>4000</v>
      </c>
      <c r="J1097" s="22"/>
      <c r="K1097" s="22"/>
      <c r="L1097" s="22"/>
      <c r="M1097" s="22"/>
      <c r="N1097" s="22">
        <f>N1099</f>
        <v>4000</v>
      </c>
      <c r="O1097" s="48">
        <f t="shared" si="1391"/>
        <v>100</v>
      </c>
      <c r="P1097" s="22"/>
      <c r="Q1097" s="22"/>
      <c r="R1097" s="22"/>
    </row>
    <row r="1098" spans="1:18" ht="26" x14ac:dyDescent="0.35">
      <c r="A1098" s="24">
        <v>931</v>
      </c>
      <c r="B1098" s="24" t="s">
        <v>100</v>
      </c>
      <c r="C1098" s="24" t="s">
        <v>8</v>
      </c>
      <c r="D1098" s="24" t="s">
        <v>343</v>
      </c>
      <c r="E1098" s="24"/>
      <c r="F1098" s="25" t="s">
        <v>410</v>
      </c>
      <c r="G1098" s="26">
        <f>G1099</f>
        <v>0</v>
      </c>
      <c r="H1098" s="26">
        <f t="shared" ref="H1098:Q1098" si="1445">H1099</f>
        <v>4000</v>
      </c>
      <c r="I1098" s="26">
        <f t="shared" si="1445"/>
        <v>4000</v>
      </c>
      <c r="J1098" s="26">
        <f t="shared" si="1445"/>
        <v>0</v>
      </c>
      <c r="K1098" s="26">
        <f t="shared" si="1445"/>
        <v>0</v>
      </c>
      <c r="L1098" s="26">
        <f t="shared" si="1445"/>
        <v>0</v>
      </c>
      <c r="M1098" s="26">
        <f t="shared" si="1445"/>
        <v>0</v>
      </c>
      <c r="N1098" s="26">
        <f t="shared" si="1445"/>
        <v>4000</v>
      </c>
      <c r="O1098" s="47">
        <f t="shared" si="1391"/>
        <v>100</v>
      </c>
      <c r="P1098" s="26">
        <f t="shared" si="1445"/>
        <v>0</v>
      </c>
      <c r="Q1098" s="26">
        <f t="shared" si="1445"/>
        <v>0</v>
      </c>
      <c r="R1098" s="22"/>
    </row>
    <row r="1099" spans="1:18" ht="26" x14ac:dyDescent="0.35">
      <c r="A1099" s="24">
        <v>931</v>
      </c>
      <c r="B1099" s="24" t="s">
        <v>100</v>
      </c>
      <c r="C1099" s="24" t="s">
        <v>8</v>
      </c>
      <c r="D1099" s="24" t="s">
        <v>460</v>
      </c>
      <c r="E1099" s="24"/>
      <c r="F1099" s="25" t="s">
        <v>684</v>
      </c>
      <c r="G1099" s="26"/>
      <c r="H1099" s="26">
        <f t="shared" ref="H1099:N1101" si="1446">H1100</f>
        <v>4000</v>
      </c>
      <c r="I1099" s="26">
        <f t="shared" si="1446"/>
        <v>4000</v>
      </c>
      <c r="J1099" s="26"/>
      <c r="K1099" s="26"/>
      <c r="L1099" s="26"/>
      <c r="M1099" s="26"/>
      <c r="N1099" s="26">
        <f t="shared" si="1446"/>
        <v>4000</v>
      </c>
      <c r="O1099" s="47">
        <f t="shared" si="1391"/>
        <v>100</v>
      </c>
      <c r="P1099" s="26"/>
      <c r="Q1099" s="26"/>
      <c r="R1099" s="26"/>
    </row>
    <row r="1100" spans="1:18" ht="52" x14ac:dyDescent="0.35">
      <c r="A1100" s="24">
        <v>931</v>
      </c>
      <c r="B1100" s="24" t="s">
        <v>100</v>
      </c>
      <c r="C1100" s="24" t="s">
        <v>8</v>
      </c>
      <c r="D1100" s="24" t="s">
        <v>810</v>
      </c>
      <c r="E1100" s="24"/>
      <c r="F1100" s="25" t="s">
        <v>938</v>
      </c>
      <c r="G1100" s="26"/>
      <c r="H1100" s="26">
        <f t="shared" si="1446"/>
        <v>4000</v>
      </c>
      <c r="I1100" s="26">
        <f t="shared" si="1446"/>
        <v>4000</v>
      </c>
      <c r="J1100" s="26"/>
      <c r="K1100" s="26"/>
      <c r="L1100" s="26"/>
      <c r="M1100" s="26"/>
      <c r="N1100" s="26">
        <f t="shared" si="1446"/>
        <v>4000</v>
      </c>
      <c r="O1100" s="47">
        <f t="shared" si="1391"/>
        <v>100</v>
      </c>
      <c r="P1100" s="26"/>
      <c r="Q1100" s="26"/>
      <c r="R1100" s="26"/>
    </row>
    <row r="1101" spans="1:18" x14ac:dyDescent="0.35">
      <c r="A1101" s="24">
        <v>931</v>
      </c>
      <c r="B1101" s="24" t="s">
        <v>100</v>
      </c>
      <c r="C1101" s="24" t="s">
        <v>8</v>
      </c>
      <c r="D1101" s="24" t="s">
        <v>810</v>
      </c>
      <c r="E1101" s="24" t="s">
        <v>7</v>
      </c>
      <c r="F1101" s="25" t="s">
        <v>371</v>
      </c>
      <c r="G1101" s="26"/>
      <c r="H1101" s="26">
        <f t="shared" si="1446"/>
        <v>4000</v>
      </c>
      <c r="I1101" s="26">
        <f t="shared" si="1446"/>
        <v>4000</v>
      </c>
      <c r="J1101" s="26"/>
      <c r="K1101" s="26"/>
      <c r="L1101" s="26"/>
      <c r="M1101" s="26"/>
      <c r="N1101" s="26">
        <f t="shared" si="1446"/>
        <v>4000</v>
      </c>
      <c r="O1101" s="47">
        <f t="shared" si="1391"/>
        <v>100</v>
      </c>
      <c r="P1101" s="26"/>
      <c r="Q1101" s="26"/>
      <c r="R1101" s="26"/>
    </row>
    <row r="1102" spans="1:18" ht="39" x14ac:dyDescent="0.35">
      <c r="A1102" s="24">
        <v>931</v>
      </c>
      <c r="B1102" s="24" t="s">
        <v>100</v>
      </c>
      <c r="C1102" s="24" t="s">
        <v>8</v>
      </c>
      <c r="D1102" s="24" t="s">
        <v>810</v>
      </c>
      <c r="E1102" s="24" t="s">
        <v>428</v>
      </c>
      <c r="F1102" s="25" t="s">
        <v>733</v>
      </c>
      <c r="G1102" s="26"/>
      <c r="H1102" s="26">
        <v>4000</v>
      </c>
      <c r="I1102" s="26">
        <v>4000</v>
      </c>
      <c r="J1102" s="26"/>
      <c r="K1102" s="26"/>
      <c r="L1102" s="26"/>
      <c r="M1102" s="26"/>
      <c r="N1102" s="26">
        <v>4000</v>
      </c>
      <c r="O1102" s="47">
        <f t="shared" ref="O1102:O1165" si="1447">N1102/H1102*100</f>
        <v>100</v>
      </c>
      <c r="P1102" s="26"/>
      <c r="Q1102" s="26"/>
      <c r="R1102" s="26"/>
    </row>
    <row r="1103" spans="1:18" s="29" customFormat="1" x14ac:dyDescent="0.35">
      <c r="A1103" s="28">
        <v>931</v>
      </c>
      <c r="B1103" s="28" t="s">
        <v>100</v>
      </c>
      <c r="C1103" s="28" t="s">
        <v>99</v>
      </c>
      <c r="D1103" s="28"/>
      <c r="E1103" s="28"/>
      <c r="F1103" s="21" t="s">
        <v>381</v>
      </c>
      <c r="G1103" s="22">
        <f t="shared" ref="G1103" si="1448">G1104+G1109+G1114+G1125+G1130</f>
        <v>23880.846999999998</v>
      </c>
      <c r="H1103" s="22">
        <f t="shared" ref="H1103:M1103" si="1449">H1104+H1109+H1114+H1125+H1130</f>
        <v>23259.546999999999</v>
      </c>
      <c r="I1103" s="22">
        <f t="shared" si="1449"/>
        <v>23259.546999999999</v>
      </c>
      <c r="J1103" s="22">
        <f t="shared" si="1449"/>
        <v>0</v>
      </c>
      <c r="K1103" s="22">
        <f t="shared" si="1449"/>
        <v>0</v>
      </c>
      <c r="L1103" s="22">
        <f t="shared" si="1449"/>
        <v>0</v>
      </c>
      <c r="M1103" s="22">
        <f t="shared" si="1449"/>
        <v>0</v>
      </c>
      <c r="N1103" s="22">
        <f t="shared" ref="N1103" si="1450">N1104+N1109+N1114+N1125+N1130</f>
        <v>23041.984</v>
      </c>
      <c r="O1103" s="48">
        <f t="shared" si="1447"/>
        <v>99.064629246648707</v>
      </c>
      <c r="P1103" s="22">
        <f t="shared" ref="P1103:R1103" si="1451">P1104+P1109+P1114+P1125+P1130</f>
        <v>0</v>
      </c>
      <c r="Q1103" s="22">
        <f t="shared" ref="Q1103" si="1452">Q1104+Q1109+Q1114+Q1125+Q1130</f>
        <v>0</v>
      </c>
      <c r="R1103" s="22">
        <f t="shared" si="1451"/>
        <v>0</v>
      </c>
    </row>
    <row r="1104" spans="1:18" x14ac:dyDescent="0.35">
      <c r="A1104" s="24">
        <v>931</v>
      </c>
      <c r="B1104" s="24" t="s">
        <v>100</v>
      </c>
      <c r="C1104" s="24" t="s">
        <v>99</v>
      </c>
      <c r="D1104" s="24" t="s">
        <v>340</v>
      </c>
      <c r="E1104" s="24"/>
      <c r="F1104" s="25" t="s">
        <v>390</v>
      </c>
      <c r="G1104" s="26">
        <f t="shared" ref="G1104:N1107" si="1453">G1105</f>
        <v>769.41499999999996</v>
      </c>
      <c r="H1104" s="26">
        <f t="shared" si="1453"/>
        <v>769.41499999999996</v>
      </c>
      <c r="I1104" s="26">
        <f t="shared" si="1453"/>
        <v>769.41499999999996</v>
      </c>
      <c r="J1104" s="26">
        <f t="shared" si="1453"/>
        <v>0</v>
      </c>
      <c r="K1104" s="26">
        <f t="shared" si="1453"/>
        <v>0</v>
      </c>
      <c r="L1104" s="26">
        <f t="shared" si="1453"/>
        <v>0</v>
      </c>
      <c r="M1104" s="26">
        <f t="shared" si="1453"/>
        <v>0</v>
      </c>
      <c r="N1104" s="26">
        <f t="shared" si="1453"/>
        <v>769.41399999999999</v>
      </c>
      <c r="O1104" s="47">
        <f t="shared" si="1447"/>
        <v>99.999870031127543</v>
      </c>
      <c r="P1104" s="26">
        <f t="shared" ref="P1104:R1107" si="1454">P1105</f>
        <v>0</v>
      </c>
      <c r="Q1104" s="26">
        <f t="shared" si="1454"/>
        <v>0</v>
      </c>
      <c r="R1104" s="26">
        <f t="shared" si="1454"/>
        <v>0</v>
      </c>
    </row>
    <row r="1105" spans="1:18" ht="26" x14ac:dyDescent="0.35">
      <c r="A1105" s="24">
        <v>931</v>
      </c>
      <c r="B1105" s="24" t="s">
        <v>100</v>
      </c>
      <c r="C1105" s="24" t="s">
        <v>99</v>
      </c>
      <c r="D1105" s="24" t="s">
        <v>342</v>
      </c>
      <c r="E1105" s="24"/>
      <c r="F1105" s="25" t="s">
        <v>391</v>
      </c>
      <c r="G1105" s="26">
        <f t="shared" si="1453"/>
        <v>769.41499999999996</v>
      </c>
      <c r="H1105" s="26">
        <f t="shared" si="1453"/>
        <v>769.41499999999996</v>
      </c>
      <c r="I1105" s="26">
        <f t="shared" si="1453"/>
        <v>769.41499999999996</v>
      </c>
      <c r="J1105" s="26">
        <f t="shared" si="1453"/>
        <v>0</v>
      </c>
      <c r="K1105" s="26">
        <f t="shared" si="1453"/>
        <v>0</v>
      </c>
      <c r="L1105" s="26">
        <f t="shared" si="1453"/>
        <v>0</v>
      </c>
      <c r="M1105" s="26">
        <f t="shared" si="1453"/>
        <v>0</v>
      </c>
      <c r="N1105" s="26">
        <f t="shared" si="1453"/>
        <v>769.41399999999999</v>
      </c>
      <c r="O1105" s="47">
        <f t="shared" si="1447"/>
        <v>99.999870031127543</v>
      </c>
      <c r="P1105" s="26">
        <f t="shared" si="1454"/>
        <v>0</v>
      </c>
      <c r="Q1105" s="26">
        <f t="shared" si="1454"/>
        <v>0</v>
      </c>
      <c r="R1105" s="26">
        <f t="shared" si="1454"/>
        <v>0</v>
      </c>
    </row>
    <row r="1106" spans="1:18" ht="39" x14ac:dyDescent="0.35">
      <c r="A1106" s="24">
        <v>931</v>
      </c>
      <c r="B1106" s="24" t="s">
        <v>100</v>
      </c>
      <c r="C1106" s="24" t="s">
        <v>99</v>
      </c>
      <c r="D1106" s="24" t="s">
        <v>319</v>
      </c>
      <c r="E1106" s="24"/>
      <c r="F1106" s="25" t="s">
        <v>773</v>
      </c>
      <c r="G1106" s="26">
        <f t="shared" si="1453"/>
        <v>769.41499999999996</v>
      </c>
      <c r="H1106" s="26">
        <f t="shared" si="1453"/>
        <v>769.41499999999996</v>
      </c>
      <c r="I1106" s="26">
        <f t="shared" si="1453"/>
        <v>769.41499999999996</v>
      </c>
      <c r="J1106" s="26">
        <f t="shared" si="1453"/>
        <v>0</v>
      </c>
      <c r="K1106" s="26">
        <f t="shared" si="1453"/>
        <v>0</v>
      </c>
      <c r="L1106" s="26">
        <f t="shared" si="1453"/>
        <v>0</v>
      </c>
      <c r="M1106" s="26">
        <f t="shared" si="1453"/>
        <v>0</v>
      </c>
      <c r="N1106" s="26">
        <f t="shared" si="1453"/>
        <v>769.41399999999999</v>
      </c>
      <c r="O1106" s="47">
        <f t="shared" si="1447"/>
        <v>99.999870031127543</v>
      </c>
      <c r="P1106" s="26">
        <f t="shared" si="1454"/>
        <v>0</v>
      </c>
      <c r="Q1106" s="26">
        <f t="shared" si="1454"/>
        <v>0</v>
      </c>
      <c r="R1106" s="26">
        <f t="shared" si="1454"/>
        <v>0</v>
      </c>
    </row>
    <row r="1107" spans="1:18" ht="26" x14ac:dyDescent="0.35">
      <c r="A1107" s="24">
        <v>931</v>
      </c>
      <c r="B1107" s="24" t="s">
        <v>100</v>
      </c>
      <c r="C1107" s="24" t="s">
        <v>99</v>
      </c>
      <c r="D1107" s="24" t="s">
        <v>319</v>
      </c>
      <c r="E1107" s="24" t="s">
        <v>6</v>
      </c>
      <c r="F1107" s="25" t="s">
        <v>367</v>
      </c>
      <c r="G1107" s="26">
        <f t="shared" si="1453"/>
        <v>769.41499999999996</v>
      </c>
      <c r="H1107" s="26">
        <f t="shared" si="1453"/>
        <v>769.41499999999996</v>
      </c>
      <c r="I1107" s="26">
        <f t="shared" si="1453"/>
        <v>769.41499999999996</v>
      </c>
      <c r="J1107" s="26">
        <f t="shared" si="1453"/>
        <v>0</v>
      </c>
      <c r="K1107" s="26">
        <f t="shared" si="1453"/>
        <v>0</v>
      </c>
      <c r="L1107" s="26">
        <f t="shared" si="1453"/>
        <v>0</v>
      </c>
      <c r="M1107" s="26">
        <f t="shared" si="1453"/>
        <v>0</v>
      </c>
      <c r="N1107" s="26">
        <f t="shared" si="1453"/>
        <v>769.41399999999999</v>
      </c>
      <c r="O1107" s="47">
        <f t="shared" si="1447"/>
        <v>99.999870031127543</v>
      </c>
      <c r="P1107" s="26">
        <f t="shared" si="1454"/>
        <v>0</v>
      </c>
      <c r="Q1107" s="26">
        <f t="shared" si="1454"/>
        <v>0</v>
      </c>
      <c r="R1107" s="26">
        <f t="shared" si="1454"/>
        <v>0</v>
      </c>
    </row>
    <row r="1108" spans="1:18" ht="26" x14ac:dyDescent="0.35">
      <c r="A1108" s="24">
        <v>931</v>
      </c>
      <c r="B1108" s="24" t="s">
        <v>100</v>
      </c>
      <c r="C1108" s="24" t="s">
        <v>99</v>
      </c>
      <c r="D1108" s="24" t="s">
        <v>319</v>
      </c>
      <c r="E1108" s="24">
        <v>240</v>
      </c>
      <c r="F1108" s="25" t="s">
        <v>356</v>
      </c>
      <c r="G1108" s="26">
        <v>769.41499999999996</v>
      </c>
      <c r="H1108" s="26">
        <v>769.41499999999996</v>
      </c>
      <c r="I1108" s="26">
        <v>769.41499999999996</v>
      </c>
      <c r="J1108" s="26"/>
      <c r="K1108" s="26"/>
      <c r="L1108" s="26"/>
      <c r="M1108" s="26"/>
      <c r="N1108" s="26">
        <v>769.41399999999999</v>
      </c>
      <c r="O1108" s="47">
        <f t="shared" si="1447"/>
        <v>99.999870031127543</v>
      </c>
      <c r="P1108" s="26"/>
      <c r="Q1108" s="26"/>
      <c r="R1108" s="26"/>
    </row>
    <row r="1109" spans="1:18" ht="26" x14ac:dyDescent="0.35">
      <c r="A1109" s="24">
        <v>931</v>
      </c>
      <c r="B1109" s="24" t="s">
        <v>100</v>
      </c>
      <c r="C1109" s="24" t="s">
        <v>99</v>
      </c>
      <c r="D1109" s="24" t="s">
        <v>335</v>
      </c>
      <c r="E1109" s="24"/>
      <c r="F1109" s="25" t="s">
        <v>394</v>
      </c>
      <c r="G1109" s="26">
        <f t="shared" ref="G1109:N1112" si="1455">G1110</f>
        <v>13.6</v>
      </c>
      <c r="H1109" s="26">
        <f t="shared" si="1455"/>
        <v>13.6</v>
      </c>
      <c r="I1109" s="26">
        <f t="shared" si="1455"/>
        <v>13.6</v>
      </c>
      <c r="J1109" s="26">
        <f t="shared" si="1455"/>
        <v>0</v>
      </c>
      <c r="K1109" s="26">
        <f t="shared" si="1455"/>
        <v>0</v>
      </c>
      <c r="L1109" s="26">
        <f t="shared" si="1455"/>
        <v>0</v>
      </c>
      <c r="M1109" s="26">
        <f t="shared" si="1455"/>
        <v>0</v>
      </c>
      <c r="N1109" s="26">
        <f t="shared" si="1455"/>
        <v>13.6</v>
      </c>
      <c r="O1109" s="47">
        <f t="shared" si="1447"/>
        <v>100</v>
      </c>
      <c r="P1109" s="26">
        <f t="shared" ref="P1109:R1112" si="1456">P1110</f>
        <v>0</v>
      </c>
      <c r="Q1109" s="26">
        <f t="shared" si="1456"/>
        <v>0</v>
      </c>
      <c r="R1109" s="26">
        <f t="shared" si="1456"/>
        <v>0</v>
      </c>
    </row>
    <row r="1110" spans="1:18" ht="26" x14ac:dyDescent="0.35">
      <c r="A1110" s="24">
        <v>931</v>
      </c>
      <c r="B1110" s="24" t="s">
        <v>100</v>
      </c>
      <c r="C1110" s="24" t="s">
        <v>99</v>
      </c>
      <c r="D1110" s="24" t="s">
        <v>336</v>
      </c>
      <c r="E1110" s="24"/>
      <c r="F1110" s="25" t="s">
        <v>395</v>
      </c>
      <c r="G1110" s="26">
        <f t="shared" si="1455"/>
        <v>13.6</v>
      </c>
      <c r="H1110" s="26">
        <f t="shared" si="1455"/>
        <v>13.6</v>
      </c>
      <c r="I1110" s="26">
        <f t="shared" si="1455"/>
        <v>13.6</v>
      </c>
      <c r="J1110" s="26">
        <f t="shared" si="1455"/>
        <v>0</v>
      </c>
      <c r="K1110" s="26">
        <f t="shared" si="1455"/>
        <v>0</v>
      </c>
      <c r="L1110" s="26">
        <f t="shared" si="1455"/>
        <v>0</v>
      </c>
      <c r="M1110" s="26">
        <f t="shared" si="1455"/>
        <v>0</v>
      </c>
      <c r="N1110" s="26">
        <f t="shared" si="1455"/>
        <v>13.6</v>
      </c>
      <c r="O1110" s="47">
        <f t="shared" si="1447"/>
        <v>100</v>
      </c>
      <c r="P1110" s="26">
        <f t="shared" si="1456"/>
        <v>0</v>
      </c>
      <c r="Q1110" s="26">
        <f t="shared" si="1456"/>
        <v>0</v>
      </c>
      <c r="R1110" s="26">
        <f t="shared" si="1456"/>
        <v>0</v>
      </c>
    </row>
    <row r="1111" spans="1:18" x14ac:dyDescent="0.35">
      <c r="A1111" s="24">
        <v>931</v>
      </c>
      <c r="B1111" s="24" t="s">
        <v>100</v>
      </c>
      <c r="C1111" s="24" t="s">
        <v>99</v>
      </c>
      <c r="D1111" s="24" t="s">
        <v>320</v>
      </c>
      <c r="E1111" s="24"/>
      <c r="F1111" s="25" t="s">
        <v>397</v>
      </c>
      <c r="G1111" s="26">
        <f t="shared" si="1455"/>
        <v>13.6</v>
      </c>
      <c r="H1111" s="26">
        <f t="shared" si="1455"/>
        <v>13.6</v>
      </c>
      <c r="I1111" s="26">
        <f t="shared" si="1455"/>
        <v>13.6</v>
      </c>
      <c r="J1111" s="26">
        <f t="shared" si="1455"/>
        <v>0</v>
      </c>
      <c r="K1111" s="26">
        <f t="shared" si="1455"/>
        <v>0</v>
      </c>
      <c r="L1111" s="26">
        <f t="shared" si="1455"/>
        <v>0</v>
      </c>
      <c r="M1111" s="26">
        <f t="shared" si="1455"/>
        <v>0</v>
      </c>
      <c r="N1111" s="26">
        <f t="shared" si="1455"/>
        <v>13.6</v>
      </c>
      <c r="O1111" s="47">
        <f t="shared" si="1447"/>
        <v>100</v>
      </c>
      <c r="P1111" s="26">
        <f t="shared" si="1456"/>
        <v>0</v>
      </c>
      <c r="Q1111" s="26">
        <f t="shared" si="1456"/>
        <v>0</v>
      </c>
      <c r="R1111" s="26">
        <f t="shared" si="1456"/>
        <v>0</v>
      </c>
    </row>
    <row r="1112" spans="1:18" ht="26" x14ac:dyDescent="0.35">
      <c r="A1112" s="24">
        <v>931</v>
      </c>
      <c r="B1112" s="24" t="s">
        <v>100</v>
      </c>
      <c r="C1112" s="24" t="s">
        <v>99</v>
      </c>
      <c r="D1112" s="24" t="s">
        <v>320</v>
      </c>
      <c r="E1112" s="24" t="s">
        <v>6</v>
      </c>
      <c r="F1112" s="25" t="s">
        <v>367</v>
      </c>
      <c r="G1112" s="26">
        <f t="shared" si="1455"/>
        <v>13.6</v>
      </c>
      <c r="H1112" s="26">
        <f t="shared" si="1455"/>
        <v>13.6</v>
      </c>
      <c r="I1112" s="26">
        <f t="shared" si="1455"/>
        <v>13.6</v>
      </c>
      <c r="J1112" s="26">
        <f t="shared" si="1455"/>
        <v>0</v>
      </c>
      <c r="K1112" s="26">
        <f t="shared" si="1455"/>
        <v>0</v>
      </c>
      <c r="L1112" s="26">
        <f t="shared" si="1455"/>
        <v>0</v>
      </c>
      <c r="M1112" s="26">
        <f t="shared" si="1455"/>
        <v>0</v>
      </c>
      <c r="N1112" s="26">
        <f t="shared" si="1455"/>
        <v>13.6</v>
      </c>
      <c r="O1112" s="47">
        <f t="shared" si="1447"/>
        <v>100</v>
      </c>
      <c r="P1112" s="26">
        <f t="shared" si="1456"/>
        <v>0</v>
      </c>
      <c r="Q1112" s="26">
        <f t="shared" si="1456"/>
        <v>0</v>
      </c>
      <c r="R1112" s="26">
        <f t="shared" si="1456"/>
        <v>0</v>
      </c>
    </row>
    <row r="1113" spans="1:18" ht="26" x14ac:dyDescent="0.35">
      <c r="A1113" s="24">
        <v>931</v>
      </c>
      <c r="B1113" s="24" t="s">
        <v>100</v>
      </c>
      <c r="C1113" s="24" t="s">
        <v>99</v>
      </c>
      <c r="D1113" s="24" t="s">
        <v>320</v>
      </c>
      <c r="E1113" s="24">
        <v>240</v>
      </c>
      <c r="F1113" s="25" t="s">
        <v>356</v>
      </c>
      <c r="G1113" s="26">
        <v>13.6</v>
      </c>
      <c r="H1113" s="26">
        <v>13.6</v>
      </c>
      <c r="I1113" s="26">
        <v>13.6</v>
      </c>
      <c r="J1113" s="26"/>
      <c r="K1113" s="26"/>
      <c r="L1113" s="26"/>
      <c r="M1113" s="26"/>
      <c r="N1113" s="26">
        <v>13.6</v>
      </c>
      <c r="O1113" s="47">
        <f t="shared" si="1447"/>
        <v>100</v>
      </c>
      <c r="P1113" s="26"/>
      <c r="Q1113" s="26"/>
      <c r="R1113" s="26"/>
    </row>
    <row r="1114" spans="1:18" ht="39" x14ac:dyDescent="0.35">
      <c r="A1114" s="24">
        <v>931</v>
      </c>
      <c r="B1114" s="24" t="s">
        <v>100</v>
      </c>
      <c r="C1114" s="24" t="s">
        <v>99</v>
      </c>
      <c r="D1114" s="24" t="s">
        <v>337</v>
      </c>
      <c r="E1114" s="24"/>
      <c r="F1114" s="25" t="s">
        <v>779</v>
      </c>
      <c r="G1114" s="26">
        <f t="shared" ref="G1114:N1114" si="1457">G1115</f>
        <v>21041.631999999998</v>
      </c>
      <c r="H1114" s="26">
        <f t="shared" si="1457"/>
        <v>20620.331999999999</v>
      </c>
      <c r="I1114" s="26">
        <f t="shared" si="1457"/>
        <v>20620.331999999999</v>
      </c>
      <c r="J1114" s="26">
        <f t="shared" si="1457"/>
        <v>0</v>
      </c>
      <c r="K1114" s="26">
        <f t="shared" si="1457"/>
        <v>0</v>
      </c>
      <c r="L1114" s="26">
        <f t="shared" si="1457"/>
        <v>0</v>
      </c>
      <c r="M1114" s="26">
        <f t="shared" si="1457"/>
        <v>0</v>
      </c>
      <c r="N1114" s="26">
        <f t="shared" si="1457"/>
        <v>20403.002</v>
      </c>
      <c r="O1114" s="47">
        <f t="shared" si="1447"/>
        <v>98.946040248042578</v>
      </c>
      <c r="P1114" s="26">
        <f t="shared" ref="P1114:R1114" si="1458">P1115</f>
        <v>0</v>
      </c>
      <c r="Q1114" s="26">
        <f t="shared" si="1458"/>
        <v>0</v>
      </c>
      <c r="R1114" s="26">
        <f t="shared" si="1458"/>
        <v>0</v>
      </c>
    </row>
    <row r="1115" spans="1:18" ht="26" x14ac:dyDescent="0.35">
      <c r="A1115" s="24">
        <v>931</v>
      </c>
      <c r="B1115" s="24" t="s">
        <v>100</v>
      </c>
      <c r="C1115" s="24" t="s">
        <v>99</v>
      </c>
      <c r="D1115" s="24" t="s">
        <v>338</v>
      </c>
      <c r="E1115" s="24"/>
      <c r="F1115" s="25" t="s">
        <v>399</v>
      </c>
      <c r="G1115" s="26">
        <f t="shared" ref="G1115" si="1459">G1116+G1119+G1122</f>
        <v>21041.631999999998</v>
      </c>
      <c r="H1115" s="26">
        <f t="shared" ref="H1115:M1115" si="1460">H1116+H1119+H1122</f>
        <v>20620.331999999999</v>
      </c>
      <c r="I1115" s="26">
        <f t="shared" si="1460"/>
        <v>20620.331999999999</v>
      </c>
      <c r="J1115" s="26">
        <f t="shared" si="1460"/>
        <v>0</v>
      </c>
      <c r="K1115" s="26">
        <f t="shared" si="1460"/>
        <v>0</v>
      </c>
      <c r="L1115" s="26">
        <f t="shared" si="1460"/>
        <v>0</v>
      </c>
      <c r="M1115" s="26">
        <f t="shared" si="1460"/>
        <v>0</v>
      </c>
      <c r="N1115" s="26">
        <f t="shared" ref="N1115" si="1461">N1116+N1119+N1122</f>
        <v>20403.002</v>
      </c>
      <c r="O1115" s="47">
        <f t="shared" si="1447"/>
        <v>98.946040248042578</v>
      </c>
      <c r="P1115" s="26">
        <f t="shared" ref="P1115:R1115" si="1462">P1116+P1119+P1122</f>
        <v>0</v>
      </c>
      <c r="Q1115" s="26">
        <f t="shared" ref="Q1115" si="1463">Q1116+Q1119+Q1122</f>
        <v>0</v>
      </c>
      <c r="R1115" s="26">
        <f t="shared" si="1462"/>
        <v>0</v>
      </c>
    </row>
    <row r="1116" spans="1:18" x14ac:dyDescent="0.35">
      <c r="A1116" s="24">
        <v>931</v>
      </c>
      <c r="B1116" s="24" t="s">
        <v>100</v>
      </c>
      <c r="C1116" s="24" t="s">
        <v>99</v>
      </c>
      <c r="D1116" s="24" t="s">
        <v>321</v>
      </c>
      <c r="E1116" s="24"/>
      <c r="F1116" s="25" t="s">
        <v>400</v>
      </c>
      <c r="G1116" s="26">
        <f t="shared" ref="G1116:N1117" si="1464">G1117</f>
        <v>19825.266</v>
      </c>
      <c r="H1116" s="26">
        <f t="shared" si="1464"/>
        <v>19825.266</v>
      </c>
      <c r="I1116" s="26">
        <f t="shared" si="1464"/>
        <v>19825.266</v>
      </c>
      <c r="J1116" s="26">
        <f t="shared" si="1464"/>
        <v>0</v>
      </c>
      <c r="K1116" s="26">
        <f t="shared" si="1464"/>
        <v>0</v>
      </c>
      <c r="L1116" s="26">
        <f t="shared" si="1464"/>
        <v>0</v>
      </c>
      <c r="M1116" s="26">
        <f t="shared" si="1464"/>
        <v>0</v>
      </c>
      <c r="N1116" s="26">
        <f t="shared" si="1464"/>
        <v>19609.553</v>
      </c>
      <c r="O1116" s="47">
        <f t="shared" si="1447"/>
        <v>98.911928848773073</v>
      </c>
      <c r="P1116" s="26">
        <f t="shared" ref="P1116:R1117" si="1465">P1117</f>
        <v>0</v>
      </c>
      <c r="Q1116" s="26">
        <f t="shared" si="1465"/>
        <v>0</v>
      </c>
      <c r="R1116" s="26">
        <f t="shared" si="1465"/>
        <v>0</v>
      </c>
    </row>
    <row r="1117" spans="1:18" ht="26" x14ac:dyDescent="0.35">
      <c r="A1117" s="24">
        <v>931</v>
      </c>
      <c r="B1117" s="24" t="s">
        <v>100</v>
      </c>
      <c r="C1117" s="24" t="s">
        <v>99</v>
      </c>
      <c r="D1117" s="24" t="s">
        <v>321</v>
      </c>
      <c r="E1117" s="24" t="s">
        <v>6</v>
      </c>
      <c r="F1117" s="25" t="s">
        <v>367</v>
      </c>
      <c r="G1117" s="26">
        <f t="shared" si="1464"/>
        <v>19825.266</v>
      </c>
      <c r="H1117" s="26">
        <f t="shared" si="1464"/>
        <v>19825.266</v>
      </c>
      <c r="I1117" s="26">
        <f t="shared" si="1464"/>
        <v>19825.266</v>
      </c>
      <c r="J1117" s="26">
        <f t="shared" si="1464"/>
        <v>0</v>
      </c>
      <c r="K1117" s="26">
        <f t="shared" si="1464"/>
        <v>0</v>
      </c>
      <c r="L1117" s="26">
        <f t="shared" si="1464"/>
        <v>0</v>
      </c>
      <c r="M1117" s="26">
        <f t="shared" si="1464"/>
        <v>0</v>
      </c>
      <c r="N1117" s="26">
        <f t="shared" si="1464"/>
        <v>19609.553</v>
      </c>
      <c r="O1117" s="47">
        <f t="shared" si="1447"/>
        <v>98.911928848773073</v>
      </c>
      <c r="P1117" s="26">
        <f t="shared" si="1465"/>
        <v>0</v>
      </c>
      <c r="Q1117" s="26">
        <f t="shared" si="1465"/>
        <v>0</v>
      </c>
      <c r="R1117" s="26">
        <f t="shared" si="1465"/>
        <v>0</v>
      </c>
    </row>
    <row r="1118" spans="1:18" ht="26" x14ac:dyDescent="0.35">
      <c r="A1118" s="24">
        <v>931</v>
      </c>
      <c r="B1118" s="24" t="s">
        <v>100</v>
      </c>
      <c r="C1118" s="24" t="s">
        <v>99</v>
      </c>
      <c r="D1118" s="24" t="s">
        <v>321</v>
      </c>
      <c r="E1118" s="24">
        <v>240</v>
      </c>
      <c r="F1118" s="25" t="s">
        <v>356</v>
      </c>
      <c r="G1118" s="26">
        <v>19825.266</v>
      </c>
      <c r="H1118" s="26">
        <v>19825.266</v>
      </c>
      <c r="I1118" s="26">
        <v>19825.266</v>
      </c>
      <c r="J1118" s="26"/>
      <c r="K1118" s="26"/>
      <c r="L1118" s="26"/>
      <c r="M1118" s="26"/>
      <c r="N1118" s="26">
        <v>19609.553</v>
      </c>
      <c r="O1118" s="47">
        <f t="shared" si="1447"/>
        <v>98.911928848773073</v>
      </c>
      <c r="P1118" s="26"/>
      <c r="Q1118" s="26"/>
      <c r="R1118" s="26"/>
    </row>
    <row r="1119" spans="1:18" x14ac:dyDescent="0.35">
      <c r="A1119" s="24">
        <v>931</v>
      </c>
      <c r="B1119" s="24" t="s">
        <v>100</v>
      </c>
      <c r="C1119" s="24" t="s">
        <v>99</v>
      </c>
      <c r="D1119" s="24" t="s">
        <v>322</v>
      </c>
      <c r="E1119" s="24"/>
      <c r="F1119" s="25" t="s">
        <v>401</v>
      </c>
      <c r="G1119" s="26">
        <f t="shared" ref="G1119:N1120" si="1466">G1120</f>
        <v>795.0659999999998</v>
      </c>
      <c r="H1119" s="26">
        <f t="shared" si="1466"/>
        <v>795.06600000000003</v>
      </c>
      <c r="I1119" s="26">
        <f t="shared" si="1466"/>
        <v>795.06600000000003</v>
      </c>
      <c r="J1119" s="26">
        <f t="shared" si="1466"/>
        <v>0</v>
      </c>
      <c r="K1119" s="26">
        <f t="shared" si="1466"/>
        <v>0</v>
      </c>
      <c r="L1119" s="26">
        <f t="shared" si="1466"/>
        <v>0</v>
      </c>
      <c r="M1119" s="26">
        <f t="shared" si="1466"/>
        <v>0</v>
      </c>
      <c r="N1119" s="26">
        <f t="shared" si="1466"/>
        <v>793.44899999999996</v>
      </c>
      <c r="O1119" s="47">
        <f t="shared" si="1447"/>
        <v>99.796620657907624</v>
      </c>
      <c r="P1119" s="26">
        <f t="shared" ref="P1119:R1120" si="1467">P1120</f>
        <v>0</v>
      </c>
      <c r="Q1119" s="26">
        <f t="shared" si="1467"/>
        <v>0</v>
      </c>
      <c r="R1119" s="26">
        <f t="shared" si="1467"/>
        <v>0</v>
      </c>
    </row>
    <row r="1120" spans="1:18" ht="26" x14ac:dyDescent="0.35">
      <c r="A1120" s="24">
        <v>931</v>
      </c>
      <c r="B1120" s="24" t="s">
        <v>100</v>
      </c>
      <c r="C1120" s="24" t="s">
        <v>99</v>
      </c>
      <c r="D1120" s="24" t="s">
        <v>322</v>
      </c>
      <c r="E1120" s="24" t="s">
        <v>6</v>
      </c>
      <c r="F1120" s="25" t="s">
        <v>367</v>
      </c>
      <c r="G1120" s="26">
        <f t="shared" si="1466"/>
        <v>795.0659999999998</v>
      </c>
      <c r="H1120" s="26">
        <f t="shared" si="1466"/>
        <v>795.06600000000003</v>
      </c>
      <c r="I1120" s="26">
        <f t="shared" si="1466"/>
        <v>795.06600000000003</v>
      </c>
      <c r="J1120" s="26">
        <f t="shared" si="1466"/>
        <v>0</v>
      </c>
      <c r="K1120" s="26">
        <f t="shared" si="1466"/>
        <v>0</v>
      </c>
      <c r="L1120" s="26">
        <f t="shared" si="1466"/>
        <v>0</v>
      </c>
      <c r="M1120" s="26">
        <f t="shared" si="1466"/>
        <v>0</v>
      </c>
      <c r="N1120" s="26">
        <f t="shared" si="1466"/>
        <v>793.44899999999996</v>
      </c>
      <c r="O1120" s="47">
        <f t="shared" si="1447"/>
        <v>99.796620657907624</v>
      </c>
      <c r="P1120" s="26">
        <f t="shared" si="1467"/>
        <v>0</v>
      </c>
      <c r="Q1120" s="26">
        <f t="shared" si="1467"/>
        <v>0</v>
      </c>
      <c r="R1120" s="26">
        <f t="shared" si="1467"/>
        <v>0</v>
      </c>
    </row>
    <row r="1121" spans="1:18" ht="26" x14ac:dyDescent="0.35">
      <c r="A1121" s="24">
        <v>931</v>
      </c>
      <c r="B1121" s="24" t="s">
        <v>100</v>
      </c>
      <c r="C1121" s="24" t="s">
        <v>99</v>
      </c>
      <c r="D1121" s="24" t="s">
        <v>322</v>
      </c>
      <c r="E1121" s="24">
        <v>240</v>
      </c>
      <c r="F1121" s="25" t="s">
        <v>356</v>
      </c>
      <c r="G1121" s="26">
        <f>2136.7-1341.634</f>
        <v>795.0659999999998</v>
      </c>
      <c r="H1121" s="26">
        <v>795.06600000000003</v>
      </c>
      <c r="I1121" s="26">
        <v>795.06600000000003</v>
      </c>
      <c r="J1121" s="26"/>
      <c r="K1121" s="26"/>
      <c r="L1121" s="26"/>
      <c r="M1121" s="26"/>
      <c r="N1121" s="26">
        <v>793.44899999999996</v>
      </c>
      <c r="O1121" s="47">
        <f t="shared" si="1447"/>
        <v>99.796620657907624</v>
      </c>
      <c r="P1121" s="26"/>
      <c r="Q1121" s="26"/>
      <c r="R1121" s="26"/>
    </row>
    <row r="1122" spans="1:18" x14ac:dyDescent="0.35">
      <c r="A1122" s="24">
        <v>931</v>
      </c>
      <c r="B1122" s="24" t="s">
        <v>100</v>
      </c>
      <c r="C1122" s="24" t="s">
        <v>99</v>
      </c>
      <c r="D1122" s="24" t="s">
        <v>323</v>
      </c>
      <c r="E1122" s="24"/>
      <c r="F1122" s="25" t="s">
        <v>402</v>
      </c>
      <c r="G1122" s="26">
        <f t="shared" ref="G1122:N1123" si="1468">G1123</f>
        <v>421.3</v>
      </c>
      <c r="H1122" s="26">
        <f t="shared" si="1468"/>
        <v>0</v>
      </c>
      <c r="I1122" s="26">
        <f t="shared" si="1468"/>
        <v>0</v>
      </c>
      <c r="J1122" s="26">
        <f t="shared" si="1468"/>
        <v>0</v>
      </c>
      <c r="K1122" s="26">
        <f t="shared" si="1468"/>
        <v>0</v>
      </c>
      <c r="L1122" s="26">
        <f t="shared" si="1468"/>
        <v>0</v>
      </c>
      <c r="M1122" s="26">
        <f t="shared" si="1468"/>
        <v>0</v>
      </c>
      <c r="N1122" s="26">
        <f t="shared" si="1468"/>
        <v>0</v>
      </c>
      <c r="O1122" s="47"/>
      <c r="P1122" s="26">
        <f t="shared" ref="P1122:R1123" si="1469">P1123</f>
        <v>0</v>
      </c>
      <c r="Q1122" s="26">
        <f t="shared" si="1469"/>
        <v>0</v>
      </c>
      <c r="R1122" s="26">
        <f t="shared" si="1469"/>
        <v>0</v>
      </c>
    </row>
    <row r="1123" spans="1:18" ht="26" x14ac:dyDescent="0.35">
      <c r="A1123" s="24">
        <v>931</v>
      </c>
      <c r="B1123" s="24" t="s">
        <v>100</v>
      </c>
      <c r="C1123" s="24" t="s">
        <v>99</v>
      </c>
      <c r="D1123" s="24" t="s">
        <v>323</v>
      </c>
      <c r="E1123" s="24" t="s">
        <v>6</v>
      </c>
      <c r="F1123" s="25" t="s">
        <v>367</v>
      </c>
      <c r="G1123" s="26">
        <f t="shared" si="1468"/>
        <v>421.3</v>
      </c>
      <c r="H1123" s="26">
        <f t="shared" si="1468"/>
        <v>0</v>
      </c>
      <c r="I1123" s="26">
        <f t="shared" si="1468"/>
        <v>0</v>
      </c>
      <c r="J1123" s="26">
        <f t="shared" si="1468"/>
        <v>0</v>
      </c>
      <c r="K1123" s="26">
        <f t="shared" si="1468"/>
        <v>0</v>
      </c>
      <c r="L1123" s="26">
        <f t="shared" si="1468"/>
        <v>0</v>
      </c>
      <c r="M1123" s="26">
        <f t="shared" si="1468"/>
        <v>0</v>
      </c>
      <c r="N1123" s="26">
        <f t="shared" si="1468"/>
        <v>0</v>
      </c>
      <c r="O1123" s="47"/>
      <c r="P1123" s="26">
        <f t="shared" si="1469"/>
        <v>0</v>
      </c>
      <c r="Q1123" s="26">
        <f t="shared" si="1469"/>
        <v>0</v>
      </c>
      <c r="R1123" s="26">
        <f t="shared" si="1469"/>
        <v>0</v>
      </c>
    </row>
    <row r="1124" spans="1:18" ht="26" x14ac:dyDescent="0.35">
      <c r="A1124" s="24">
        <v>931</v>
      </c>
      <c r="B1124" s="24" t="s">
        <v>100</v>
      </c>
      <c r="C1124" s="24" t="s">
        <v>99</v>
      </c>
      <c r="D1124" s="24" t="s">
        <v>323</v>
      </c>
      <c r="E1124" s="24">
        <v>240</v>
      </c>
      <c r="F1124" s="25" t="s">
        <v>356</v>
      </c>
      <c r="G1124" s="26">
        <v>421.3</v>
      </c>
      <c r="H1124" s="26"/>
      <c r="I1124" s="26"/>
      <c r="J1124" s="26"/>
      <c r="K1124" s="26"/>
      <c r="L1124" s="26"/>
      <c r="M1124" s="26"/>
      <c r="N1124" s="26"/>
      <c r="O1124" s="47"/>
      <c r="P1124" s="26"/>
      <c r="Q1124" s="26"/>
      <c r="R1124" s="26"/>
    </row>
    <row r="1125" spans="1:18" ht="26" x14ac:dyDescent="0.35">
      <c r="A1125" s="24">
        <v>931</v>
      </c>
      <c r="B1125" s="24" t="s">
        <v>100</v>
      </c>
      <c r="C1125" s="24" t="s">
        <v>99</v>
      </c>
      <c r="D1125" s="24" t="s">
        <v>343</v>
      </c>
      <c r="E1125" s="24"/>
      <c r="F1125" s="25" t="s">
        <v>410</v>
      </c>
      <c r="G1125" s="26">
        <f t="shared" ref="G1125:N1128" si="1470">G1126</f>
        <v>1856.2</v>
      </c>
      <c r="H1125" s="26">
        <f t="shared" si="1470"/>
        <v>1856.2</v>
      </c>
      <c r="I1125" s="26">
        <f t="shared" si="1470"/>
        <v>1856.2</v>
      </c>
      <c r="J1125" s="26">
        <f t="shared" si="1470"/>
        <v>0</v>
      </c>
      <c r="K1125" s="26">
        <f t="shared" si="1470"/>
        <v>0</v>
      </c>
      <c r="L1125" s="26">
        <f t="shared" si="1470"/>
        <v>0</v>
      </c>
      <c r="M1125" s="26">
        <f t="shared" si="1470"/>
        <v>0</v>
      </c>
      <c r="N1125" s="26">
        <f t="shared" si="1470"/>
        <v>1855.9680000000001</v>
      </c>
      <c r="O1125" s="47">
        <f t="shared" si="1447"/>
        <v>99.987501346837632</v>
      </c>
      <c r="P1125" s="26">
        <f t="shared" ref="P1125:R1128" si="1471">P1126</f>
        <v>0</v>
      </c>
      <c r="Q1125" s="26">
        <f t="shared" si="1471"/>
        <v>0</v>
      </c>
      <c r="R1125" s="26">
        <f t="shared" si="1471"/>
        <v>0</v>
      </c>
    </row>
    <row r="1126" spans="1:18" ht="26" x14ac:dyDescent="0.35">
      <c r="A1126" s="24">
        <v>931</v>
      </c>
      <c r="B1126" s="24" t="s">
        <v>100</v>
      </c>
      <c r="C1126" s="24" t="s">
        <v>99</v>
      </c>
      <c r="D1126" s="24" t="s">
        <v>344</v>
      </c>
      <c r="E1126" s="24"/>
      <c r="F1126" s="25" t="s">
        <v>789</v>
      </c>
      <c r="G1126" s="26">
        <f t="shared" si="1470"/>
        <v>1856.2</v>
      </c>
      <c r="H1126" s="26">
        <f t="shared" si="1470"/>
        <v>1856.2</v>
      </c>
      <c r="I1126" s="26">
        <f t="shared" si="1470"/>
        <v>1856.2</v>
      </c>
      <c r="J1126" s="26">
        <f t="shared" si="1470"/>
        <v>0</v>
      </c>
      <c r="K1126" s="26">
        <f t="shared" si="1470"/>
        <v>0</v>
      </c>
      <c r="L1126" s="26">
        <f t="shared" si="1470"/>
        <v>0</v>
      </c>
      <c r="M1126" s="26">
        <f t="shared" si="1470"/>
        <v>0</v>
      </c>
      <c r="N1126" s="26">
        <f t="shared" si="1470"/>
        <v>1855.9680000000001</v>
      </c>
      <c r="O1126" s="47">
        <f t="shared" si="1447"/>
        <v>99.987501346837632</v>
      </c>
      <c r="P1126" s="26">
        <f t="shared" si="1471"/>
        <v>0</v>
      </c>
      <c r="Q1126" s="26">
        <f t="shared" si="1471"/>
        <v>0</v>
      </c>
      <c r="R1126" s="26">
        <f t="shared" si="1471"/>
        <v>0</v>
      </c>
    </row>
    <row r="1127" spans="1:18" ht="26" x14ac:dyDescent="0.35">
      <c r="A1127" s="24">
        <v>931</v>
      </c>
      <c r="B1127" s="24" t="s">
        <v>100</v>
      </c>
      <c r="C1127" s="24" t="s">
        <v>99</v>
      </c>
      <c r="D1127" s="24" t="s">
        <v>324</v>
      </c>
      <c r="E1127" s="24"/>
      <c r="F1127" s="25" t="s">
        <v>411</v>
      </c>
      <c r="G1127" s="26">
        <f t="shared" si="1470"/>
        <v>1856.2</v>
      </c>
      <c r="H1127" s="26">
        <f t="shared" si="1470"/>
        <v>1856.2</v>
      </c>
      <c r="I1127" s="26">
        <f t="shared" si="1470"/>
        <v>1856.2</v>
      </c>
      <c r="J1127" s="26">
        <f t="shared" si="1470"/>
        <v>0</v>
      </c>
      <c r="K1127" s="26">
        <f t="shared" si="1470"/>
        <v>0</v>
      </c>
      <c r="L1127" s="26">
        <f t="shared" si="1470"/>
        <v>0</v>
      </c>
      <c r="M1127" s="26">
        <f t="shared" si="1470"/>
        <v>0</v>
      </c>
      <c r="N1127" s="26">
        <f t="shared" si="1470"/>
        <v>1855.9680000000001</v>
      </c>
      <c r="O1127" s="47">
        <f t="shared" si="1447"/>
        <v>99.987501346837632</v>
      </c>
      <c r="P1127" s="26">
        <f t="shared" si="1471"/>
        <v>0</v>
      </c>
      <c r="Q1127" s="26">
        <f t="shared" si="1471"/>
        <v>0</v>
      </c>
      <c r="R1127" s="26">
        <f t="shared" si="1471"/>
        <v>0</v>
      </c>
    </row>
    <row r="1128" spans="1:18" ht="26" x14ac:dyDescent="0.35">
      <c r="A1128" s="24">
        <v>931</v>
      </c>
      <c r="B1128" s="24" t="s">
        <v>100</v>
      </c>
      <c r="C1128" s="24" t="s">
        <v>99</v>
      </c>
      <c r="D1128" s="24" t="s">
        <v>324</v>
      </c>
      <c r="E1128" s="24" t="s">
        <v>6</v>
      </c>
      <c r="F1128" s="25" t="s">
        <v>367</v>
      </c>
      <c r="G1128" s="26">
        <f t="shared" si="1470"/>
        <v>1856.2</v>
      </c>
      <c r="H1128" s="26">
        <f t="shared" si="1470"/>
        <v>1856.2</v>
      </c>
      <c r="I1128" s="26">
        <f t="shared" si="1470"/>
        <v>1856.2</v>
      </c>
      <c r="J1128" s="26">
        <f t="shared" si="1470"/>
        <v>0</v>
      </c>
      <c r="K1128" s="26">
        <f t="shared" si="1470"/>
        <v>0</v>
      </c>
      <c r="L1128" s="26">
        <f t="shared" si="1470"/>
        <v>0</v>
      </c>
      <c r="M1128" s="26">
        <f t="shared" si="1470"/>
        <v>0</v>
      </c>
      <c r="N1128" s="26">
        <f t="shared" si="1470"/>
        <v>1855.9680000000001</v>
      </c>
      <c r="O1128" s="47">
        <f t="shared" si="1447"/>
        <v>99.987501346837632</v>
      </c>
      <c r="P1128" s="26">
        <f t="shared" si="1471"/>
        <v>0</v>
      </c>
      <c r="Q1128" s="26">
        <f t="shared" si="1471"/>
        <v>0</v>
      </c>
      <c r="R1128" s="26">
        <f t="shared" si="1471"/>
        <v>0</v>
      </c>
    </row>
    <row r="1129" spans="1:18" ht="26" x14ac:dyDescent="0.35">
      <c r="A1129" s="24">
        <v>931</v>
      </c>
      <c r="B1129" s="24" t="s">
        <v>100</v>
      </c>
      <c r="C1129" s="24" t="s">
        <v>99</v>
      </c>
      <c r="D1129" s="24" t="s">
        <v>324</v>
      </c>
      <c r="E1129" s="24">
        <v>240</v>
      </c>
      <c r="F1129" s="25" t="s">
        <v>356</v>
      </c>
      <c r="G1129" s="26">
        <v>1856.2</v>
      </c>
      <c r="H1129" s="26">
        <v>1856.2</v>
      </c>
      <c r="I1129" s="26">
        <v>1856.2</v>
      </c>
      <c r="J1129" s="26"/>
      <c r="K1129" s="26"/>
      <c r="L1129" s="26"/>
      <c r="M1129" s="26"/>
      <c r="N1129" s="26">
        <v>1855.9680000000001</v>
      </c>
      <c r="O1129" s="47">
        <f t="shared" si="1447"/>
        <v>99.987501346837632</v>
      </c>
      <c r="P1129" s="26"/>
      <c r="Q1129" s="26"/>
      <c r="R1129" s="26"/>
    </row>
    <row r="1130" spans="1:18" ht="26" x14ac:dyDescent="0.35">
      <c r="A1130" s="24">
        <v>931</v>
      </c>
      <c r="B1130" s="24" t="s">
        <v>100</v>
      </c>
      <c r="C1130" s="24" t="s">
        <v>99</v>
      </c>
      <c r="D1130" s="24" t="s">
        <v>28</v>
      </c>
      <c r="E1130" s="24"/>
      <c r="F1130" s="25" t="s">
        <v>39</v>
      </c>
      <c r="G1130" s="26">
        <f t="shared" ref="G1130:N1133" si="1472">G1131</f>
        <v>200</v>
      </c>
      <c r="H1130" s="26">
        <f t="shared" si="1472"/>
        <v>0</v>
      </c>
      <c r="I1130" s="26">
        <f t="shared" si="1472"/>
        <v>0</v>
      </c>
      <c r="J1130" s="26">
        <f t="shared" si="1472"/>
        <v>0</v>
      </c>
      <c r="K1130" s="26">
        <f t="shared" si="1472"/>
        <v>0</v>
      </c>
      <c r="L1130" s="26">
        <f t="shared" si="1472"/>
        <v>0</v>
      </c>
      <c r="M1130" s="26">
        <f t="shared" si="1472"/>
        <v>0</v>
      </c>
      <c r="N1130" s="26">
        <f t="shared" si="1472"/>
        <v>0</v>
      </c>
      <c r="O1130" s="47"/>
      <c r="P1130" s="26">
        <f t="shared" ref="P1130:R1133" si="1473">P1131</f>
        <v>0</v>
      </c>
      <c r="Q1130" s="26">
        <f t="shared" si="1473"/>
        <v>0</v>
      </c>
      <c r="R1130" s="26">
        <f t="shared" si="1473"/>
        <v>0</v>
      </c>
    </row>
    <row r="1131" spans="1:18" ht="26" x14ac:dyDescent="0.35">
      <c r="A1131" s="24">
        <v>931</v>
      </c>
      <c r="B1131" s="24" t="s">
        <v>100</v>
      </c>
      <c r="C1131" s="24" t="s">
        <v>99</v>
      </c>
      <c r="D1131" s="24" t="s">
        <v>59</v>
      </c>
      <c r="E1131" s="24"/>
      <c r="F1131" s="25" t="s">
        <v>72</v>
      </c>
      <c r="G1131" s="26">
        <f t="shared" si="1472"/>
        <v>200</v>
      </c>
      <c r="H1131" s="26">
        <f t="shared" si="1472"/>
        <v>0</v>
      </c>
      <c r="I1131" s="26">
        <f t="shared" si="1472"/>
        <v>0</v>
      </c>
      <c r="J1131" s="26">
        <f t="shared" si="1472"/>
        <v>0</v>
      </c>
      <c r="K1131" s="26">
        <f t="shared" si="1472"/>
        <v>0</v>
      </c>
      <c r="L1131" s="26">
        <f t="shared" si="1472"/>
        <v>0</v>
      </c>
      <c r="M1131" s="26">
        <f t="shared" si="1472"/>
        <v>0</v>
      </c>
      <c r="N1131" s="26">
        <f t="shared" si="1472"/>
        <v>0</v>
      </c>
      <c r="O1131" s="47"/>
      <c r="P1131" s="26">
        <f t="shared" si="1473"/>
        <v>0</v>
      </c>
      <c r="Q1131" s="26">
        <f t="shared" si="1473"/>
        <v>0</v>
      </c>
      <c r="R1131" s="26">
        <f t="shared" si="1473"/>
        <v>0</v>
      </c>
    </row>
    <row r="1132" spans="1:18" ht="26" x14ac:dyDescent="0.35">
      <c r="A1132" s="24">
        <v>931</v>
      </c>
      <c r="B1132" s="24" t="s">
        <v>100</v>
      </c>
      <c r="C1132" s="24" t="s">
        <v>99</v>
      </c>
      <c r="D1132" s="24" t="s">
        <v>53</v>
      </c>
      <c r="E1132" s="24"/>
      <c r="F1132" s="25" t="s">
        <v>73</v>
      </c>
      <c r="G1132" s="26">
        <f t="shared" si="1472"/>
        <v>200</v>
      </c>
      <c r="H1132" s="26">
        <f t="shared" si="1472"/>
        <v>0</v>
      </c>
      <c r="I1132" s="26">
        <f t="shared" si="1472"/>
        <v>0</v>
      </c>
      <c r="J1132" s="26">
        <f t="shared" si="1472"/>
        <v>0</v>
      </c>
      <c r="K1132" s="26">
        <f t="shared" si="1472"/>
        <v>0</v>
      </c>
      <c r="L1132" s="26">
        <f t="shared" si="1472"/>
        <v>0</v>
      </c>
      <c r="M1132" s="26">
        <f t="shared" si="1472"/>
        <v>0</v>
      </c>
      <c r="N1132" s="26">
        <f t="shared" si="1472"/>
        <v>0</v>
      </c>
      <c r="O1132" s="47"/>
      <c r="P1132" s="26">
        <f t="shared" si="1473"/>
        <v>0</v>
      </c>
      <c r="Q1132" s="26">
        <f t="shared" si="1473"/>
        <v>0</v>
      </c>
      <c r="R1132" s="26">
        <f t="shared" si="1473"/>
        <v>0</v>
      </c>
    </row>
    <row r="1133" spans="1:18" ht="26" x14ac:dyDescent="0.35">
      <c r="A1133" s="24">
        <v>931</v>
      </c>
      <c r="B1133" s="24" t="s">
        <v>100</v>
      </c>
      <c r="C1133" s="24" t="s">
        <v>99</v>
      </c>
      <c r="D1133" s="24" t="s">
        <v>53</v>
      </c>
      <c r="E1133" s="24" t="s">
        <v>6</v>
      </c>
      <c r="F1133" s="25" t="s">
        <v>367</v>
      </c>
      <c r="G1133" s="26">
        <f t="shared" si="1472"/>
        <v>200</v>
      </c>
      <c r="H1133" s="26">
        <f t="shared" si="1472"/>
        <v>0</v>
      </c>
      <c r="I1133" s="26">
        <f t="shared" si="1472"/>
        <v>0</v>
      </c>
      <c r="J1133" s="26">
        <f t="shared" si="1472"/>
        <v>0</v>
      </c>
      <c r="K1133" s="26">
        <f t="shared" si="1472"/>
        <v>0</v>
      </c>
      <c r="L1133" s="26">
        <f t="shared" si="1472"/>
        <v>0</v>
      </c>
      <c r="M1133" s="26">
        <f t="shared" si="1472"/>
        <v>0</v>
      </c>
      <c r="N1133" s="26">
        <f t="shared" si="1472"/>
        <v>0</v>
      </c>
      <c r="O1133" s="47"/>
      <c r="P1133" s="26">
        <f t="shared" si="1473"/>
        <v>0</v>
      </c>
      <c r="Q1133" s="26">
        <f t="shared" si="1473"/>
        <v>0</v>
      </c>
      <c r="R1133" s="26">
        <f t="shared" si="1473"/>
        <v>0</v>
      </c>
    </row>
    <row r="1134" spans="1:18" ht="26" x14ac:dyDescent="0.35">
      <c r="A1134" s="24">
        <v>931</v>
      </c>
      <c r="B1134" s="24" t="s">
        <v>100</v>
      </c>
      <c r="C1134" s="24" t="s">
        <v>99</v>
      </c>
      <c r="D1134" s="24" t="s">
        <v>53</v>
      </c>
      <c r="E1134" s="24">
        <v>240</v>
      </c>
      <c r="F1134" s="25" t="s">
        <v>356</v>
      </c>
      <c r="G1134" s="26">
        <v>200</v>
      </c>
      <c r="H1134" s="26"/>
      <c r="I1134" s="26"/>
      <c r="J1134" s="26"/>
      <c r="K1134" s="26"/>
      <c r="L1134" s="26"/>
      <c r="M1134" s="26"/>
      <c r="N1134" s="26"/>
      <c r="O1134" s="47"/>
      <c r="P1134" s="26"/>
      <c r="Q1134" s="26"/>
      <c r="R1134" s="26"/>
    </row>
    <row r="1135" spans="1:18" s="29" customFormat="1" x14ac:dyDescent="0.35">
      <c r="A1135" s="28">
        <v>931</v>
      </c>
      <c r="B1135" s="28" t="s">
        <v>100</v>
      </c>
      <c r="C1135" s="28" t="s">
        <v>100</v>
      </c>
      <c r="D1135" s="28"/>
      <c r="E1135" s="28"/>
      <c r="F1135" s="21" t="s">
        <v>382</v>
      </c>
      <c r="G1135" s="22">
        <f t="shared" ref="G1135:N1137" si="1474">G1136</f>
        <v>10502.100000000002</v>
      </c>
      <c r="H1135" s="22">
        <f t="shared" si="1474"/>
        <v>11020.5</v>
      </c>
      <c r="I1135" s="22">
        <f t="shared" si="1474"/>
        <v>11020.5</v>
      </c>
      <c r="J1135" s="22">
        <f t="shared" si="1474"/>
        <v>0</v>
      </c>
      <c r="K1135" s="22">
        <f t="shared" si="1474"/>
        <v>0</v>
      </c>
      <c r="L1135" s="22">
        <f t="shared" si="1474"/>
        <v>0</v>
      </c>
      <c r="M1135" s="22">
        <f t="shared" si="1474"/>
        <v>0</v>
      </c>
      <c r="N1135" s="22">
        <f t="shared" si="1474"/>
        <v>10997.415999999999</v>
      </c>
      <c r="O1135" s="48">
        <f t="shared" si="1447"/>
        <v>99.790535819608905</v>
      </c>
      <c r="P1135" s="22">
        <f t="shared" ref="P1135:R1137" si="1475">P1136</f>
        <v>0</v>
      </c>
      <c r="Q1135" s="22">
        <f t="shared" si="1475"/>
        <v>0</v>
      </c>
      <c r="R1135" s="22">
        <f t="shared" si="1475"/>
        <v>0</v>
      </c>
    </row>
    <row r="1136" spans="1:18" ht="26" x14ac:dyDescent="0.35">
      <c r="A1136" s="24">
        <v>931</v>
      </c>
      <c r="B1136" s="24" t="s">
        <v>100</v>
      </c>
      <c r="C1136" s="24" t="s">
        <v>100</v>
      </c>
      <c r="D1136" s="24" t="s">
        <v>335</v>
      </c>
      <c r="E1136" s="24"/>
      <c r="F1136" s="25" t="s">
        <v>394</v>
      </c>
      <c r="G1136" s="26">
        <f t="shared" si="1474"/>
        <v>10502.100000000002</v>
      </c>
      <c r="H1136" s="26">
        <f t="shared" si="1474"/>
        <v>11020.5</v>
      </c>
      <c r="I1136" s="26">
        <f t="shared" si="1474"/>
        <v>11020.5</v>
      </c>
      <c r="J1136" s="26">
        <f t="shared" si="1474"/>
        <v>0</v>
      </c>
      <c r="K1136" s="26">
        <f t="shared" si="1474"/>
        <v>0</v>
      </c>
      <c r="L1136" s="26">
        <f t="shared" si="1474"/>
        <v>0</v>
      </c>
      <c r="M1136" s="26">
        <f t="shared" si="1474"/>
        <v>0</v>
      </c>
      <c r="N1136" s="26">
        <f t="shared" si="1474"/>
        <v>10997.415999999999</v>
      </c>
      <c r="O1136" s="47">
        <f t="shared" si="1447"/>
        <v>99.790535819608905</v>
      </c>
      <c r="P1136" s="26">
        <f t="shared" si="1475"/>
        <v>0</v>
      </c>
      <c r="Q1136" s="26">
        <f t="shared" si="1475"/>
        <v>0</v>
      </c>
      <c r="R1136" s="26">
        <f t="shared" si="1475"/>
        <v>0</v>
      </c>
    </row>
    <row r="1137" spans="1:18" x14ac:dyDescent="0.35">
      <c r="A1137" s="24">
        <v>931</v>
      </c>
      <c r="B1137" s="24" t="s">
        <v>100</v>
      </c>
      <c r="C1137" s="24" t="s">
        <v>100</v>
      </c>
      <c r="D1137" s="24" t="s">
        <v>345</v>
      </c>
      <c r="E1137" s="24"/>
      <c r="F1137" s="25" t="s">
        <v>398</v>
      </c>
      <c r="G1137" s="26">
        <f t="shared" si="1474"/>
        <v>10502.100000000002</v>
      </c>
      <c r="H1137" s="26">
        <f t="shared" si="1474"/>
        <v>11020.5</v>
      </c>
      <c r="I1137" s="26">
        <f t="shared" si="1474"/>
        <v>11020.5</v>
      </c>
      <c r="J1137" s="26">
        <f t="shared" si="1474"/>
        <v>0</v>
      </c>
      <c r="K1137" s="26">
        <f t="shared" si="1474"/>
        <v>0</v>
      </c>
      <c r="L1137" s="26">
        <f t="shared" si="1474"/>
        <v>0</v>
      </c>
      <c r="M1137" s="26">
        <f t="shared" si="1474"/>
        <v>0</v>
      </c>
      <c r="N1137" s="26">
        <f t="shared" si="1474"/>
        <v>10997.415999999999</v>
      </c>
      <c r="O1137" s="47">
        <f t="shared" si="1447"/>
        <v>99.790535819608905</v>
      </c>
      <c r="P1137" s="26">
        <f t="shared" si="1475"/>
        <v>0</v>
      </c>
      <c r="Q1137" s="26">
        <f t="shared" si="1475"/>
        <v>0</v>
      </c>
      <c r="R1137" s="26">
        <f t="shared" si="1475"/>
        <v>0</v>
      </c>
    </row>
    <row r="1138" spans="1:18" ht="39" x14ac:dyDescent="0.35">
      <c r="A1138" s="24">
        <v>931</v>
      </c>
      <c r="B1138" s="24" t="s">
        <v>100</v>
      </c>
      <c r="C1138" s="24" t="s">
        <v>100</v>
      </c>
      <c r="D1138" s="24" t="s">
        <v>325</v>
      </c>
      <c r="E1138" s="24"/>
      <c r="F1138" s="25" t="s">
        <v>37</v>
      </c>
      <c r="G1138" s="26">
        <f t="shared" ref="G1138" si="1476">G1139+G1141+G1143</f>
        <v>10502.100000000002</v>
      </c>
      <c r="H1138" s="26">
        <f t="shared" ref="H1138:M1138" si="1477">H1139+H1141+H1143</f>
        <v>11020.5</v>
      </c>
      <c r="I1138" s="26">
        <f t="shared" si="1477"/>
        <v>11020.5</v>
      </c>
      <c r="J1138" s="26">
        <f t="shared" si="1477"/>
        <v>0</v>
      </c>
      <c r="K1138" s="26">
        <f t="shared" si="1477"/>
        <v>0</v>
      </c>
      <c r="L1138" s="26">
        <f t="shared" si="1477"/>
        <v>0</v>
      </c>
      <c r="M1138" s="26">
        <f t="shared" si="1477"/>
        <v>0</v>
      </c>
      <c r="N1138" s="26">
        <f t="shared" ref="N1138" si="1478">N1139+N1141+N1143</f>
        <v>10997.415999999999</v>
      </c>
      <c r="O1138" s="47">
        <f t="shared" si="1447"/>
        <v>99.790535819608905</v>
      </c>
      <c r="P1138" s="26">
        <f t="shared" ref="P1138:R1138" si="1479">P1139+P1141+P1143</f>
        <v>0</v>
      </c>
      <c r="Q1138" s="26">
        <f t="shared" ref="Q1138" si="1480">Q1139+Q1141+Q1143</f>
        <v>0</v>
      </c>
      <c r="R1138" s="26">
        <f t="shared" si="1479"/>
        <v>0</v>
      </c>
    </row>
    <row r="1139" spans="1:18" ht="52" x14ac:dyDescent="0.35">
      <c r="A1139" s="24">
        <v>931</v>
      </c>
      <c r="B1139" s="24" t="s">
        <v>100</v>
      </c>
      <c r="C1139" s="24" t="s">
        <v>100</v>
      </c>
      <c r="D1139" s="24" t="s">
        <v>325</v>
      </c>
      <c r="E1139" s="24" t="s">
        <v>19</v>
      </c>
      <c r="F1139" s="25" t="s">
        <v>366</v>
      </c>
      <c r="G1139" s="26">
        <f t="shared" ref="G1139:N1139" si="1481">G1140</f>
        <v>7627.1</v>
      </c>
      <c r="H1139" s="26">
        <f t="shared" si="1481"/>
        <v>8143.2685799999999</v>
      </c>
      <c r="I1139" s="26">
        <f t="shared" si="1481"/>
        <v>8143.2685799999999</v>
      </c>
      <c r="J1139" s="26">
        <f t="shared" si="1481"/>
        <v>0</v>
      </c>
      <c r="K1139" s="26">
        <f t="shared" si="1481"/>
        <v>0</v>
      </c>
      <c r="L1139" s="26">
        <f t="shared" si="1481"/>
        <v>0</v>
      </c>
      <c r="M1139" s="26">
        <f t="shared" si="1481"/>
        <v>0</v>
      </c>
      <c r="N1139" s="26">
        <f t="shared" si="1481"/>
        <v>8141.7579999999998</v>
      </c>
      <c r="O1139" s="47">
        <f t="shared" si="1447"/>
        <v>99.981449954828832</v>
      </c>
      <c r="P1139" s="26">
        <f t="shared" ref="P1139:R1139" si="1482">P1140</f>
        <v>0</v>
      </c>
      <c r="Q1139" s="26">
        <f t="shared" si="1482"/>
        <v>0</v>
      </c>
      <c r="R1139" s="26">
        <f t="shared" si="1482"/>
        <v>0</v>
      </c>
    </row>
    <row r="1140" spans="1:18" x14ac:dyDescent="0.35">
      <c r="A1140" s="24">
        <v>931</v>
      </c>
      <c r="B1140" s="24" t="s">
        <v>100</v>
      </c>
      <c r="C1140" s="24" t="s">
        <v>100</v>
      </c>
      <c r="D1140" s="24" t="s">
        <v>325</v>
      </c>
      <c r="E1140" s="24">
        <v>110</v>
      </c>
      <c r="F1140" s="25" t="s">
        <v>354</v>
      </c>
      <c r="G1140" s="26">
        <v>7627.1</v>
      </c>
      <c r="H1140" s="26">
        <v>8143.2685799999999</v>
      </c>
      <c r="I1140" s="26">
        <v>8143.2685799999999</v>
      </c>
      <c r="J1140" s="26"/>
      <c r="K1140" s="26"/>
      <c r="L1140" s="26"/>
      <c r="M1140" s="26"/>
      <c r="N1140" s="26">
        <v>8141.7579999999998</v>
      </c>
      <c r="O1140" s="47">
        <f t="shared" si="1447"/>
        <v>99.981449954828832</v>
      </c>
      <c r="P1140" s="26"/>
      <c r="Q1140" s="26"/>
      <c r="R1140" s="26"/>
    </row>
    <row r="1141" spans="1:18" ht="26" x14ac:dyDescent="0.35">
      <c r="A1141" s="24">
        <v>931</v>
      </c>
      <c r="B1141" s="24" t="s">
        <v>100</v>
      </c>
      <c r="C1141" s="24" t="s">
        <v>100</v>
      </c>
      <c r="D1141" s="24" t="s">
        <v>325</v>
      </c>
      <c r="E1141" s="24" t="s">
        <v>6</v>
      </c>
      <c r="F1141" s="25" t="s">
        <v>367</v>
      </c>
      <c r="G1141" s="26">
        <f t="shared" ref="G1141:N1141" si="1483">G1142</f>
        <v>2855.8</v>
      </c>
      <c r="H1141" s="26">
        <f t="shared" si="1483"/>
        <v>2866.4007799999999</v>
      </c>
      <c r="I1141" s="26">
        <f t="shared" si="1483"/>
        <v>2866.4007799999999</v>
      </c>
      <c r="J1141" s="26">
        <f t="shared" si="1483"/>
        <v>0</v>
      </c>
      <c r="K1141" s="26">
        <f t="shared" si="1483"/>
        <v>0</v>
      </c>
      <c r="L1141" s="26">
        <f t="shared" si="1483"/>
        <v>0</v>
      </c>
      <c r="M1141" s="26">
        <f t="shared" si="1483"/>
        <v>0</v>
      </c>
      <c r="N1141" s="26">
        <f t="shared" si="1483"/>
        <v>2844.8270000000002</v>
      </c>
      <c r="O1141" s="47">
        <f t="shared" si="1447"/>
        <v>99.247356470507256</v>
      </c>
      <c r="P1141" s="26">
        <f t="shared" ref="P1141:R1141" si="1484">P1142</f>
        <v>0</v>
      </c>
      <c r="Q1141" s="26">
        <f t="shared" si="1484"/>
        <v>0</v>
      </c>
      <c r="R1141" s="26">
        <f t="shared" si="1484"/>
        <v>0</v>
      </c>
    </row>
    <row r="1142" spans="1:18" ht="26" x14ac:dyDescent="0.35">
      <c r="A1142" s="24">
        <v>931</v>
      </c>
      <c r="B1142" s="24" t="s">
        <v>100</v>
      </c>
      <c r="C1142" s="24" t="s">
        <v>100</v>
      </c>
      <c r="D1142" s="24" t="s">
        <v>325</v>
      </c>
      <c r="E1142" s="24">
        <v>240</v>
      </c>
      <c r="F1142" s="25" t="s">
        <v>356</v>
      </c>
      <c r="G1142" s="26">
        <v>2855.8</v>
      </c>
      <c r="H1142" s="26">
        <v>2866.4007799999999</v>
      </c>
      <c r="I1142" s="26">
        <v>2866.4007799999999</v>
      </c>
      <c r="J1142" s="26"/>
      <c r="K1142" s="26"/>
      <c r="L1142" s="26"/>
      <c r="M1142" s="26"/>
      <c r="N1142" s="26">
        <v>2844.8270000000002</v>
      </c>
      <c r="O1142" s="47">
        <f t="shared" si="1447"/>
        <v>99.247356470507256</v>
      </c>
      <c r="P1142" s="26"/>
      <c r="Q1142" s="26"/>
      <c r="R1142" s="26"/>
    </row>
    <row r="1143" spans="1:18" x14ac:dyDescent="0.35">
      <c r="A1143" s="24">
        <v>931</v>
      </c>
      <c r="B1143" s="24" t="s">
        <v>100</v>
      </c>
      <c r="C1143" s="24" t="s">
        <v>100</v>
      </c>
      <c r="D1143" s="24" t="s">
        <v>325</v>
      </c>
      <c r="E1143" s="24" t="s">
        <v>7</v>
      </c>
      <c r="F1143" s="25" t="s">
        <v>371</v>
      </c>
      <c r="G1143" s="26">
        <f t="shared" ref="G1143:N1143" si="1485">G1144</f>
        <v>19.2</v>
      </c>
      <c r="H1143" s="26">
        <f t="shared" si="1485"/>
        <v>10.830640000000001</v>
      </c>
      <c r="I1143" s="26">
        <f t="shared" si="1485"/>
        <v>10.830640000000001</v>
      </c>
      <c r="J1143" s="26">
        <f t="shared" si="1485"/>
        <v>0</v>
      </c>
      <c r="K1143" s="26">
        <f t="shared" si="1485"/>
        <v>0</v>
      </c>
      <c r="L1143" s="26">
        <f t="shared" si="1485"/>
        <v>0</v>
      </c>
      <c r="M1143" s="26">
        <f t="shared" si="1485"/>
        <v>0</v>
      </c>
      <c r="N1143" s="26">
        <f t="shared" si="1485"/>
        <v>10.831</v>
      </c>
      <c r="O1143" s="47">
        <f t="shared" si="1447"/>
        <v>100.00332390329656</v>
      </c>
      <c r="P1143" s="26">
        <f t="shared" ref="P1143:R1143" si="1486">P1144</f>
        <v>0</v>
      </c>
      <c r="Q1143" s="26">
        <f t="shared" si="1486"/>
        <v>0</v>
      </c>
      <c r="R1143" s="26">
        <f t="shared" si="1486"/>
        <v>0</v>
      </c>
    </row>
    <row r="1144" spans="1:18" x14ac:dyDescent="0.35">
      <c r="A1144" s="24">
        <v>931</v>
      </c>
      <c r="B1144" s="24" t="s">
        <v>100</v>
      </c>
      <c r="C1144" s="24" t="s">
        <v>100</v>
      </c>
      <c r="D1144" s="24" t="s">
        <v>325</v>
      </c>
      <c r="E1144" s="24">
        <v>850</v>
      </c>
      <c r="F1144" s="25" t="s">
        <v>365</v>
      </c>
      <c r="G1144" s="26">
        <v>19.2</v>
      </c>
      <c r="H1144" s="26">
        <v>10.830640000000001</v>
      </c>
      <c r="I1144" s="26">
        <v>10.830640000000001</v>
      </c>
      <c r="J1144" s="26"/>
      <c r="K1144" s="26"/>
      <c r="L1144" s="26"/>
      <c r="M1144" s="26"/>
      <c r="N1144" s="26">
        <v>10.831</v>
      </c>
      <c r="O1144" s="47">
        <f t="shared" si="1447"/>
        <v>100.00332390329656</v>
      </c>
      <c r="P1144" s="26"/>
      <c r="Q1144" s="26"/>
      <c r="R1144" s="26"/>
    </row>
    <row r="1145" spans="1:18" s="7" customFormat="1" x14ac:dyDescent="0.35">
      <c r="A1145" s="27">
        <v>931</v>
      </c>
      <c r="B1145" s="27" t="s">
        <v>50</v>
      </c>
      <c r="C1145" s="27"/>
      <c r="D1145" s="27"/>
      <c r="E1145" s="27"/>
      <c r="F1145" s="17" t="s">
        <v>374</v>
      </c>
      <c r="G1145" s="18">
        <f t="shared" ref="G1145:N1150" si="1487">G1146</f>
        <v>956.92700000000002</v>
      </c>
      <c r="H1145" s="18">
        <f t="shared" si="1487"/>
        <v>956.92700000000002</v>
      </c>
      <c r="I1145" s="18">
        <f t="shared" si="1487"/>
        <v>956.92700000000002</v>
      </c>
      <c r="J1145" s="18">
        <f t="shared" si="1487"/>
        <v>0</v>
      </c>
      <c r="K1145" s="18">
        <f t="shared" si="1487"/>
        <v>0</v>
      </c>
      <c r="L1145" s="18">
        <f t="shared" si="1487"/>
        <v>0</v>
      </c>
      <c r="M1145" s="18">
        <f t="shared" si="1487"/>
        <v>0</v>
      </c>
      <c r="N1145" s="18">
        <f t="shared" si="1487"/>
        <v>956.92600000000004</v>
      </c>
      <c r="O1145" s="46">
        <f t="shared" si="1447"/>
        <v>99.999895498820706</v>
      </c>
      <c r="P1145" s="18">
        <f t="shared" ref="P1145:R1150" si="1488">P1146</f>
        <v>0</v>
      </c>
      <c r="Q1145" s="18">
        <f t="shared" si="1488"/>
        <v>0</v>
      </c>
      <c r="R1145" s="18">
        <f t="shared" si="1488"/>
        <v>0</v>
      </c>
    </row>
    <row r="1146" spans="1:18" s="29" customFormat="1" ht="26" x14ac:dyDescent="0.35">
      <c r="A1146" s="28">
        <v>931</v>
      </c>
      <c r="B1146" s="28" t="s">
        <v>50</v>
      </c>
      <c r="C1146" s="28" t="s">
        <v>99</v>
      </c>
      <c r="D1146" s="28"/>
      <c r="E1146" s="28"/>
      <c r="F1146" s="21" t="s">
        <v>116</v>
      </c>
      <c r="G1146" s="22">
        <f t="shared" si="1487"/>
        <v>956.92700000000002</v>
      </c>
      <c r="H1146" s="22">
        <f t="shared" si="1487"/>
        <v>956.92700000000002</v>
      </c>
      <c r="I1146" s="22">
        <f t="shared" si="1487"/>
        <v>956.92700000000002</v>
      </c>
      <c r="J1146" s="22">
        <f t="shared" si="1487"/>
        <v>0</v>
      </c>
      <c r="K1146" s="22">
        <f t="shared" si="1487"/>
        <v>0</v>
      </c>
      <c r="L1146" s="22">
        <f t="shared" si="1487"/>
        <v>0</v>
      </c>
      <c r="M1146" s="22">
        <f t="shared" si="1487"/>
        <v>0</v>
      </c>
      <c r="N1146" s="22">
        <f t="shared" si="1487"/>
        <v>956.92600000000004</v>
      </c>
      <c r="O1146" s="48">
        <f t="shared" si="1447"/>
        <v>99.999895498820706</v>
      </c>
      <c r="P1146" s="22">
        <f t="shared" si="1488"/>
        <v>0</v>
      </c>
      <c r="Q1146" s="22">
        <f t="shared" si="1488"/>
        <v>0</v>
      </c>
      <c r="R1146" s="22">
        <f t="shared" si="1488"/>
        <v>0</v>
      </c>
    </row>
    <row r="1147" spans="1:18" ht="26" x14ac:dyDescent="0.35">
      <c r="A1147" s="24">
        <v>931</v>
      </c>
      <c r="B1147" s="24" t="s">
        <v>50</v>
      </c>
      <c r="C1147" s="24" t="s">
        <v>99</v>
      </c>
      <c r="D1147" s="24" t="s">
        <v>109</v>
      </c>
      <c r="E1147" s="24"/>
      <c r="F1147" s="25" t="s">
        <v>118</v>
      </c>
      <c r="G1147" s="26">
        <f t="shared" si="1487"/>
        <v>956.92700000000002</v>
      </c>
      <c r="H1147" s="26">
        <f t="shared" si="1487"/>
        <v>956.92700000000002</v>
      </c>
      <c r="I1147" s="26">
        <f t="shared" si="1487"/>
        <v>956.92700000000002</v>
      </c>
      <c r="J1147" s="26">
        <f t="shared" si="1487"/>
        <v>0</v>
      </c>
      <c r="K1147" s="26">
        <f t="shared" si="1487"/>
        <v>0</v>
      </c>
      <c r="L1147" s="26">
        <f t="shared" si="1487"/>
        <v>0</v>
      </c>
      <c r="M1147" s="26">
        <f t="shared" si="1487"/>
        <v>0</v>
      </c>
      <c r="N1147" s="26">
        <f t="shared" si="1487"/>
        <v>956.92600000000004</v>
      </c>
      <c r="O1147" s="47">
        <f t="shared" si="1447"/>
        <v>99.999895498820706</v>
      </c>
      <c r="P1147" s="26">
        <f t="shared" si="1488"/>
        <v>0</v>
      </c>
      <c r="Q1147" s="26">
        <f t="shared" si="1488"/>
        <v>0</v>
      </c>
      <c r="R1147" s="26">
        <f t="shared" si="1488"/>
        <v>0</v>
      </c>
    </row>
    <row r="1148" spans="1:18" ht="26" x14ac:dyDescent="0.35">
      <c r="A1148" s="24">
        <v>931</v>
      </c>
      <c r="B1148" s="24" t="s">
        <v>50</v>
      </c>
      <c r="C1148" s="24" t="s">
        <v>99</v>
      </c>
      <c r="D1148" s="24" t="s">
        <v>111</v>
      </c>
      <c r="E1148" s="24"/>
      <c r="F1148" s="25" t="s">
        <v>122</v>
      </c>
      <c r="G1148" s="26">
        <f t="shared" si="1487"/>
        <v>956.92700000000002</v>
      </c>
      <c r="H1148" s="26">
        <f t="shared" si="1487"/>
        <v>956.92700000000002</v>
      </c>
      <c r="I1148" s="26">
        <f t="shared" si="1487"/>
        <v>956.92700000000002</v>
      </c>
      <c r="J1148" s="26">
        <f t="shared" si="1487"/>
        <v>0</v>
      </c>
      <c r="K1148" s="26">
        <f t="shared" si="1487"/>
        <v>0</v>
      </c>
      <c r="L1148" s="26">
        <f t="shared" si="1487"/>
        <v>0</v>
      </c>
      <c r="M1148" s="26">
        <f t="shared" si="1487"/>
        <v>0</v>
      </c>
      <c r="N1148" s="26">
        <f t="shared" si="1487"/>
        <v>956.92600000000004</v>
      </c>
      <c r="O1148" s="47">
        <f t="shared" si="1447"/>
        <v>99.999895498820706</v>
      </c>
      <c r="P1148" s="26">
        <f t="shared" si="1488"/>
        <v>0</v>
      </c>
      <c r="Q1148" s="26">
        <f t="shared" si="1488"/>
        <v>0</v>
      </c>
      <c r="R1148" s="26">
        <f t="shared" si="1488"/>
        <v>0</v>
      </c>
    </row>
    <row r="1149" spans="1:18" x14ac:dyDescent="0.35">
      <c r="A1149" s="24">
        <v>931</v>
      </c>
      <c r="B1149" s="24" t="s">
        <v>50</v>
      </c>
      <c r="C1149" s="24" t="s">
        <v>99</v>
      </c>
      <c r="D1149" s="24" t="s">
        <v>106</v>
      </c>
      <c r="E1149" s="24"/>
      <c r="F1149" s="25" t="s">
        <v>125</v>
      </c>
      <c r="G1149" s="26">
        <f t="shared" si="1487"/>
        <v>956.92700000000002</v>
      </c>
      <c r="H1149" s="26">
        <f t="shared" si="1487"/>
        <v>956.92700000000002</v>
      </c>
      <c r="I1149" s="26">
        <f t="shared" si="1487"/>
        <v>956.92700000000002</v>
      </c>
      <c r="J1149" s="26">
        <f t="shared" si="1487"/>
        <v>0</v>
      </c>
      <c r="K1149" s="26">
        <f t="shared" si="1487"/>
        <v>0</v>
      </c>
      <c r="L1149" s="26">
        <f t="shared" si="1487"/>
        <v>0</v>
      </c>
      <c r="M1149" s="26">
        <f t="shared" si="1487"/>
        <v>0</v>
      </c>
      <c r="N1149" s="26">
        <f t="shared" si="1487"/>
        <v>956.92600000000004</v>
      </c>
      <c r="O1149" s="47">
        <f t="shared" si="1447"/>
        <v>99.999895498820706</v>
      </c>
      <c r="P1149" s="26">
        <f t="shared" si="1488"/>
        <v>0</v>
      </c>
      <c r="Q1149" s="26">
        <f t="shared" si="1488"/>
        <v>0</v>
      </c>
      <c r="R1149" s="26">
        <f t="shared" si="1488"/>
        <v>0</v>
      </c>
    </row>
    <row r="1150" spans="1:18" ht="26" x14ac:dyDescent="0.35">
      <c r="A1150" s="24">
        <v>931</v>
      </c>
      <c r="B1150" s="24" t="s">
        <v>50</v>
      </c>
      <c r="C1150" s="24" t="s">
        <v>99</v>
      </c>
      <c r="D1150" s="24" t="s">
        <v>106</v>
      </c>
      <c r="E1150" s="24" t="s">
        <v>6</v>
      </c>
      <c r="F1150" s="25" t="s">
        <v>367</v>
      </c>
      <c r="G1150" s="26">
        <f t="shared" si="1487"/>
        <v>956.92700000000002</v>
      </c>
      <c r="H1150" s="26">
        <f t="shared" si="1487"/>
        <v>956.92700000000002</v>
      </c>
      <c r="I1150" s="26">
        <f t="shared" si="1487"/>
        <v>956.92700000000002</v>
      </c>
      <c r="J1150" s="26">
        <f t="shared" si="1487"/>
        <v>0</v>
      </c>
      <c r="K1150" s="26">
        <f t="shared" si="1487"/>
        <v>0</v>
      </c>
      <c r="L1150" s="26">
        <f t="shared" si="1487"/>
        <v>0</v>
      </c>
      <c r="M1150" s="26">
        <f t="shared" si="1487"/>
        <v>0</v>
      </c>
      <c r="N1150" s="26">
        <f t="shared" si="1487"/>
        <v>956.92600000000004</v>
      </c>
      <c r="O1150" s="47">
        <f t="shared" si="1447"/>
        <v>99.999895498820706</v>
      </c>
      <c r="P1150" s="26">
        <f t="shared" si="1488"/>
        <v>0</v>
      </c>
      <c r="Q1150" s="26">
        <f t="shared" si="1488"/>
        <v>0</v>
      </c>
      <c r="R1150" s="26">
        <f t="shared" si="1488"/>
        <v>0</v>
      </c>
    </row>
    <row r="1151" spans="1:18" ht="26" x14ac:dyDescent="0.35">
      <c r="A1151" s="24">
        <v>931</v>
      </c>
      <c r="B1151" s="24" t="s">
        <v>50</v>
      </c>
      <c r="C1151" s="24" t="s">
        <v>99</v>
      </c>
      <c r="D1151" s="24" t="s">
        <v>106</v>
      </c>
      <c r="E1151" s="24">
        <v>240</v>
      </c>
      <c r="F1151" s="25" t="s">
        <v>356</v>
      </c>
      <c r="G1151" s="26">
        <v>956.92700000000002</v>
      </c>
      <c r="H1151" s="26">
        <v>956.92700000000002</v>
      </c>
      <c r="I1151" s="26">
        <v>956.92700000000002</v>
      </c>
      <c r="J1151" s="26"/>
      <c r="K1151" s="26"/>
      <c r="L1151" s="26"/>
      <c r="M1151" s="26"/>
      <c r="N1151" s="26">
        <v>956.92600000000004</v>
      </c>
      <c r="O1151" s="47">
        <f t="shared" si="1447"/>
        <v>99.999895498820706</v>
      </c>
      <c r="P1151" s="26"/>
      <c r="Q1151" s="26"/>
      <c r="R1151" s="26"/>
    </row>
    <row r="1152" spans="1:18" s="7" customFormat="1" x14ac:dyDescent="0.35">
      <c r="A1152" s="27">
        <v>931</v>
      </c>
      <c r="B1152" s="27" t="s">
        <v>11</v>
      </c>
      <c r="C1152" s="27"/>
      <c r="D1152" s="27"/>
      <c r="E1152" s="27"/>
      <c r="F1152" s="17" t="s">
        <v>45</v>
      </c>
      <c r="G1152" s="18">
        <f t="shared" ref="G1152:N1154" si="1489">G1153</f>
        <v>696.3</v>
      </c>
      <c r="H1152" s="18">
        <f t="shared" si="1489"/>
        <v>696.3</v>
      </c>
      <c r="I1152" s="18">
        <f t="shared" si="1489"/>
        <v>696.3</v>
      </c>
      <c r="J1152" s="18">
        <f t="shared" si="1489"/>
        <v>0</v>
      </c>
      <c r="K1152" s="18">
        <f t="shared" si="1489"/>
        <v>0</v>
      </c>
      <c r="L1152" s="18">
        <f t="shared" si="1489"/>
        <v>0</v>
      </c>
      <c r="M1152" s="18">
        <f t="shared" si="1489"/>
        <v>0</v>
      </c>
      <c r="N1152" s="18">
        <f t="shared" si="1489"/>
        <v>696.27099999999996</v>
      </c>
      <c r="O1152" s="46">
        <f t="shared" si="1447"/>
        <v>99.995835128536541</v>
      </c>
      <c r="P1152" s="18">
        <f t="shared" ref="P1152:R1154" si="1490">P1153</f>
        <v>0</v>
      </c>
      <c r="Q1152" s="18">
        <f t="shared" si="1490"/>
        <v>0</v>
      </c>
      <c r="R1152" s="18">
        <f t="shared" si="1490"/>
        <v>0</v>
      </c>
    </row>
    <row r="1153" spans="1:19" s="29" customFormat="1" x14ac:dyDescent="0.35">
      <c r="A1153" s="28">
        <v>931</v>
      </c>
      <c r="B1153" s="28" t="s">
        <v>11</v>
      </c>
      <c r="C1153" s="28" t="s">
        <v>11</v>
      </c>
      <c r="D1153" s="28"/>
      <c r="E1153" s="28"/>
      <c r="F1153" s="21" t="s">
        <v>199</v>
      </c>
      <c r="G1153" s="22">
        <f t="shared" si="1489"/>
        <v>696.3</v>
      </c>
      <c r="H1153" s="22">
        <f t="shared" si="1489"/>
        <v>696.3</v>
      </c>
      <c r="I1153" s="22">
        <f t="shared" si="1489"/>
        <v>696.3</v>
      </c>
      <c r="J1153" s="22">
        <f t="shared" si="1489"/>
        <v>0</v>
      </c>
      <c r="K1153" s="22">
        <f t="shared" si="1489"/>
        <v>0</v>
      </c>
      <c r="L1153" s="22">
        <f t="shared" si="1489"/>
        <v>0</v>
      </c>
      <c r="M1153" s="22">
        <f t="shared" si="1489"/>
        <v>0</v>
      </c>
      <c r="N1153" s="22">
        <f t="shared" si="1489"/>
        <v>696.27099999999996</v>
      </c>
      <c r="O1153" s="48">
        <f t="shared" si="1447"/>
        <v>99.995835128536541</v>
      </c>
      <c r="P1153" s="22">
        <f t="shared" si="1490"/>
        <v>0</v>
      </c>
      <c r="Q1153" s="22">
        <f t="shared" si="1490"/>
        <v>0</v>
      </c>
      <c r="R1153" s="22">
        <f t="shared" si="1490"/>
        <v>0</v>
      </c>
    </row>
    <row r="1154" spans="1:19" x14ac:dyDescent="0.35">
      <c r="A1154" s="24">
        <v>931</v>
      </c>
      <c r="B1154" s="24" t="s">
        <v>11</v>
      </c>
      <c r="C1154" s="24" t="s">
        <v>11</v>
      </c>
      <c r="D1154" s="24" t="s">
        <v>186</v>
      </c>
      <c r="E1154" s="24"/>
      <c r="F1154" s="25" t="s">
        <v>211</v>
      </c>
      <c r="G1154" s="26">
        <f t="shared" si="1489"/>
        <v>696.3</v>
      </c>
      <c r="H1154" s="26">
        <f t="shared" si="1489"/>
        <v>696.3</v>
      </c>
      <c r="I1154" s="26">
        <f t="shared" si="1489"/>
        <v>696.3</v>
      </c>
      <c r="J1154" s="26">
        <f t="shared" si="1489"/>
        <v>0</v>
      </c>
      <c r="K1154" s="26">
        <f t="shared" si="1489"/>
        <v>0</v>
      </c>
      <c r="L1154" s="26">
        <f t="shared" si="1489"/>
        <v>0</v>
      </c>
      <c r="M1154" s="26">
        <f t="shared" si="1489"/>
        <v>0</v>
      </c>
      <c r="N1154" s="26">
        <f t="shared" si="1489"/>
        <v>696.27099999999996</v>
      </c>
      <c r="O1154" s="47">
        <f t="shared" si="1447"/>
        <v>99.995835128536541</v>
      </c>
      <c r="P1154" s="26">
        <f t="shared" si="1490"/>
        <v>0</v>
      </c>
      <c r="Q1154" s="26">
        <f t="shared" si="1490"/>
        <v>0</v>
      </c>
      <c r="R1154" s="26">
        <f t="shared" si="1490"/>
        <v>0</v>
      </c>
    </row>
    <row r="1155" spans="1:19" x14ac:dyDescent="0.35">
      <c r="A1155" s="24">
        <v>931</v>
      </c>
      <c r="B1155" s="24" t="s">
        <v>11</v>
      </c>
      <c r="C1155" s="24" t="s">
        <v>11</v>
      </c>
      <c r="D1155" s="24" t="s">
        <v>187</v>
      </c>
      <c r="E1155" s="24"/>
      <c r="F1155" s="25" t="s">
        <v>212</v>
      </c>
      <c r="G1155" s="26">
        <f t="shared" ref="G1155" si="1491">G1156+G1159</f>
        <v>696.3</v>
      </c>
      <c r="H1155" s="26">
        <f t="shared" ref="H1155:M1155" si="1492">H1156+H1159</f>
        <v>696.3</v>
      </c>
      <c r="I1155" s="26">
        <f t="shared" si="1492"/>
        <v>696.3</v>
      </c>
      <c r="J1155" s="26">
        <f t="shared" si="1492"/>
        <v>0</v>
      </c>
      <c r="K1155" s="26">
        <f t="shared" si="1492"/>
        <v>0</v>
      </c>
      <c r="L1155" s="26">
        <f t="shared" si="1492"/>
        <v>0</v>
      </c>
      <c r="M1155" s="26">
        <f t="shared" si="1492"/>
        <v>0</v>
      </c>
      <c r="N1155" s="26">
        <f t="shared" ref="N1155" si="1493">N1156+N1159</f>
        <v>696.27099999999996</v>
      </c>
      <c r="O1155" s="47">
        <f t="shared" si="1447"/>
        <v>99.995835128536541</v>
      </c>
      <c r="P1155" s="26">
        <f t="shared" ref="P1155:R1155" si="1494">P1156+P1159</f>
        <v>0</v>
      </c>
      <c r="Q1155" s="26">
        <f t="shared" ref="Q1155" si="1495">Q1156+Q1159</f>
        <v>0</v>
      </c>
      <c r="R1155" s="26">
        <f t="shared" si="1494"/>
        <v>0</v>
      </c>
    </row>
    <row r="1156" spans="1:19" x14ac:dyDescent="0.35">
      <c r="A1156" s="24">
        <v>931</v>
      </c>
      <c r="B1156" s="24" t="s">
        <v>11</v>
      </c>
      <c r="C1156" s="24" t="s">
        <v>11</v>
      </c>
      <c r="D1156" s="24" t="s">
        <v>167</v>
      </c>
      <c r="E1156" s="24"/>
      <c r="F1156" s="25" t="s">
        <v>213</v>
      </c>
      <c r="G1156" s="26">
        <f t="shared" ref="G1156:N1157" si="1496">G1157</f>
        <v>149.5</v>
      </c>
      <c r="H1156" s="26">
        <f t="shared" si="1496"/>
        <v>149.5</v>
      </c>
      <c r="I1156" s="26">
        <f t="shared" si="1496"/>
        <v>149.5</v>
      </c>
      <c r="J1156" s="26">
        <f t="shared" si="1496"/>
        <v>0</v>
      </c>
      <c r="K1156" s="26">
        <f t="shared" si="1496"/>
        <v>0</v>
      </c>
      <c r="L1156" s="26">
        <f t="shared" si="1496"/>
        <v>0</v>
      </c>
      <c r="M1156" s="26">
        <f t="shared" si="1496"/>
        <v>0</v>
      </c>
      <c r="N1156" s="26">
        <f t="shared" si="1496"/>
        <v>149.5</v>
      </c>
      <c r="O1156" s="47">
        <f t="shared" si="1447"/>
        <v>100</v>
      </c>
      <c r="P1156" s="26">
        <f t="shared" ref="P1156:R1157" si="1497">P1157</f>
        <v>0</v>
      </c>
      <c r="Q1156" s="26">
        <f t="shared" si="1497"/>
        <v>0</v>
      </c>
      <c r="R1156" s="26">
        <f t="shared" si="1497"/>
        <v>0</v>
      </c>
    </row>
    <row r="1157" spans="1:19" ht="26" x14ac:dyDescent="0.35">
      <c r="A1157" s="24">
        <v>931</v>
      </c>
      <c r="B1157" s="24" t="s">
        <v>11</v>
      </c>
      <c r="C1157" s="24" t="s">
        <v>11</v>
      </c>
      <c r="D1157" s="24" t="s">
        <v>167</v>
      </c>
      <c r="E1157" s="24" t="s">
        <v>6</v>
      </c>
      <c r="F1157" s="25" t="s">
        <v>367</v>
      </c>
      <c r="G1157" s="26">
        <f t="shared" si="1496"/>
        <v>149.5</v>
      </c>
      <c r="H1157" s="26">
        <f t="shared" si="1496"/>
        <v>149.5</v>
      </c>
      <c r="I1157" s="26">
        <f t="shared" si="1496"/>
        <v>149.5</v>
      </c>
      <c r="J1157" s="26">
        <f t="shared" si="1496"/>
        <v>0</v>
      </c>
      <c r="K1157" s="26">
        <f t="shared" si="1496"/>
        <v>0</v>
      </c>
      <c r="L1157" s="26">
        <f t="shared" si="1496"/>
        <v>0</v>
      </c>
      <c r="M1157" s="26">
        <f t="shared" si="1496"/>
        <v>0</v>
      </c>
      <c r="N1157" s="26">
        <f t="shared" si="1496"/>
        <v>149.5</v>
      </c>
      <c r="O1157" s="47">
        <f t="shared" si="1447"/>
        <v>100</v>
      </c>
      <c r="P1157" s="26">
        <f t="shared" si="1497"/>
        <v>0</v>
      </c>
      <c r="Q1157" s="26">
        <f t="shared" si="1497"/>
        <v>0</v>
      </c>
      <c r="R1157" s="26">
        <f t="shared" si="1497"/>
        <v>0</v>
      </c>
    </row>
    <row r="1158" spans="1:19" ht="26" x14ac:dyDescent="0.35">
      <c r="A1158" s="24">
        <v>931</v>
      </c>
      <c r="B1158" s="24" t="s">
        <v>11</v>
      </c>
      <c r="C1158" s="24" t="s">
        <v>11</v>
      </c>
      <c r="D1158" s="24" t="s">
        <v>167</v>
      </c>
      <c r="E1158" s="24">
        <v>240</v>
      </c>
      <c r="F1158" s="25" t="s">
        <v>356</v>
      </c>
      <c r="G1158" s="26">
        <v>149.5</v>
      </c>
      <c r="H1158" s="26">
        <v>149.5</v>
      </c>
      <c r="I1158" s="26">
        <v>149.5</v>
      </c>
      <c r="J1158" s="26"/>
      <c r="K1158" s="26"/>
      <c r="L1158" s="26"/>
      <c r="M1158" s="26"/>
      <c r="N1158" s="26">
        <v>149.5</v>
      </c>
      <c r="O1158" s="47">
        <f t="shared" si="1447"/>
        <v>100</v>
      </c>
      <c r="P1158" s="26"/>
      <c r="Q1158" s="26"/>
      <c r="R1158" s="26"/>
    </row>
    <row r="1159" spans="1:19" ht="52" x14ac:dyDescent="0.35">
      <c r="A1159" s="24">
        <v>931</v>
      </c>
      <c r="B1159" s="24" t="s">
        <v>11</v>
      </c>
      <c r="C1159" s="24" t="s">
        <v>11</v>
      </c>
      <c r="D1159" s="24" t="s">
        <v>326</v>
      </c>
      <c r="E1159" s="24"/>
      <c r="F1159" s="25" t="s">
        <v>384</v>
      </c>
      <c r="G1159" s="26">
        <f t="shared" ref="G1159:N1160" si="1498">G1160</f>
        <v>546.79999999999995</v>
      </c>
      <c r="H1159" s="26">
        <f t="shared" si="1498"/>
        <v>546.79999999999995</v>
      </c>
      <c r="I1159" s="26">
        <f t="shared" si="1498"/>
        <v>546.79999999999995</v>
      </c>
      <c r="J1159" s="26">
        <f t="shared" si="1498"/>
        <v>0</v>
      </c>
      <c r="K1159" s="26">
        <f t="shared" si="1498"/>
        <v>0</v>
      </c>
      <c r="L1159" s="26">
        <f t="shared" si="1498"/>
        <v>0</v>
      </c>
      <c r="M1159" s="26">
        <f t="shared" si="1498"/>
        <v>0</v>
      </c>
      <c r="N1159" s="26">
        <f t="shared" si="1498"/>
        <v>546.77099999999996</v>
      </c>
      <c r="O1159" s="47">
        <f t="shared" si="1447"/>
        <v>99.994696415508415</v>
      </c>
      <c r="P1159" s="26">
        <f t="shared" ref="P1159:R1160" si="1499">P1160</f>
        <v>0</v>
      </c>
      <c r="Q1159" s="26">
        <f t="shared" si="1499"/>
        <v>0</v>
      </c>
      <c r="R1159" s="26">
        <f t="shared" si="1499"/>
        <v>0</v>
      </c>
    </row>
    <row r="1160" spans="1:19" ht="26" x14ac:dyDescent="0.35">
      <c r="A1160" s="24">
        <v>931</v>
      </c>
      <c r="B1160" s="24" t="s">
        <v>11</v>
      </c>
      <c r="C1160" s="24" t="s">
        <v>11</v>
      </c>
      <c r="D1160" s="24" t="s">
        <v>326</v>
      </c>
      <c r="E1160" s="24" t="s">
        <v>85</v>
      </c>
      <c r="F1160" s="25" t="s">
        <v>370</v>
      </c>
      <c r="G1160" s="26">
        <f t="shared" si="1498"/>
        <v>546.79999999999995</v>
      </c>
      <c r="H1160" s="26">
        <f t="shared" si="1498"/>
        <v>546.79999999999995</v>
      </c>
      <c r="I1160" s="26">
        <f t="shared" si="1498"/>
        <v>546.79999999999995</v>
      </c>
      <c r="J1160" s="26">
        <f t="shared" si="1498"/>
        <v>0</v>
      </c>
      <c r="K1160" s="26">
        <f t="shared" si="1498"/>
        <v>0</v>
      </c>
      <c r="L1160" s="26">
        <f t="shared" si="1498"/>
        <v>0</v>
      </c>
      <c r="M1160" s="26">
        <f t="shared" si="1498"/>
        <v>0</v>
      </c>
      <c r="N1160" s="26">
        <f t="shared" si="1498"/>
        <v>546.77099999999996</v>
      </c>
      <c r="O1160" s="47">
        <f t="shared" si="1447"/>
        <v>99.994696415508415</v>
      </c>
      <c r="P1160" s="26">
        <f t="shared" si="1499"/>
        <v>0</v>
      </c>
      <c r="Q1160" s="26">
        <f t="shared" si="1499"/>
        <v>0</v>
      </c>
      <c r="R1160" s="26">
        <f t="shared" si="1499"/>
        <v>0</v>
      </c>
    </row>
    <row r="1161" spans="1:19" ht="26" x14ac:dyDescent="0.35">
      <c r="A1161" s="24">
        <v>931</v>
      </c>
      <c r="B1161" s="24" t="s">
        <v>11</v>
      </c>
      <c r="C1161" s="24" t="s">
        <v>11</v>
      </c>
      <c r="D1161" s="24" t="s">
        <v>326</v>
      </c>
      <c r="E1161" s="24">
        <v>630</v>
      </c>
      <c r="F1161" s="25" t="s">
        <v>363</v>
      </c>
      <c r="G1161" s="26">
        <v>546.79999999999995</v>
      </c>
      <c r="H1161" s="26">
        <v>546.79999999999995</v>
      </c>
      <c r="I1161" s="26">
        <v>546.79999999999995</v>
      </c>
      <c r="J1161" s="26"/>
      <c r="K1161" s="26"/>
      <c r="L1161" s="26"/>
      <c r="M1161" s="26"/>
      <c r="N1161" s="26">
        <v>546.77099999999996</v>
      </c>
      <c r="O1161" s="47">
        <f t="shared" si="1447"/>
        <v>99.994696415508415</v>
      </c>
      <c r="P1161" s="26"/>
      <c r="Q1161" s="26"/>
      <c r="R1161" s="26"/>
    </row>
    <row r="1162" spans="1:19" s="7" customFormat="1" x14ac:dyDescent="0.35">
      <c r="A1162" s="27">
        <v>931</v>
      </c>
      <c r="B1162" s="27" t="s">
        <v>174</v>
      </c>
      <c r="C1162" s="27"/>
      <c r="D1162" s="27"/>
      <c r="E1162" s="27"/>
      <c r="F1162" s="17" t="s">
        <v>201</v>
      </c>
      <c r="G1162" s="18">
        <f t="shared" ref="G1162:N1167" si="1500">G1163</f>
        <v>304.5</v>
      </c>
      <c r="H1162" s="18">
        <f t="shared" si="1500"/>
        <v>943.42080999999996</v>
      </c>
      <c r="I1162" s="18">
        <f t="shared" si="1500"/>
        <v>943.42080999999996</v>
      </c>
      <c r="J1162" s="18">
        <f t="shared" si="1500"/>
        <v>0</v>
      </c>
      <c r="K1162" s="18">
        <f t="shared" si="1500"/>
        <v>0</v>
      </c>
      <c r="L1162" s="18">
        <f t="shared" si="1500"/>
        <v>0</v>
      </c>
      <c r="M1162" s="18">
        <f t="shared" si="1500"/>
        <v>0</v>
      </c>
      <c r="N1162" s="18">
        <f t="shared" si="1500"/>
        <v>943.42100000000005</v>
      </c>
      <c r="O1162" s="46">
        <f t="shared" si="1447"/>
        <v>100.0000201394752</v>
      </c>
      <c r="P1162" s="18">
        <f t="shared" ref="P1162:R1167" si="1501">P1163</f>
        <v>0</v>
      </c>
      <c r="Q1162" s="18">
        <f t="shared" si="1501"/>
        <v>0</v>
      </c>
      <c r="R1162" s="18">
        <f t="shared" si="1501"/>
        <v>0</v>
      </c>
    </row>
    <row r="1163" spans="1:19" s="29" customFormat="1" x14ac:dyDescent="0.35">
      <c r="A1163" s="28">
        <v>931</v>
      </c>
      <c r="B1163" s="28" t="s">
        <v>174</v>
      </c>
      <c r="C1163" s="28" t="s">
        <v>8</v>
      </c>
      <c r="D1163" s="28"/>
      <c r="E1163" s="28"/>
      <c r="F1163" s="21" t="s">
        <v>202</v>
      </c>
      <c r="G1163" s="22">
        <f t="shared" ref="G1163" si="1502">G1164+G1169</f>
        <v>304.5</v>
      </c>
      <c r="H1163" s="22">
        <f>H1164+H1169</f>
        <v>943.42080999999996</v>
      </c>
      <c r="I1163" s="22">
        <f t="shared" ref="I1163:M1163" si="1503">I1164+I1169</f>
        <v>943.42080999999996</v>
      </c>
      <c r="J1163" s="22">
        <f t="shared" si="1503"/>
        <v>0</v>
      </c>
      <c r="K1163" s="22">
        <f t="shared" si="1503"/>
        <v>0</v>
      </c>
      <c r="L1163" s="22">
        <f t="shared" si="1503"/>
        <v>0</v>
      </c>
      <c r="M1163" s="22">
        <f t="shared" si="1503"/>
        <v>0</v>
      </c>
      <c r="N1163" s="22">
        <f t="shared" ref="N1163" si="1504">N1164+N1169</f>
        <v>943.42100000000005</v>
      </c>
      <c r="O1163" s="48">
        <f t="shared" si="1447"/>
        <v>100.0000201394752</v>
      </c>
      <c r="P1163" s="22">
        <f t="shared" ref="P1163:R1163" si="1505">P1164+P1169</f>
        <v>0</v>
      </c>
      <c r="Q1163" s="22">
        <f t="shared" ref="Q1163" si="1506">Q1164+Q1169</f>
        <v>0</v>
      </c>
      <c r="R1163" s="22">
        <f t="shared" si="1505"/>
        <v>0</v>
      </c>
      <c r="S1163" s="22"/>
    </row>
    <row r="1164" spans="1:19" x14ac:dyDescent="0.35">
      <c r="A1164" s="24">
        <v>931</v>
      </c>
      <c r="B1164" s="24" t="s">
        <v>174</v>
      </c>
      <c r="C1164" s="24" t="s">
        <v>8</v>
      </c>
      <c r="D1164" s="24" t="s">
        <v>182</v>
      </c>
      <c r="E1164" s="24"/>
      <c r="F1164" s="25" t="s">
        <v>205</v>
      </c>
      <c r="G1164" s="26">
        <f t="shared" si="1500"/>
        <v>304.5</v>
      </c>
      <c r="H1164" s="26">
        <f t="shared" si="1500"/>
        <v>304.5</v>
      </c>
      <c r="I1164" s="26">
        <f t="shared" si="1500"/>
        <v>304.5</v>
      </c>
      <c r="J1164" s="26">
        <f t="shared" si="1500"/>
        <v>0</v>
      </c>
      <c r="K1164" s="26">
        <f t="shared" si="1500"/>
        <v>0</v>
      </c>
      <c r="L1164" s="26">
        <f t="shared" si="1500"/>
        <v>0</v>
      </c>
      <c r="M1164" s="26">
        <f t="shared" si="1500"/>
        <v>0</v>
      </c>
      <c r="N1164" s="26">
        <f t="shared" si="1500"/>
        <v>304.5</v>
      </c>
      <c r="O1164" s="47">
        <f t="shared" si="1447"/>
        <v>100</v>
      </c>
      <c r="P1164" s="26">
        <f t="shared" si="1501"/>
        <v>0</v>
      </c>
      <c r="Q1164" s="26">
        <f t="shared" si="1501"/>
        <v>0</v>
      </c>
      <c r="R1164" s="26">
        <f t="shared" si="1501"/>
        <v>0</v>
      </c>
    </row>
    <row r="1165" spans="1:19" x14ac:dyDescent="0.35">
      <c r="A1165" s="24">
        <v>931</v>
      </c>
      <c r="B1165" s="24" t="s">
        <v>174</v>
      </c>
      <c r="C1165" s="24" t="s">
        <v>8</v>
      </c>
      <c r="D1165" s="24" t="s">
        <v>193</v>
      </c>
      <c r="E1165" s="24"/>
      <c r="F1165" s="25" t="s">
        <v>222</v>
      </c>
      <c r="G1165" s="26">
        <f t="shared" si="1500"/>
        <v>304.5</v>
      </c>
      <c r="H1165" s="26">
        <f t="shared" si="1500"/>
        <v>304.5</v>
      </c>
      <c r="I1165" s="26">
        <f t="shared" si="1500"/>
        <v>304.5</v>
      </c>
      <c r="J1165" s="26">
        <f t="shared" si="1500"/>
        <v>0</v>
      </c>
      <c r="K1165" s="26">
        <f t="shared" si="1500"/>
        <v>0</v>
      </c>
      <c r="L1165" s="26">
        <f t="shared" si="1500"/>
        <v>0</v>
      </c>
      <c r="M1165" s="26">
        <f t="shared" si="1500"/>
        <v>0</v>
      </c>
      <c r="N1165" s="26">
        <f t="shared" si="1500"/>
        <v>304.5</v>
      </c>
      <c r="O1165" s="47">
        <f t="shared" si="1447"/>
        <v>100</v>
      </c>
      <c r="P1165" s="26">
        <f t="shared" si="1501"/>
        <v>0</v>
      </c>
      <c r="Q1165" s="26">
        <f t="shared" si="1501"/>
        <v>0</v>
      </c>
      <c r="R1165" s="26">
        <f t="shared" si="1501"/>
        <v>0</v>
      </c>
    </row>
    <row r="1166" spans="1:19" x14ac:dyDescent="0.35">
      <c r="A1166" s="24">
        <v>931</v>
      </c>
      <c r="B1166" s="24" t="s">
        <v>174</v>
      </c>
      <c r="C1166" s="24" t="s">
        <v>8</v>
      </c>
      <c r="D1166" s="24" t="s">
        <v>176</v>
      </c>
      <c r="E1166" s="24"/>
      <c r="F1166" s="25" t="s">
        <v>223</v>
      </c>
      <c r="G1166" s="26">
        <f t="shared" si="1500"/>
        <v>304.5</v>
      </c>
      <c r="H1166" s="26">
        <f t="shared" si="1500"/>
        <v>304.5</v>
      </c>
      <c r="I1166" s="26">
        <f t="shared" si="1500"/>
        <v>304.5</v>
      </c>
      <c r="J1166" s="26">
        <f t="shared" si="1500"/>
        <v>0</v>
      </c>
      <c r="K1166" s="26">
        <f t="shared" si="1500"/>
        <v>0</v>
      </c>
      <c r="L1166" s="26">
        <f t="shared" si="1500"/>
        <v>0</v>
      </c>
      <c r="M1166" s="26">
        <f t="shared" si="1500"/>
        <v>0</v>
      </c>
      <c r="N1166" s="26">
        <f t="shared" si="1500"/>
        <v>304.5</v>
      </c>
      <c r="O1166" s="47">
        <f t="shared" ref="O1166:O1229" si="1507">N1166/H1166*100</f>
        <v>100</v>
      </c>
      <c r="P1166" s="26">
        <f t="shared" si="1501"/>
        <v>0</v>
      </c>
      <c r="Q1166" s="26">
        <f t="shared" si="1501"/>
        <v>0</v>
      </c>
      <c r="R1166" s="26">
        <f t="shared" si="1501"/>
        <v>0</v>
      </c>
    </row>
    <row r="1167" spans="1:19" ht="26" x14ac:dyDescent="0.35">
      <c r="A1167" s="24">
        <v>931</v>
      </c>
      <c r="B1167" s="24" t="s">
        <v>174</v>
      </c>
      <c r="C1167" s="24" t="s">
        <v>8</v>
      </c>
      <c r="D1167" s="24" t="s">
        <v>176</v>
      </c>
      <c r="E1167" s="24" t="s">
        <v>6</v>
      </c>
      <c r="F1167" s="25" t="s">
        <v>367</v>
      </c>
      <c r="G1167" s="26">
        <f t="shared" si="1500"/>
        <v>304.5</v>
      </c>
      <c r="H1167" s="26">
        <f t="shared" si="1500"/>
        <v>304.5</v>
      </c>
      <c r="I1167" s="26">
        <f t="shared" si="1500"/>
        <v>304.5</v>
      </c>
      <c r="J1167" s="26">
        <f t="shared" si="1500"/>
        <v>0</v>
      </c>
      <c r="K1167" s="26">
        <f t="shared" si="1500"/>
        <v>0</v>
      </c>
      <c r="L1167" s="26">
        <f t="shared" si="1500"/>
        <v>0</v>
      </c>
      <c r="M1167" s="26">
        <f t="shared" si="1500"/>
        <v>0</v>
      </c>
      <c r="N1167" s="26">
        <f t="shared" si="1500"/>
        <v>304.5</v>
      </c>
      <c r="O1167" s="47">
        <f t="shared" si="1507"/>
        <v>100</v>
      </c>
      <c r="P1167" s="26">
        <f t="shared" si="1501"/>
        <v>0</v>
      </c>
      <c r="Q1167" s="26">
        <f t="shared" si="1501"/>
        <v>0</v>
      </c>
      <c r="R1167" s="26">
        <f t="shared" si="1501"/>
        <v>0</v>
      </c>
    </row>
    <row r="1168" spans="1:19" ht="26" x14ac:dyDescent="0.35">
      <c r="A1168" s="24">
        <v>931</v>
      </c>
      <c r="B1168" s="24" t="s">
        <v>174</v>
      </c>
      <c r="C1168" s="24" t="s">
        <v>8</v>
      </c>
      <c r="D1168" s="24" t="s">
        <v>176</v>
      </c>
      <c r="E1168" s="24">
        <v>240</v>
      </c>
      <c r="F1168" s="25" t="s">
        <v>356</v>
      </c>
      <c r="G1168" s="26">
        <v>304.5</v>
      </c>
      <c r="H1168" s="26">
        <v>304.5</v>
      </c>
      <c r="I1168" s="26">
        <v>304.5</v>
      </c>
      <c r="J1168" s="26"/>
      <c r="K1168" s="26"/>
      <c r="L1168" s="26"/>
      <c r="M1168" s="26"/>
      <c r="N1168" s="26">
        <v>304.5</v>
      </c>
      <c r="O1168" s="47">
        <f t="shared" si="1507"/>
        <v>100</v>
      </c>
      <c r="P1168" s="26"/>
      <c r="Q1168" s="26"/>
      <c r="R1168" s="26"/>
    </row>
    <row r="1169" spans="1:18" ht="26" x14ac:dyDescent="0.35">
      <c r="A1169" s="24">
        <v>931</v>
      </c>
      <c r="B1169" s="24" t="s">
        <v>174</v>
      </c>
      <c r="C1169" s="24" t="s">
        <v>8</v>
      </c>
      <c r="D1169" s="24" t="s">
        <v>28</v>
      </c>
      <c r="E1169" s="24"/>
      <c r="F1169" s="25" t="s">
        <v>39</v>
      </c>
      <c r="G1169" s="26">
        <f t="shared" ref="G1169:G1172" si="1508">G1170</f>
        <v>0</v>
      </c>
      <c r="H1169" s="26">
        <f>H1170</f>
        <v>638.92080999999996</v>
      </c>
      <c r="I1169" s="26">
        <f t="shared" ref="I1169:M1172" si="1509">I1170</f>
        <v>638.92080999999996</v>
      </c>
      <c r="J1169" s="26">
        <f t="shared" si="1509"/>
        <v>0</v>
      </c>
      <c r="K1169" s="26">
        <f t="shared" si="1509"/>
        <v>0</v>
      </c>
      <c r="L1169" s="26">
        <f t="shared" si="1509"/>
        <v>0</v>
      </c>
      <c r="M1169" s="26">
        <f t="shared" si="1509"/>
        <v>0</v>
      </c>
      <c r="N1169" s="26">
        <f t="shared" ref="N1169:N1172" si="1510">N1170</f>
        <v>638.92100000000005</v>
      </c>
      <c r="O1169" s="47">
        <f t="shared" si="1507"/>
        <v>100.00002973764465</v>
      </c>
      <c r="P1169" s="26">
        <f t="shared" ref="P1169:R1172" si="1511">P1170</f>
        <v>0</v>
      </c>
      <c r="Q1169" s="26">
        <f t="shared" si="1511"/>
        <v>0</v>
      </c>
      <c r="R1169" s="26">
        <f t="shared" si="1511"/>
        <v>0</v>
      </c>
    </row>
    <row r="1170" spans="1:18" ht="26" x14ac:dyDescent="0.35">
      <c r="A1170" s="24">
        <v>931</v>
      </c>
      <c r="B1170" s="24" t="s">
        <v>174</v>
      </c>
      <c r="C1170" s="24" t="s">
        <v>8</v>
      </c>
      <c r="D1170" s="24" t="s">
        <v>59</v>
      </c>
      <c r="E1170" s="24"/>
      <c r="F1170" s="25" t="s">
        <v>72</v>
      </c>
      <c r="G1170" s="26">
        <f t="shared" si="1508"/>
        <v>0</v>
      </c>
      <c r="H1170" s="26">
        <f>H1171</f>
        <v>638.92080999999996</v>
      </c>
      <c r="I1170" s="26">
        <f t="shared" si="1509"/>
        <v>638.92080999999996</v>
      </c>
      <c r="J1170" s="26">
        <f t="shared" si="1509"/>
        <v>0</v>
      </c>
      <c r="K1170" s="26">
        <f t="shared" si="1509"/>
        <v>0</v>
      </c>
      <c r="L1170" s="26">
        <f t="shared" si="1509"/>
        <v>0</v>
      </c>
      <c r="M1170" s="26">
        <f t="shared" si="1509"/>
        <v>0</v>
      </c>
      <c r="N1170" s="26">
        <f t="shared" si="1510"/>
        <v>638.92100000000005</v>
      </c>
      <c r="O1170" s="47">
        <f t="shared" si="1507"/>
        <v>100.00002973764465</v>
      </c>
      <c r="P1170" s="26">
        <f t="shared" si="1511"/>
        <v>0</v>
      </c>
      <c r="Q1170" s="26">
        <f t="shared" si="1511"/>
        <v>0</v>
      </c>
      <c r="R1170" s="26">
        <f t="shared" si="1511"/>
        <v>0</v>
      </c>
    </row>
    <row r="1171" spans="1:18" ht="26" x14ac:dyDescent="0.35">
      <c r="A1171" s="24">
        <v>931</v>
      </c>
      <c r="B1171" s="24" t="s">
        <v>174</v>
      </c>
      <c r="C1171" s="24" t="s">
        <v>8</v>
      </c>
      <c r="D1171" s="24" t="s">
        <v>53</v>
      </c>
      <c r="E1171" s="24"/>
      <c r="F1171" s="25" t="s">
        <v>73</v>
      </c>
      <c r="G1171" s="26">
        <f t="shared" si="1508"/>
        <v>0</v>
      </c>
      <c r="H1171" s="26">
        <f>H1172</f>
        <v>638.92080999999996</v>
      </c>
      <c r="I1171" s="26">
        <f t="shared" si="1509"/>
        <v>638.92080999999996</v>
      </c>
      <c r="J1171" s="26">
        <f t="shared" si="1509"/>
        <v>0</v>
      </c>
      <c r="K1171" s="26">
        <f t="shared" si="1509"/>
        <v>0</v>
      </c>
      <c r="L1171" s="26">
        <f t="shared" si="1509"/>
        <v>0</v>
      </c>
      <c r="M1171" s="26">
        <f t="shared" si="1509"/>
        <v>0</v>
      </c>
      <c r="N1171" s="26">
        <f t="shared" si="1510"/>
        <v>638.92100000000005</v>
      </c>
      <c r="O1171" s="47">
        <f t="shared" si="1507"/>
        <v>100.00002973764465</v>
      </c>
      <c r="P1171" s="26">
        <f t="shared" si="1511"/>
        <v>0</v>
      </c>
      <c r="Q1171" s="26">
        <f t="shared" si="1511"/>
        <v>0</v>
      </c>
      <c r="R1171" s="26">
        <f t="shared" si="1511"/>
        <v>0</v>
      </c>
    </row>
    <row r="1172" spans="1:18" ht="26" x14ac:dyDescent="0.35">
      <c r="A1172" s="24">
        <v>931</v>
      </c>
      <c r="B1172" s="24" t="s">
        <v>174</v>
      </c>
      <c r="C1172" s="24" t="s">
        <v>8</v>
      </c>
      <c r="D1172" s="24" t="s">
        <v>53</v>
      </c>
      <c r="E1172" s="24" t="s">
        <v>6</v>
      </c>
      <c r="F1172" s="25" t="s">
        <v>367</v>
      </c>
      <c r="G1172" s="26">
        <f t="shared" si="1508"/>
        <v>0</v>
      </c>
      <c r="H1172" s="26">
        <f>H1173</f>
        <v>638.92080999999996</v>
      </c>
      <c r="I1172" s="26">
        <f t="shared" si="1509"/>
        <v>638.92080999999996</v>
      </c>
      <c r="J1172" s="26">
        <f t="shared" si="1509"/>
        <v>0</v>
      </c>
      <c r="K1172" s="26">
        <f t="shared" si="1509"/>
        <v>0</v>
      </c>
      <c r="L1172" s="26">
        <f t="shared" si="1509"/>
        <v>0</v>
      </c>
      <c r="M1172" s="26">
        <f t="shared" si="1509"/>
        <v>0</v>
      </c>
      <c r="N1172" s="26">
        <f t="shared" si="1510"/>
        <v>638.92100000000005</v>
      </c>
      <c r="O1172" s="47">
        <f t="shared" si="1507"/>
        <v>100.00002973764465</v>
      </c>
      <c r="P1172" s="26">
        <f t="shared" si="1511"/>
        <v>0</v>
      </c>
      <c r="Q1172" s="26">
        <f t="shared" si="1511"/>
        <v>0</v>
      </c>
      <c r="R1172" s="26">
        <f t="shared" si="1511"/>
        <v>0</v>
      </c>
    </row>
    <row r="1173" spans="1:18" ht="26" x14ac:dyDescent="0.35">
      <c r="A1173" s="24">
        <v>931</v>
      </c>
      <c r="B1173" s="24" t="s">
        <v>174</v>
      </c>
      <c r="C1173" s="24" t="s">
        <v>8</v>
      </c>
      <c r="D1173" s="24" t="s">
        <v>53</v>
      </c>
      <c r="E1173" s="24">
        <v>240</v>
      </c>
      <c r="F1173" s="25" t="s">
        <v>356</v>
      </c>
      <c r="G1173" s="26"/>
      <c r="H1173" s="26">
        <v>638.92080999999996</v>
      </c>
      <c r="I1173" s="26">
        <v>638.92080999999996</v>
      </c>
      <c r="J1173" s="26"/>
      <c r="K1173" s="26"/>
      <c r="L1173" s="26"/>
      <c r="M1173" s="26"/>
      <c r="N1173" s="26">
        <v>638.92100000000005</v>
      </c>
      <c r="O1173" s="47">
        <f t="shared" si="1507"/>
        <v>100.00002973764465</v>
      </c>
      <c r="P1173" s="26"/>
      <c r="Q1173" s="26"/>
      <c r="R1173" s="26"/>
    </row>
    <row r="1174" spans="1:18" s="7" customFormat="1" x14ac:dyDescent="0.35">
      <c r="A1174" s="27">
        <v>931</v>
      </c>
      <c r="B1174" s="27" t="s">
        <v>51</v>
      </c>
      <c r="C1174" s="27"/>
      <c r="D1174" s="27"/>
      <c r="E1174" s="27"/>
      <c r="F1174" s="17" t="s">
        <v>375</v>
      </c>
      <c r="G1174" s="18">
        <f t="shared" ref="G1174:N1179" si="1512">G1175</f>
        <v>966.02300000000002</v>
      </c>
      <c r="H1174" s="18">
        <f t="shared" si="1512"/>
        <v>966.02300000000002</v>
      </c>
      <c r="I1174" s="18">
        <f t="shared" si="1512"/>
        <v>966.02300000000002</v>
      </c>
      <c r="J1174" s="18">
        <f t="shared" si="1512"/>
        <v>0</v>
      </c>
      <c r="K1174" s="18">
        <f t="shared" si="1512"/>
        <v>0</v>
      </c>
      <c r="L1174" s="18">
        <f t="shared" si="1512"/>
        <v>0</v>
      </c>
      <c r="M1174" s="18">
        <f t="shared" si="1512"/>
        <v>0</v>
      </c>
      <c r="N1174" s="18">
        <f t="shared" si="1512"/>
        <v>966.02300000000002</v>
      </c>
      <c r="O1174" s="46">
        <f t="shared" si="1507"/>
        <v>100</v>
      </c>
      <c r="P1174" s="18">
        <f t="shared" ref="P1174:R1179" si="1513">P1175</f>
        <v>0</v>
      </c>
      <c r="Q1174" s="18">
        <f t="shared" si="1513"/>
        <v>0</v>
      </c>
      <c r="R1174" s="18">
        <f t="shared" si="1513"/>
        <v>0</v>
      </c>
    </row>
    <row r="1175" spans="1:18" s="29" customFormat="1" x14ac:dyDescent="0.35">
      <c r="A1175" s="28">
        <v>931</v>
      </c>
      <c r="B1175" s="28" t="s">
        <v>51</v>
      </c>
      <c r="C1175" s="28" t="s">
        <v>130</v>
      </c>
      <c r="D1175" s="28"/>
      <c r="E1175" s="28"/>
      <c r="F1175" s="21" t="s">
        <v>383</v>
      </c>
      <c r="G1175" s="22">
        <f t="shared" si="1512"/>
        <v>966.02300000000002</v>
      </c>
      <c r="H1175" s="22">
        <f t="shared" si="1512"/>
        <v>966.02300000000002</v>
      </c>
      <c r="I1175" s="22">
        <f t="shared" si="1512"/>
        <v>966.02300000000002</v>
      </c>
      <c r="J1175" s="22">
        <f t="shared" si="1512"/>
        <v>0</v>
      </c>
      <c r="K1175" s="22">
        <f t="shared" si="1512"/>
        <v>0</v>
      </c>
      <c r="L1175" s="22">
        <f t="shared" si="1512"/>
        <v>0</v>
      </c>
      <c r="M1175" s="22">
        <f t="shared" si="1512"/>
        <v>0</v>
      </c>
      <c r="N1175" s="22">
        <f t="shared" si="1512"/>
        <v>966.02300000000002</v>
      </c>
      <c r="O1175" s="48">
        <f t="shared" si="1507"/>
        <v>100</v>
      </c>
      <c r="P1175" s="22">
        <f t="shared" si="1513"/>
        <v>0</v>
      </c>
      <c r="Q1175" s="22">
        <f t="shared" si="1513"/>
        <v>0</v>
      </c>
      <c r="R1175" s="22">
        <f t="shared" si="1513"/>
        <v>0</v>
      </c>
    </row>
    <row r="1176" spans="1:18" ht="26" x14ac:dyDescent="0.35">
      <c r="A1176" s="24">
        <v>931</v>
      </c>
      <c r="B1176" s="24" t="s">
        <v>51</v>
      </c>
      <c r="C1176" s="24" t="s">
        <v>130</v>
      </c>
      <c r="D1176" s="24" t="s">
        <v>268</v>
      </c>
      <c r="E1176" s="24"/>
      <c r="F1176" s="25" t="s">
        <v>298</v>
      </c>
      <c r="G1176" s="26">
        <f t="shared" si="1512"/>
        <v>966.02300000000002</v>
      </c>
      <c r="H1176" s="26">
        <f t="shared" si="1512"/>
        <v>966.02300000000002</v>
      </c>
      <c r="I1176" s="26">
        <f t="shared" si="1512"/>
        <v>966.02300000000002</v>
      </c>
      <c r="J1176" s="26">
        <f t="shared" si="1512"/>
        <v>0</v>
      </c>
      <c r="K1176" s="26">
        <f t="shared" si="1512"/>
        <v>0</v>
      </c>
      <c r="L1176" s="26">
        <f t="shared" si="1512"/>
        <v>0</v>
      </c>
      <c r="M1176" s="26">
        <f t="shared" si="1512"/>
        <v>0</v>
      </c>
      <c r="N1176" s="26">
        <f t="shared" si="1512"/>
        <v>966.02300000000002</v>
      </c>
      <c r="O1176" s="47">
        <f t="shared" si="1507"/>
        <v>100</v>
      </c>
      <c r="P1176" s="26">
        <f t="shared" si="1513"/>
        <v>0</v>
      </c>
      <c r="Q1176" s="26">
        <f t="shared" si="1513"/>
        <v>0</v>
      </c>
      <c r="R1176" s="26">
        <f t="shared" si="1513"/>
        <v>0</v>
      </c>
    </row>
    <row r="1177" spans="1:18" ht="26" x14ac:dyDescent="0.35">
      <c r="A1177" s="24">
        <v>931</v>
      </c>
      <c r="B1177" s="24" t="s">
        <v>51</v>
      </c>
      <c r="C1177" s="24" t="s">
        <v>130</v>
      </c>
      <c r="D1177" s="24" t="s">
        <v>269</v>
      </c>
      <c r="E1177" s="24"/>
      <c r="F1177" s="25" t="s">
        <v>299</v>
      </c>
      <c r="G1177" s="26">
        <f t="shared" si="1512"/>
        <v>966.02300000000002</v>
      </c>
      <c r="H1177" s="26">
        <f t="shared" si="1512"/>
        <v>966.02300000000002</v>
      </c>
      <c r="I1177" s="26">
        <f t="shared" si="1512"/>
        <v>966.02300000000002</v>
      </c>
      <c r="J1177" s="26">
        <f t="shared" si="1512"/>
        <v>0</v>
      </c>
      <c r="K1177" s="26">
        <f t="shared" si="1512"/>
        <v>0</v>
      </c>
      <c r="L1177" s="26">
        <f t="shared" si="1512"/>
        <v>0</v>
      </c>
      <c r="M1177" s="26">
        <f t="shared" si="1512"/>
        <v>0</v>
      </c>
      <c r="N1177" s="26">
        <f t="shared" si="1512"/>
        <v>966.02300000000002</v>
      </c>
      <c r="O1177" s="47">
        <f t="shared" si="1507"/>
        <v>100</v>
      </c>
      <c r="P1177" s="26">
        <f t="shared" si="1513"/>
        <v>0</v>
      </c>
      <c r="Q1177" s="26">
        <f t="shared" si="1513"/>
        <v>0</v>
      </c>
      <c r="R1177" s="26">
        <f t="shared" si="1513"/>
        <v>0</v>
      </c>
    </row>
    <row r="1178" spans="1:18" x14ac:dyDescent="0.35">
      <c r="A1178" s="24">
        <v>931</v>
      </c>
      <c r="B1178" s="24" t="s">
        <v>51</v>
      </c>
      <c r="C1178" s="24" t="s">
        <v>130</v>
      </c>
      <c r="D1178" s="24" t="s">
        <v>327</v>
      </c>
      <c r="E1178" s="24"/>
      <c r="F1178" s="25" t="s">
        <v>385</v>
      </c>
      <c r="G1178" s="26">
        <f t="shared" si="1512"/>
        <v>966.02300000000002</v>
      </c>
      <c r="H1178" s="26">
        <f t="shared" si="1512"/>
        <v>966.02300000000002</v>
      </c>
      <c r="I1178" s="26">
        <f t="shared" si="1512"/>
        <v>966.02300000000002</v>
      </c>
      <c r="J1178" s="26">
        <f t="shared" si="1512"/>
        <v>0</v>
      </c>
      <c r="K1178" s="26">
        <f t="shared" si="1512"/>
        <v>0</v>
      </c>
      <c r="L1178" s="26">
        <f t="shared" si="1512"/>
        <v>0</v>
      </c>
      <c r="M1178" s="26">
        <f t="shared" si="1512"/>
        <v>0</v>
      </c>
      <c r="N1178" s="26">
        <f t="shared" si="1512"/>
        <v>966.02300000000002</v>
      </c>
      <c r="O1178" s="47">
        <f t="shared" si="1507"/>
        <v>100</v>
      </c>
      <c r="P1178" s="26">
        <f t="shared" si="1513"/>
        <v>0</v>
      </c>
      <c r="Q1178" s="26">
        <f t="shared" si="1513"/>
        <v>0</v>
      </c>
      <c r="R1178" s="26">
        <f t="shared" si="1513"/>
        <v>0</v>
      </c>
    </row>
    <row r="1179" spans="1:18" ht="26" x14ac:dyDescent="0.35">
      <c r="A1179" s="24">
        <v>931</v>
      </c>
      <c r="B1179" s="24" t="s">
        <v>51</v>
      </c>
      <c r="C1179" s="24" t="s">
        <v>130</v>
      </c>
      <c r="D1179" s="24" t="s">
        <v>327</v>
      </c>
      <c r="E1179" s="24" t="s">
        <v>6</v>
      </c>
      <c r="F1179" s="25" t="s">
        <v>367</v>
      </c>
      <c r="G1179" s="26">
        <f t="shared" si="1512"/>
        <v>966.02300000000002</v>
      </c>
      <c r="H1179" s="26">
        <f t="shared" si="1512"/>
        <v>966.02300000000002</v>
      </c>
      <c r="I1179" s="26">
        <f t="shared" si="1512"/>
        <v>966.02300000000002</v>
      </c>
      <c r="J1179" s="26">
        <f t="shared" si="1512"/>
        <v>0</v>
      </c>
      <c r="K1179" s="26">
        <f t="shared" si="1512"/>
        <v>0</v>
      </c>
      <c r="L1179" s="26">
        <f t="shared" si="1512"/>
        <v>0</v>
      </c>
      <c r="M1179" s="26">
        <f t="shared" si="1512"/>
        <v>0</v>
      </c>
      <c r="N1179" s="26">
        <f t="shared" si="1512"/>
        <v>966.02300000000002</v>
      </c>
      <c r="O1179" s="47">
        <f t="shared" si="1507"/>
        <v>100</v>
      </c>
      <c r="P1179" s="26">
        <f t="shared" si="1513"/>
        <v>0</v>
      </c>
      <c r="Q1179" s="26">
        <f t="shared" si="1513"/>
        <v>0</v>
      </c>
      <c r="R1179" s="26">
        <f t="shared" si="1513"/>
        <v>0</v>
      </c>
    </row>
    <row r="1180" spans="1:18" ht="26" x14ac:dyDescent="0.35">
      <c r="A1180" s="24">
        <v>931</v>
      </c>
      <c r="B1180" s="24" t="s">
        <v>51</v>
      </c>
      <c r="C1180" s="24" t="s">
        <v>130</v>
      </c>
      <c r="D1180" s="24" t="s">
        <v>327</v>
      </c>
      <c r="E1180" s="24">
        <v>240</v>
      </c>
      <c r="F1180" s="25" t="s">
        <v>356</v>
      </c>
      <c r="G1180" s="26">
        <f>995.9-29.877</f>
        <v>966.02300000000002</v>
      </c>
      <c r="H1180" s="26">
        <v>966.02300000000002</v>
      </c>
      <c r="I1180" s="26">
        <v>966.02300000000002</v>
      </c>
      <c r="J1180" s="26"/>
      <c r="K1180" s="26"/>
      <c r="L1180" s="26"/>
      <c r="M1180" s="26"/>
      <c r="N1180" s="26">
        <v>966.02300000000002</v>
      </c>
      <c r="O1180" s="47">
        <f t="shared" si="1507"/>
        <v>100</v>
      </c>
      <c r="P1180" s="26"/>
      <c r="Q1180" s="26"/>
      <c r="R1180" s="26"/>
    </row>
    <row r="1181" spans="1:18" s="7" customFormat="1" x14ac:dyDescent="0.35">
      <c r="A1181" s="27" t="s">
        <v>349</v>
      </c>
      <c r="B1181" s="27"/>
      <c r="C1181" s="27"/>
      <c r="D1181" s="27"/>
      <c r="E1181" s="27"/>
      <c r="F1181" s="17" t="s">
        <v>348</v>
      </c>
      <c r="G1181" s="18">
        <f t="shared" ref="G1181:R1181" si="1514">G1182+G1236+G1254+G1298+G1349+G1356+G1366+G1378</f>
        <v>399209.52100000001</v>
      </c>
      <c r="H1181" s="18">
        <f t="shared" si="1514"/>
        <v>426121.94332999986</v>
      </c>
      <c r="I1181" s="18">
        <f t="shared" si="1514"/>
        <v>426121.94332999986</v>
      </c>
      <c r="J1181" s="18">
        <f t="shared" si="1514"/>
        <v>3480.3999999999996</v>
      </c>
      <c r="K1181" s="18">
        <f t="shared" si="1514"/>
        <v>3480.3999999999996</v>
      </c>
      <c r="L1181" s="32">
        <f t="shared" si="1514"/>
        <v>0</v>
      </c>
      <c r="M1181" s="32">
        <f t="shared" si="1514"/>
        <v>0</v>
      </c>
      <c r="N1181" s="18">
        <f t="shared" si="1514"/>
        <v>424189.41100000002</v>
      </c>
      <c r="O1181" s="46">
        <f t="shared" si="1507"/>
        <v>99.546483733060597</v>
      </c>
      <c r="P1181" s="18">
        <f t="shared" si="1514"/>
        <v>3480.3980000000001</v>
      </c>
      <c r="Q1181" s="18">
        <f t="shared" si="1514"/>
        <v>0</v>
      </c>
      <c r="R1181" s="18">
        <f t="shared" si="1514"/>
        <v>0</v>
      </c>
    </row>
    <row r="1182" spans="1:18" s="7" customFormat="1" x14ac:dyDescent="0.35">
      <c r="A1182" s="27" t="s">
        <v>349</v>
      </c>
      <c r="B1182" s="27" t="s">
        <v>8</v>
      </c>
      <c r="C1182" s="27"/>
      <c r="D1182" s="27"/>
      <c r="E1182" s="27"/>
      <c r="F1182" s="17" t="s">
        <v>13</v>
      </c>
      <c r="G1182" s="18">
        <f t="shared" ref="G1182" si="1515">G1183+G1204</f>
        <v>47711.866999999998</v>
      </c>
      <c r="H1182" s="18">
        <f t="shared" ref="H1182:M1182" si="1516">H1183+H1204</f>
        <v>51732.955709999995</v>
      </c>
      <c r="I1182" s="18">
        <f t="shared" si="1516"/>
        <v>51732.955709999995</v>
      </c>
      <c r="J1182" s="18">
        <f t="shared" si="1516"/>
        <v>3480.3999999999996</v>
      </c>
      <c r="K1182" s="18">
        <f t="shared" si="1516"/>
        <v>3480.3999999999996</v>
      </c>
      <c r="L1182" s="18">
        <f t="shared" si="1516"/>
        <v>0</v>
      </c>
      <c r="M1182" s="18">
        <f t="shared" si="1516"/>
        <v>0</v>
      </c>
      <c r="N1182" s="18">
        <f t="shared" ref="N1182" si="1517">N1183+N1204</f>
        <v>50849.048000000003</v>
      </c>
      <c r="O1182" s="46">
        <f t="shared" si="1507"/>
        <v>98.291403037253616</v>
      </c>
      <c r="P1182" s="18">
        <f t="shared" ref="P1182:R1182" si="1518">P1183+P1204</f>
        <v>3480.3980000000001</v>
      </c>
      <c r="Q1182" s="18">
        <f t="shared" ref="Q1182" si="1519">Q1183+Q1204</f>
        <v>0</v>
      </c>
      <c r="R1182" s="18">
        <f t="shared" si="1518"/>
        <v>0</v>
      </c>
    </row>
    <row r="1183" spans="1:18" s="29" customFormat="1" ht="39" x14ac:dyDescent="0.35">
      <c r="A1183" s="28" t="s">
        <v>349</v>
      </c>
      <c r="B1183" s="28" t="s">
        <v>8</v>
      </c>
      <c r="C1183" s="28" t="s">
        <v>74</v>
      </c>
      <c r="D1183" s="28"/>
      <c r="E1183" s="28"/>
      <c r="F1183" s="21" t="s">
        <v>376</v>
      </c>
      <c r="G1183" s="22">
        <f t="shared" ref="G1183" si="1520">G1184+G1191</f>
        <v>38924.684000000001</v>
      </c>
      <c r="H1183" s="22">
        <f t="shared" ref="H1183:M1183" si="1521">H1184+H1191</f>
        <v>41148.383269999998</v>
      </c>
      <c r="I1183" s="22">
        <f t="shared" si="1521"/>
        <v>41148.383269999998</v>
      </c>
      <c r="J1183" s="22">
        <f t="shared" si="1521"/>
        <v>3480.3999999999996</v>
      </c>
      <c r="K1183" s="22">
        <f t="shared" si="1521"/>
        <v>3480.3999999999996</v>
      </c>
      <c r="L1183" s="22">
        <f t="shared" si="1521"/>
        <v>0</v>
      </c>
      <c r="M1183" s="22">
        <f t="shared" si="1521"/>
        <v>0</v>
      </c>
      <c r="N1183" s="22">
        <f t="shared" ref="N1183" si="1522">N1184+N1191</f>
        <v>41062.889000000003</v>
      </c>
      <c r="O1183" s="48">
        <f t="shared" si="1507"/>
        <v>99.792229333923004</v>
      </c>
      <c r="P1183" s="22">
        <f t="shared" ref="P1183:R1183" si="1523">P1184+P1191</f>
        <v>3480.3980000000001</v>
      </c>
      <c r="Q1183" s="22">
        <f t="shared" ref="Q1183" si="1524">Q1184+Q1191</f>
        <v>0</v>
      </c>
      <c r="R1183" s="22">
        <f t="shared" si="1523"/>
        <v>0</v>
      </c>
    </row>
    <row r="1184" spans="1:18" ht="26" x14ac:dyDescent="0.35">
      <c r="A1184" s="24" t="s">
        <v>349</v>
      </c>
      <c r="B1184" s="24" t="s">
        <v>8</v>
      </c>
      <c r="C1184" s="24" t="s">
        <v>74</v>
      </c>
      <c r="D1184" s="24" t="s">
        <v>28</v>
      </c>
      <c r="E1184" s="24"/>
      <c r="F1184" s="25" t="s">
        <v>39</v>
      </c>
      <c r="G1184" s="26">
        <f t="shared" ref="G1184:N1185" si="1525">G1185</f>
        <v>2685</v>
      </c>
      <c r="H1184" s="26">
        <f t="shared" si="1525"/>
        <v>3480.3999999999996</v>
      </c>
      <c r="I1184" s="26">
        <f t="shared" si="1525"/>
        <v>3480.3999999999996</v>
      </c>
      <c r="J1184" s="26">
        <f t="shared" si="1525"/>
        <v>3480.3999999999996</v>
      </c>
      <c r="K1184" s="26">
        <f t="shared" si="1525"/>
        <v>3480.3999999999996</v>
      </c>
      <c r="L1184" s="26">
        <f t="shared" si="1525"/>
        <v>0</v>
      </c>
      <c r="M1184" s="26">
        <f t="shared" si="1525"/>
        <v>0</v>
      </c>
      <c r="N1184" s="26">
        <f t="shared" si="1525"/>
        <v>3480.3980000000001</v>
      </c>
      <c r="O1184" s="47">
        <f t="shared" si="1507"/>
        <v>99.999942535340779</v>
      </c>
      <c r="P1184" s="26">
        <f t="shared" ref="P1184:R1185" si="1526">P1185</f>
        <v>3480.3980000000001</v>
      </c>
      <c r="Q1184" s="26">
        <f t="shared" si="1526"/>
        <v>0</v>
      </c>
      <c r="R1184" s="26">
        <f t="shared" si="1526"/>
        <v>0</v>
      </c>
    </row>
    <row r="1185" spans="1:18" x14ac:dyDescent="0.35">
      <c r="A1185" s="24" t="s">
        <v>349</v>
      </c>
      <c r="B1185" s="24" t="s">
        <v>8</v>
      </c>
      <c r="C1185" s="24" t="s">
        <v>74</v>
      </c>
      <c r="D1185" s="24" t="s">
        <v>29</v>
      </c>
      <c r="E1185" s="24"/>
      <c r="F1185" s="25" t="s">
        <v>40</v>
      </c>
      <c r="G1185" s="26">
        <f t="shared" si="1525"/>
        <v>2685</v>
      </c>
      <c r="H1185" s="26">
        <f t="shared" si="1525"/>
        <v>3480.3999999999996</v>
      </c>
      <c r="I1185" s="26">
        <f t="shared" si="1525"/>
        <v>3480.3999999999996</v>
      </c>
      <c r="J1185" s="26">
        <f t="shared" si="1525"/>
        <v>3480.3999999999996</v>
      </c>
      <c r="K1185" s="26">
        <f t="shared" si="1525"/>
        <v>3480.3999999999996</v>
      </c>
      <c r="L1185" s="26">
        <f t="shared" si="1525"/>
        <v>0</v>
      </c>
      <c r="M1185" s="26">
        <f t="shared" si="1525"/>
        <v>0</v>
      </c>
      <c r="N1185" s="26">
        <f t="shared" si="1525"/>
        <v>3480.3980000000001</v>
      </c>
      <c r="O1185" s="47">
        <f t="shared" si="1507"/>
        <v>99.999942535340779</v>
      </c>
      <c r="P1185" s="26">
        <f t="shared" si="1526"/>
        <v>3480.3980000000001</v>
      </c>
      <c r="Q1185" s="26">
        <f t="shared" si="1526"/>
        <v>0</v>
      </c>
      <c r="R1185" s="26">
        <f t="shared" si="1526"/>
        <v>0</v>
      </c>
    </row>
    <row r="1186" spans="1:18" ht="26" x14ac:dyDescent="0.35">
      <c r="A1186" s="24" t="s">
        <v>349</v>
      </c>
      <c r="B1186" s="24" t="s">
        <v>8</v>
      </c>
      <c r="C1186" s="24" t="s">
        <v>74</v>
      </c>
      <c r="D1186" s="24" t="s">
        <v>301</v>
      </c>
      <c r="E1186" s="24"/>
      <c r="F1186" s="25" t="s">
        <v>414</v>
      </c>
      <c r="G1186" s="26">
        <f t="shared" ref="G1186" si="1527">G1187+G1189</f>
        <v>2685</v>
      </c>
      <c r="H1186" s="26">
        <f>H1187+H1189</f>
        <v>3480.3999999999996</v>
      </c>
      <c r="I1186" s="26">
        <f t="shared" ref="I1186:M1186" si="1528">I1187+I1189</f>
        <v>3480.3999999999996</v>
      </c>
      <c r="J1186" s="26">
        <f t="shared" si="1528"/>
        <v>3480.3999999999996</v>
      </c>
      <c r="K1186" s="26">
        <f t="shared" si="1528"/>
        <v>3480.3999999999996</v>
      </c>
      <c r="L1186" s="26">
        <f t="shared" si="1528"/>
        <v>0</v>
      </c>
      <c r="M1186" s="26">
        <f t="shared" si="1528"/>
        <v>0</v>
      </c>
      <c r="N1186" s="26">
        <f t="shared" ref="N1186" si="1529">N1187+N1189</f>
        <v>3480.3980000000001</v>
      </c>
      <c r="O1186" s="47">
        <f t="shared" si="1507"/>
        <v>99.999942535340779</v>
      </c>
      <c r="P1186" s="26">
        <f t="shared" ref="P1186:R1186" si="1530">P1187+P1189</f>
        <v>3480.3980000000001</v>
      </c>
      <c r="Q1186" s="26">
        <f t="shared" ref="Q1186" si="1531">Q1187+Q1189</f>
        <v>0</v>
      </c>
      <c r="R1186" s="26">
        <f t="shared" si="1530"/>
        <v>0</v>
      </c>
    </row>
    <row r="1187" spans="1:18" ht="52" x14ac:dyDescent="0.35">
      <c r="A1187" s="24" t="s">
        <v>349</v>
      </c>
      <c r="B1187" s="24" t="s">
        <v>8</v>
      </c>
      <c r="C1187" s="24" t="s">
        <v>74</v>
      </c>
      <c r="D1187" s="24" t="s">
        <v>301</v>
      </c>
      <c r="E1187" s="24" t="s">
        <v>19</v>
      </c>
      <c r="F1187" s="25" t="s">
        <v>366</v>
      </c>
      <c r="G1187" s="26">
        <f t="shared" ref="G1187:N1187" si="1532">G1188</f>
        <v>2321.1999999999998</v>
      </c>
      <c r="H1187" s="26">
        <f t="shared" si="1532"/>
        <v>3008.4146799999999</v>
      </c>
      <c r="I1187" s="26">
        <f t="shared" si="1532"/>
        <v>3008.4146799999999</v>
      </c>
      <c r="J1187" s="26">
        <f t="shared" si="1532"/>
        <v>3008.4146799999999</v>
      </c>
      <c r="K1187" s="26">
        <f t="shared" si="1532"/>
        <v>3008.4146799999999</v>
      </c>
      <c r="L1187" s="26">
        <f t="shared" si="1532"/>
        <v>0</v>
      </c>
      <c r="M1187" s="26">
        <f t="shared" si="1532"/>
        <v>0</v>
      </c>
      <c r="N1187" s="26">
        <f t="shared" si="1532"/>
        <v>3008.415</v>
      </c>
      <c r="O1187" s="47">
        <f t="shared" si="1507"/>
        <v>100.00001063683148</v>
      </c>
      <c r="P1187" s="26">
        <f t="shared" ref="P1187:R1187" si="1533">P1188</f>
        <v>3008.415</v>
      </c>
      <c r="Q1187" s="26">
        <f t="shared" si="1533"/>
        <v>0</v>
      </c>
      <c r="R1187" s="26">
        <f t="shared" si="1533"/>
        <v>0</v>
      </c>
    </row>
    <row r="1188" spans="1:18" ht="26" x14ac:dyDescent="0.35">
      <c r="A1188" s="24" t="s">
        <v>349</v>
      </c>
      <c r="B1188" s="24" t="s">
        <v>8</v>
      </c>
      <c r="C1188" s="24" t="s">
        <v>74</v>
      </c>
      <c r="D1188" s="24" t="s">
        <v>301</v>
      </c>
      <c r="E1188" s="24">
        <v>120</v>
      </c>
      <c r="F1188" s="25" t="s">
        <v>355</v>
      </c>
      <c r="G1188" s="26">
        <v>2321.1999999999998</v>
      </c>
      <c r="H1188" s="26">
        <v>3008.4146799999999</v>
      </c>
      <c r="I1188" s="26">
        <v>3008.4146799999999</v>
      </c>
      <c r="J1188" s="26">
        <f>H1188</f>
        <v>3008.4146799999999</v>
      </c>
      <c r="K1188" s="26">
        <f>I1188</f>
        <v>3008.4146799999999</v>
      </c>
      <c r="L1188" s="26"/>
      <c r="M1188" s="26"/>
      <c r="N1188" s="26">
        <v>3008.415</v>
      </c>
      <c r="O1188" s="47">
        <f t="shared" si="1507"/>
        <v>100.00001063683148</v>
      </c>
      <c r="P1188" s="26">
        <f>N1188</f>
        <v>3008.415</v>
      </c>
      <c r="Q1188" s="26"/>
      <c r="R1188" s="26"/>
    </row>
    <row r="1189" spans="1:18" ht="26" x14ac:dyDescent="0.35">
      <c r="A1189" s="24" t="s">
        <v>349</v>
      </c>
      <c r="B1189" s="24" t="s">
        <v>8</v>
      </c>
      <c r="C1189" s="24" t="s">
        <v>74</v>
      </c>
      <c r="D1189" s="24" t="s">
        <v>301</v>
      </c>
      <c r="E1189" s="24" t="s">
        <v>6</v>
      </c>
      <c r="F1189" s="25" t="s">
        <v>367</v>
      </c>
      <c r="G1189" s="26">
        <f t="shared" ref="G1189:N1189" si="1534">G1190</f>
        <v>363.8</v>
      </c>
      <c r="H1189" s="26">
        <f t="shared" si="1534"/>
        <v>471.98532</v>
      </c>
      <c r="I1189" s="26">
        <f t="shared" si="1534"/>
        <v>471.98532</v>
      </c>
      <c r="J1189" s="26">
        <f t="shared" si="1534"/>
        <v>471.98532</v>
      </c>
      <c r="K1189" s="26">
        <f t="shared" si="1534"/>
        <v>471.98532</v>
      </c>
      <c r="L1189" s="26">
        <f t="shared" si="1534"/>
        <v>0</v>
      </c>
      <c r="M1189" s="26">
        <f t="shared" si="1534"/>
        <v>0</v>
      </c>
      <c r="N1189" s="26">
        <f t="shared" si="1534"/>
        <v>471.983</v>
      </c>
      <c r="O1189" s="47">
        <f t="shared" si="1507"/>
        <v>99.999508459288521</v>
      </c>
      <c r="P1189" s="26">
        <f>N1189</f>
        <v>471.983</v>
      </c>
      <c r="Q1189" s="26">
        <f t="shared" ref="Q1189:R1189" si="1535">Q1190</f>
        <v>0</v>
      </c>
      <c r="R1189" s="26">
        <f t="shared" si="1535"/>
        <v>0</v>
      </c>
    </row>
    <row r="1190" spans="1:18" ht="26" x14ac:dyDescent="0.35">
      <c r="A1190" s="24" t="s">
        <v>349</v>
      </c>
      <c r="B1190" s="24" t="s">
        <v>8</v>
      </c>
      <c r="C1190" s="24" t="s">
        <v>74</v>
      </c>
      <c r="D1190" s="24" t="s">
        <v>301</v>
      </c>
      <c r="E1190" s="24">
        <v>240</v>
      </c>
      <c r="F1190" s="25" t="s">
        <v>356</v>
      </c>
      <c r="G1190" s="26">
        <v>363.8</v>
      </c>
      <c r="H1190" s="26">
        <v>471.98532</v>
      </c>
      <c r="I1190" s="26">
        <v>471.98532</v>
      </c>
      <c r="J1190" s="26">
        <f>H1190</f>
        <v>471.98532</v>
      </c>
      <c r="K1190" s="26">
        <f>I1190</f>
        <v>471.98532</v>
      </c>
      <c r="L1190" s="26"/>
      <c r="M1190" s="26"/>
      <c r="N1190" s="26">
        <v>471.983</v>
      </c>
      <c r="O1190" s="47">
        <f t="shared" si="1507"/>
        <v>99.999508459288521</v>
      </c>
      <c r="P1190" s="26">
        <f>N1190</f>
        <v>471.983</v>
      </c>
      <c r="Q1190" s="26"/>
      <c r="R1190" s="26"/>
    </row>
    <row r="1191" spans="1:18" ht="26" x14ac:dyDescent="0.35">
      <c r="A1191" s="24" t="s">
        <v>349</v>
      </c>
      <c r="B1191" s="24" t="s">
        <v>8</v>
      </c>
      <c r="C1191" s="24" t="s">
        <v>74</v>
      </c>
      <c r="D1191" s="24" t="s">
        <v>30</v>
      </c>
      <c r="E1191" s="24"/>
      <c r="F1191" s="25" t="s">
        <v>41</v>
      </c>
      <c r="G1191" s="26">
        <f t="shared" ref="G1191:N1191" si="1536">G1192</f>
        <v>36239.684000000001</v>
      </c>
      <c r="H1191" s="26">
        <f t="shared" si="1536"/>
        <v>37667.983269999997</v>
      </c>
      <c r="I1191" s="26">
        <f t="shared" si="1536"/>
        <v>37667.983269999997</v>
      </c>
      <c r="J1191" s="26">
        <f t="shared" si="1536"/>
        <v>0</v>
      </c>
      <c r="K1191" s="26">
        <f t="shared" si="1536"/>
        <v>0</v>
      </c>
      <c r="L1191" s="26">
        <f t="shared" si="1536"/>
        <v>0</v>
      </c>
      <c r="M1191" s="26">
        <f t="shared" si="1536"/>
        <v>0</v>
      </c>
      <c r="N1191" s="26">
        <f t="shared" si="1536"/>
        <v>37582.491000000002</v>
      </c>
      <c r="O1191" s="47">
        <f t="shared" si="1507"/>
        <v>99.773037304951544</v>
      </c>
      <c r="P1191" s="26">
        <f t="shared" ref="P1191:R1191" si="1537">P1192</f>
        <v>0</v>
      </c>
      <c r="Q1191" s="26">
        <f t="shared" si="1537"/>
        <v>0</v>
      </c>
      <c r="R1191" s="26">
        <f t="shared" si="1537"/>
        <v>0</v>
      </c>
    </row>
    <row r="1192" spans="1:18" x14ac:dyDescent="0.35">
      <c r="A1192" s="24" t="s">
        <v>349</v>
      </c>
      <c r="B1192" s="24" t="s">
        <v>8</v>
      </c>
      <c r="C1192" s="24" t="s">
        <v>74</v>
      </c>
      <c r="D1192" s="24" t="s">
        <v>328</v>
      </c>
      <c r="E1192" s="24"/>
      <c r="F1192" s="25" t="s">
        <v>415</v>
      </c>
      <c r="G1192" s="26">
        <f t="shared" ref="G1192" si="1538">G1193+G1196</f>
        <v>36239.684000000001</v>
      </c>
      <c r="H1192" s="26">
        <f t="shared" ref="H1192:M1192" si="1539">H1193+H1196</f>
        <v>37667.983269999997</v>
      </c>
      <c r="I1192" s="26">
        <f t="shared" si="1539"/>
        <v>37667.983269999997</v>
      </c>
      <c r="J1192" s="26">
        <f t="shared" si="1539"/>
        <v>0</v>
      </c>
      <c r="K1192" s="26">
        <f t="shared" si="1539"/>
        <v>0</v>
      </c>
      <c r="L1192" s="26">
        <f t="shared" si="1539"/>
        <v>0</v>
      </c>
      <c r="M1192" s="26">
        <f t="shared" si="1539"/>
        <v>0</v>
      </c>
      <c r="N1192" s="26">
        <f t="shared" ref="N1192" si="1540">N1193+N1196</f>
        <v>37582.491000000002</v>
      </c>
      <c r="O1192" s="47">
        <f t="shared" si="1507"/>
        <v>99.773037304951544</v>
      </c>
      <c r="P1192" s="26">
        <f t="shared" ref="P1192:R1192" si="1541">P1193+P1196</f>
        <v>0</v>
      </c>
      <c r="Q1192" s="26">
        <f t="shared" ref="Q1192" si="1542">Q1193+Q1196</f>
        <v>0</v>
      </c>
      <c r="R1192" s="26">
        <f t="shared" si="1541"/>
        <v>0</v>
      </c>
    </row>
    <row r="1193" spans="1:18" ht="26" x14ac:dyDescent="0.35">
      <c r="A1193" s="24" t="s">
        <v>349</v>
      </c>
      <c r="B1193" s="24" t="s">
        <v>8</v>
      </c>
      <c r="C1193" s="24" t="s">
        <v>74</v>
      </c>
      <c r="D1193" s="24" t="s">
        <v>303</v>
      </c>
      <c r="E1193" s="24"/>
      <c r="F1193" s="25" t="s">
        <v>746</v>
      </c>
      <c r="G1193" s="26">
        <f t="shared" ref="G1193:N1194" si="1543">G1194</f>
        <v>27866.1</v>
      </c>
      <c r="H1193" s="26">
        <f t="shared" si="1543"/>
        <v>29568.845120000002</v>
      </c>
      <c r="I1193" s="26">
        <f t="shared" si="1543"/>
        <v>29568.845120000002</v>
      </c>
      <c r="J1193" s="26">
        <f t="shared" si="1543"/>
        <v>0</v>
      </c>
      <c r="K1193" s="26">
        <f t="shared" si="1543"/>
        <v>0</v>
      </c>
      <c r="L1193" s="26">
        <f t="shared" si="1543"/>
        <v>0</v>
      </c>
      <c r="M1193" s="26">
        <f t="shared" si="1543"/>
        <v>0</v>
      </c>
      <c r="N1193" s="26">
        <f t="shared" si="1543"/>
        <v>29568.845000000001</v>
      </c>
      <c r="O1193" s="47">
        <f t="shared" si="1507"/>
        <v>99.999999594167448</v>
      </c>
      <c r="P1193" s="26">
        <f t="shared" ref="P1193:R1194" si="1544">P1194</f>
        <v>0</v>
      </c>
      <c r="Q1193" s="26">
        <f t="shared" si="1544"/>
        <v>0</v>
      </c>
      <c r="R1193" s="26">
        <f t="shared" si="1544"/>
        <v>0</v>
      </c>
    </row>
    <row r="1194" spans="1:18" ht="52" x14ac:dyDescent="0.35">
      <c r="A1194" s="24" t="s">
        <v>349</v>
      </c>
      <c r="B1194" s="24" t="s">
        <v>8</v>
      </c>
      <c r="C1194" s="24" t="s">
        <v>74</v>
      </c>
      <c r="D1194" s="24" t="s">
        <v>303</v>
      </c>
      <c r="E1194" s="24" t="s">
        <v>19</v>
      </c>
      <c r="F1194" s="25" t="s">
        <v>366</v>
      </c>
      <c r="G1194" s="26">
        <f t="shared" ref="G1194:N1194" si="1545">G1195</f>
        <v>27866.1</v>
      </c>
      <c r="H1194" s="26">
        <f t="shared" si="1545"/>
        <v>29568.845120000002</v>
      </c>
      <c r="I1194" s="26">
        <f t="shared" si="1543"/>
        <v>29568.845120000002</v>
      </c>
      <c r="J1194" s="26">
        <f t="shared" si="1543"/>
        <v>0</v>
      </c>
      <c r="K1194" s="26">
        <f t="shared" si="1543"/>
        <v>0</v>
      </c>
      <c r="L1194" s="26">
        <f t="shared" si="1543"/>
        <v>0</v>
      </c>
      <c r="M1194" s="26">
        <f t="shared" si="1543"/>
        <v>0</v>
      </c>
      <c r="N1194" s="26">
        <f t="shared" si="1545"/>
        <v>29568.845000000001</v>
      </c>
      <c r="O1194" s="47">
        <f t="shared" si="1507"/>
        <v>99.999999594167448</v>
      </c>
      <c r="P1194" s="26">
        <f t="shared" si="1544"/>
        <v>0</v>
      </c>
      <c r="Q1194" s="26">
        <f t="shared" si="1544"/>
        <v>0</v>
      </c>
      <c r="R1194" s="26">
        <f t="shared" si="1544"/>
        <v>0</v>
      </c>
    </row>
    <row r="1195" spans="1:18" ht="26" x14ac:dyDescent="0.35">
      <c r="A1195" s="24" t="s">
        <v>349</v>
      </c>
      <c r="B1195" s="24" t="s">
        <v>8</v>
      </c>
      <c r="C1195" s="24" t="s">
        <v>74</v>
      </c>
      <c r="D1195" s="24" t="s">
        <v>303</v>
      </c>
      <c r="E1195" s="24">
        <v>120</v>
      </c>
      <c r="F1195" s="25" t="s">
        <v>355</v>
      </c>
      <c r="G1195" s="26">
        <v>27866.1</v>
      </c>
      <c r="H1195" s="26">
        <v>29568.845120000002</v>
      </c>
      <c r="I1195" s="26">
        <v>29568.845120000002</v>
      </c>
      <c r="J1195" s="26"/>
      <c r="K1195" s="26"/>
      <c r="L1195" s="26"/>
      <c r="M1195" s="26"/>
      <c r="N1195" s="26">
        <v>29568.845000000001</v>
      </c>
      <c r="O1195" s="47">
        <f t="shared" si="1507"/>
        <v>99.999999594167448</v>
      </c>
      <c r="P1195" s="26"/>
      <c r="Q1195" s="26"/>
      <c r="R1195" s="26"/>
    </row>
    <row r="1196" spans="1:18" ht="26" x14ac:dyDescent="0.35">
      <c r="A1196" s="24" t="s">
        <v>349</v>
      </c>
      <c r="B1196" s="24" t="s">
        <v>8</v>
      </c>
      <c r="C1196" s="24" t="s">
        <v>74</v>
      </c>
      <c r="D1196" s="24" t="s">
        <v>304</v>
      </c>
      <c r="E1196" s="24"/>
      <c r="F1196" s="25" t="s">
        <v>747</v>
      </c>
      <c r="G1196" s="26">
        <f t="shared" ref="G1196" si="1546">G1197+G1199+G1201</f>
        <v>8373.5840000000007</v>
      </c>
      <c r="H1196" s="26">
        <f t="shared" ref="H1196:M1196" si="1547">H1197+H1199+H1201</f>
        <v>8099.1381499999989</v>
      </c>
      <c r="I1196" s="26">
        <f t="shared" si="1547"/>
        <v>8099.1381499999989</v>
      </c>
      <c r="J1196" s="26">
        <f t="shared" si="1547"/>
        <v>0</v>
      </c>
      <c r="K1196" s="26">
        <f t="shared" si="1547"/>
        <v>0</v>
      </c>
      <c r="L1196" s="26">
        <f t="shared" si="1547"/>
        <v>0</v>
      </c>
      <c r="M1196" s="26">
        <f t="shared" si="1547"/>
        <v>0</v>
      </c>
      <c r="N1196" s="26">
        <f t="shared" ref="N1196" si="1548">N1197+N1199+N1201</f>
        <v>8013.6459999999997</v>
      </c>
      <c r="O1196" s="47">
        <f t="shared" si="1507"/>
        <v>98.944429043971809</v>
      </c>
      <c r="P1196" s="26">
        <f t="shared" ref="P1196:R1196" si="1549">P1197+P1199+P1201</f>
        <v>0</v>
      </c>
      <c r="Q1196" s="26">
        <f t="shared" ref="Q1196" si="1550">Q1197+Q1199+Q1201</f>
        <v>0</v>
      </c>
      <c r="R1196" s="26">
        <f t="shared" si="1549"/>
        <v>0</v>
      </c>
    </row>
    <row r="1197" spans="1:18" ht="52" x14ac:dyDescent="0.35">
      <c r="A1197" s="24" t="s">
        <v>349</v>
      </c>
      <c r="B1197" s="24" t="s">
        <v>8</v>
      </c>
      <c r="C1197" s="24" t="s">
        <v>74</v>
      </c>
      <c r="D1197" s="24" t="s">
        <v>304</v>
      </c>
      <c r="E1197" s="24" t="s">
        <v>19</v>
      </c>
      <c r="F1197" s="25" t="s">
        <v>366</v>
      </c>
      <c r="G1197" s="26">
        <f t="shared" ref="G1197:N1197" si="1551">G1198</f>
        <v>6.2</v>
      </c>
      <c r="H1197" s="26">
        <f t="shared" si="1551"/>
        <v>6.6040599999999996</v>
      </c>
      <c r="I1197" s="26">
        <f t="shared" si="1551"/>
        <v>6.6040599999999996</v>
      </c>
      <c r="J1197" s="26">
        <f t="shared" si="1551"/>
        <v>0</v>
      </c>
      <c r="K1197" s="26">
        <f t="shared" si="1551"/>
        <v>0</v>
      </c>
      <c r="L1197" s="26">
        <f t="shared" si="1551"/>
        <v>0</v>
      </c>
      <c r="M1197" s="26">
        <f t="shared" si="1551"/>
        <v>0</v>
      </c>
      <c r="N1197" s="26">
        <f t="shared" si="1551"/>
        <v>6.1440000000000001</v>
      </c>
      <c r="O1197" s="47">
        <f t="shared" si="1507"/>
        <v>93.033679282138564</v>
      </c>
      <c r="P1197" s="26">
        <f t="shared" ref="P1197:R1197" si="1552">P1198</f>
        <v>0</v>
      </c>
      <c r="Q1197" s="26">
        <f t="shared" si="1552"/>
        <v>0</v>
      </c>
      <c r="R1197" s="26">
        <f t="shared" si="1552"/>
        <v>0</v>
      </c>
    </row>
    <row r="1198" spans="1:18" ht="26" x14ac:dyDescent="0.35">
      <c r="A1198" s="24" t="s">
        <v>349</v>
      </c>
      <c r="B1198" s="24" t="s">
        <v>8</v>
      </c>
      <c r="C1198" s="24" t="s">
        <v>74</v>
      </c>
      <c r="D1198" s="24" t="s">
        <v>304</v>
      </c>
      <c r="E1198" s="24">
        <v>120</v>
      </c>
      <c r="F1198" s="25" t="s">
        <v>355</v>
      </c>
      <c r="G1198" s="26">
        <v>6.2</v>
      </c>
      <c r="H1198" s="26">
        <v>6.6040599999999996</v>
      </c>
      <c r="I1198" s="26">
        <v>6.6040599999999996</v>
      </c>
      <c r="J1198" s="26"/>
      <c r="K1198" s="26"/>
      <c r="L1198" s="26"/>
      <c r="M1198" s="26"/>
      <c r="N1198" s="26">
        <v>6.1440000000000001</v>
      </c>
      <c r="O1198" s="47">
        <f t="shared" si="1507"/>
        <v>93.033679282138564</v>
      </c>
      <c r="P1198" s="26"/>
      <c r="Q1198" s="26"/>
      <c r="R1198" s="26"/>
    </row>
    <row r="1199" spans="1:18" ht="26" x14ac:dyDescent="0.35">
      <c r="A1199" s="24" t="s">
        <v>349</v>
      </c>
      <c r="B1199" s="24" t="s">
        <v>8</v>
      </c>
      <c r="C1199" s="24" t="s">
        <v>74</v>
      </c>
      <c r="D1199" s="24" t="s">
        <v>304</v>
      </c>
      <c r="E1199" s="24" t="s">
        <v>6</v>
      </c>
      <c r="F1199" s="25" t="s">
        <v>367</v>
      </c>
      <c r="G1199" s="26">
        <f t="shared" ref="G1199:N1199" si="1553">G1200</f>
        <v>8308.6839999999993</v>
      </c>
      <c r="H1199" s="26">
        <f t="shared" si="1553"/>
        <v>8061.3930899999996</v>
      </c>
      <c r="I1199" s="26">
        <f t="shared" si="1553"/>
        <v>8061.3930899999996</v>
      </c>
      <c r="J1199" s="26">
        <f t="shared" si="1553"/>
        <v>0</v>
      </c>
      <c r="K1199" s="26">
        <f t="shared" si="1553"/>
        <v>0</v>
      </c>
      <c r="L1199" s="26">
        <f t="shared" si="1553"/>
        <v>0</v>
      </c>
      <c r="M1199" s="26">
        <f t="shared" si="1553"/>
        <v>0</v>
      </c>
      <c r="N1199" s="26">
        <f t="shared" si="1553"/>
        <v>7976.3609999999999</v>
      </c>
      <c r="O1199" s="47">
        <f t="shared" si="1507"/>
        <v>98.945193603007894</v>
      </c>
      <c r="P1199" s="26">
        <f t="shared" ref="P1199:R1199" si="1554">P1200</f>
        <v>0</v>
      </c>
      <c r="Q1199" s="26">
        <f t="shared" si="1554"/>
        <v>0</v>
      </c>
      <c r="R1199" s="26">
        <f t="shared" si="1554"/>
        <v>0</v>
      </c>
    </row>
    <row r="1200" spans="1:18" ht="26" x14ac:dyDescent="0.35">
      <c r="A1200" s="24" t="s">
        <v>349</v>
      </c>
      <c r="B1200" s="24" t="s">
        <v>8</v>
      </c>
      <c r="C1200" s="24" t="s">
        <v>74</v>
      </c>
      <c r="D1200" s="24" t="s">
        <v>304</v>
      </c>
      <c r="E1200" s="24">
        <v>240</v>
      </c>
      <c r="F1200" s="25" t="s">
        <v>356</v>
      </c>
      <c r="G1200" s="26">
        <v>8308.6839999999993</v>
      </c>
      <c r="H1200" s="26">
        <v>8061.3930899999996</v>
      </c>
      <c r="I1200" s="26">
        <v>8061.3930899999996</v>
      </c>
      <c r="J1200" s="26"/>
      <c r="K1200" s="26"/>
      <c r="L1200" s="26"/>
      <c r="M1200" s="26"/>
      <c r="N1200" s="26">
        <v>7976.3609999999999</v>
      </c>
      <c r="O1200" s="47">
        <f t="shared" si="1507"/>
        <v>98.945193603007894</v>
      </c>
      <c r="P1200" s="26"/>
      <c r="Q1200" s="26"/>
      <c r="R1200" s="26"/>
    </row>
    <row r="1201" spans="1:18" x14ac:dyDescent="0.35">
      <c r="A1201" s="24" t="s">
        <v>349</v>
      </c>
      <c r="B1201" s="24" t="s">
        <v>8</v>
      </c>
      <c r="C1201" s="24" t="s">
        <v>74</v>
      </c>
      <c r="D1201" s="24" t="s">
        <v>304</v>
      </c>
      <c r="E1201" s="24" t="s">
        <v>7</v>
      </c>
      <c r="F1201" s="25" t="s">
        <v>371</v>
      </c>
      <c r="G1201" s="26">
        <f t="shared" ref="G1201" si="1555">G1203+G1202</f>
        <v>58.7</v>
      </c>
      <c r="H1201" s="26">
        <f>H1203+H1202</f>
        <v>31.140999999999998</v>
      </c>
      <c r="I1201" s="26">
        <f t="shared" ref="I1201:M1201" si="1556">I1203+I1202</f>
        <v>31.140999999999998</v>
      </c>
      <c r="J1201" s="26">
        <f t="shared" si="1556"/>
        <v>0</v>
      </c>
      <c r="K1201" s="26">
        <f t="shared" si="1556"/>
        <v>0</v>
      </c>
      <c r="L1201" s="26">
        <f t="shared" si="1556"/>
        <v>0</v>
      </c>
      <c r="M1201" s="26">
        <f t="shared" si="1556"/>
        <v>0</v>
      </c>
      <c r="N1201" s="26">
        <f t="shared" ref="N1201" si="1557">N1203+N1202</f>
        <v>31.140999999999998</v>
      </c>
      <c r="O1201" s="47">
        <f t="shared" si="1507"/>
        <v>100</v>
      </c>
      <c r="P1201" s="26">
        <f t="shared" ref="P1201:R1201" si="1558">P1203+P1202</f>
        <v>0</v>
      </c>
      <c r="Q1201" s="26">
        <f t="shared" ref="Q1201" si="1559">Q1203+Q1202</f>
        <v>0</v>
      </c>
      <c r="R1201" s="26">
        <f t="shared" si="1558"/>
        <v>0</v>
      </c>
    </row>
    <row r="1202" spans="1:18" x14ac:dyDescent="0.35">
      <c r="A1202" s="24" t="s">
        <v>349</v>
      </c>
      <c r="B1202" s="24" t="s">
        <v>8</v>
      </c>
      <c r="C1202" s="24" t="s">
        <v>74</v>
      </c>
      <c r="D1202" s="24" t="s">
        <v>304</v>
      </c>
      <c r="E1202" s="24" t="s">
        <v>845</v>
      </c>
      <c r="F1202" s="25" t="s">
        <v>364</v>
      </c>
      <c r="G1202" s="26"/>
      <c r="H1202" s="26">
        <v>14</v>
      </c>
      <c r="I1202" s="26">
        <v>14</v>
      </c>
      <c r="J1202" s="26"/>
      <c r="K1202" s="26"/>
      <c r="L1202" s="26"/>
      <c r="M1202" s="26"/>
      <c r="N1202" s="26">
        <v>14</v>
      </c>
      <c r="O1202" s="47">
        <f t="shared" si="1507"/>
        <v>100</v>
      </c>
      <c r="P1202" s="26"/>
      <c r="Q1202" s="26"/>
      <c r="R1202" s="26"/>
    </row>
    <row r="1203" spans="1:18" x14ac:dyDescent="0.35">
      <c r="A1203" s="24" t="s">
        <v>349</v>
      </c>
      <c r="B1203" s="24" t="s">
        <v>8</v>
      </c>
      <c r="C1203" s="24" t="s">
        <v>74</v>
      </c>
      <c r="D1203" s="24" t="s">
        <v>304</v>
      </c>
      <c r="E1203" s="24">
        <v>850</v>
      </c>
      <c r="F1203" s="25" t="s">
        <v>365</v>
      </c>
      <c r="G1203" s="26">
        <v>58.7</v>
      </c>
      <c r="H1203" s="26">
        <v>17.140999999999998</v>
      </c>
      <c r="I1203" s="26">
        <v>17.140999999999998</v>
      </c>
      <c r="J1203" s="26"/>
      <c r="K1203" s="26"/>
      <c r="L1203" s="26"/>
      <c r="M1203" s="26"/>
      <c r="N1203" s="26">
        <v>17.140999999999998</v>
      </c>
      <c r="O1203" s="47">
        <f t="shared" si="1507"/>
        <v>100</v>
      </c>
      <c r="P1203" s="26"/>
      <c r="Q1203" s="26"/>
      <c r="R1203" s="26"/>
    </row>
    <row r="1204" spans="1:18" s="29" customFormat="1" x14ac:dyDescent="0.35">
      <c r="A1204" s="28" t="s">
        <v>349</v>
      </c>
      <c r="B1204" s="28" t="s">
        <v>8</v>
      </c>
      <c r="C1204" s="28" t="s">
        <v>10</v>
      </c>
      <c r="D1204" s="28"/>
      <c r="E1204" s="28"/>
      <c r="F1204" s="21" t="s">
        <v>14</v>
      </c>
      <c r="G1204" s="22">
        <f t="shared" ref="G1204:R1204" si="1560">G1205+G1231</f>
        <v>8787.1830000000009</v>
      </c>
      <c r="H1204" s="22">
        <f t="shared" si="1560"/>
        <v>10584.57244</v>
      </c>
      <c r="I1204" s="22">
        <f t="shared" si="1560"/>
        <v>10584.57244</v>
      </c>
      <c r="J1204" s="22">
        <f t="shared" si="1560"/>
        <v>0</v>
      </c>
      <c r="K1204" s="22">
        <f t="shared" si="1560"/>
        <v>0</v>
      </c>
      <c r="L1204" s="22">
        <f t="shared" si="1560"/>
        <v>0</v>
      </c>
      <c r="M1204" s="22">
        <f t="shared" si="1560"/>
        <v>0</v>
      </c>
      <c r="N1204" s="22">
        <f t="shared" si="1560"/>
        <v>9786.1589999999997</v>
      </c>
      <c r="O1204" s="48">
        <f t="shared" si="1507"/>
        <v>92.456819162739833</v>
      </c>
      <c r="P1204" s="22">
        <f t="shared" si="1560"/>
        <v>0</v>
      </c>
      <c r="Q1204" s="22">
        <f t="shared" si="1560"/>
        <v>0</v>
      </c>
      <c r="R1204" s="22">
        <f t="shared" si="1560"/>
        <v>0</v>
      </c>
    </row>
    <row r="1205" spans="1:18" x14ac:dyDescent="0.35">
      <c r="A1205" s="24" t="s">
        <v>349</v>
      </c>
      <c r="B1205" s="24" t="s">
        <v>8</v>
      </c>
      <c r="C1205" s="24" t="s">
        <v>10</v>
      </c>
      <c r="D1205" s="24" t="s">
        <v>329</v>
      </c>
      <c r="E1205" s="24"/>
      <c r="F1205" s="25" t="s">
        <v>386</v>
      </c>
      <c r="G1205" s="26">
        <f t="shared" ref="G1205:R1205" si="1561">G1206+G1210+G1220</f>
        <v>8787.1830000000009</v>
      </c>
      <c r="H1205" s="26">
        <f t="shared" si="1561"/>
        <v>9786.8829999999998</v>
      </c>
      <c r="I1205" s="26">
        <f t="shared" si="1561"/>
        <v>9786.8829999999998</v>
      </c>
      <c r="J1205" s="26">
        <f t="shared" si="1561"/>
        <v>0</v>
      </c>
      <c r="K1205" s="26">
        <f t="shared" si="1561"/>
        <v>0</v>
      </c>
      <c r="L1205" s="26">
        <f t="shared" si="1561"/>
        <v>0</v>
      </c>
      <c r="M1205" s="26">
        <f t="shared" si="1561"/>
        <v>0</v>
      </c>
      <c r="N1205" s="26">
        <f t="shared" si="1561"/>
        <v>9114.7219999999998</v>
      </c>
      <c r="O1205" s="47">
        <f t="shared" si="1507"/>
        <v>93.132021707013351</v>
      </c>
      <c r="P1205" s="26">
        <f t="shared" si="1561"/>
        <v>0</v>
      </c>
      <c r="Q1205" s="26">
        <f t="shared" si="1561"/>
        <v>0</v>
      </c>
      <c r="R1205" s="26">
        <f t="shared" si="1561"/>
        <v>0</v>
      </c>
    </row>
    <row r="1206" spans="1:18" ht="39" x14ac:dyDescent="0.35">
      <c r="A1206" s="24" t="s">
        <v>349</v>
      </c>
      <c r="B1206" s="24" t="s">
        <v>8</v>
      </c>
      <c r="C1206" s="24" t="s">
        <v>10</v>
      </c>
      <c r="D1206" s="24" t="s">
        <v>330</v>
      </c>
      <c r="E1206" s="24"/>
      <c r="F1206" s="25" t="s">
        <v>818</v>
      </c>
      <c r="G1206" s="26">
        <f t="shared" ref="G1206:N1208" si="1562">G1207</f>
        <v>15</v>
      </c>
      <c r="H1206" s="26">
        <f t="shared" si="1562"/>
        <v>15</v>
      </c>
      <c r="I1206" s="26">
        <f t="shared" si="1562"/>
        <v>15</v>
      </c>
      <c r="J1206" s="26">
        <f t="shared" si="1562"/>
        <v>0</v>
      </c>
      <c r="K1206" s="26">
        <f t="shared" si="1562"/>
        <v>0</v>
      </c>
      <c r="L1206" s="26">
        <f t="shared" si="1562"/>
        <v>0</v>
      </c>
      <c r="M1206" s="26">
        <f t="shared" si="1562"/>
        <v>0</v>
      </c>
      <c r="N1206" s="26">
        <f t="shared" si="1562"/>
        <v>15</v>
      </c>
      <c r="O1206" s="47">
        <f t="shared" si="1507"/>
        <v>100</v>
      </c>
      <c r="P1206" s="26">
        <f t="shared" ref="P1206:R1208" si="1563">P1207</f>
        <v>0</v>
      </c>
      <c r="Q1206" s="26">
        <f t="shared" si="1563"/>
        <v>0</v>
      </c>
      <c r="R1206" s="26">
        <f t="shared" si="1563"/>
        <v>0</v>
      </c>
    </row>
    <row r="1207" spans="1:18" ht="39" x14ac:dyDescent="0.35">
      <c r="A1207" s="24" t="s">
        <v>349</v>
      </c>
      <c r="B1207" s="24" t="s">
        <v>8</v>
      </c>
      <c r="C1207" s="24" t="s">
        <v>10</v>
      </c>
      <c r="D1207" s="24" t="s">
        <v>307</v>
      </c>
      <c r="E1207" s="24"/>
      <c r="F1207" s="25" t="s">
        <v>819</v>
      </c>
      <c r="G1207" s="26">
        <f t="shared" si="1562"/>
        <v>15</v>
      </c>
      <c r="H1207" s="26">
        <f t="shared" si="1562"/>
        <v>15</v>
      </c>
      <c r="I1207" s="26">
        <f t="shared" si="1562"/>
        <v>15</v>
      </c>
      <c r="J1207" s="26">
        <f t="shared" si="1562"/>
        <v>0</v>
      </c>
      <c r="K1207" s="26">
        <f t="shared" si="1562"/>
        <v>0</v>
      </c>
      <c r="L1207" s="26">
        <f t="shared" si="1562"/>
        <v>0</v>
      </c>
      <c r="M1207" s="26">
        <f t="shared" si="1562"/>
        <v>0</v>
      </c>
      <c r="N1207" s="26">
        <f t="shared" si="1562"/>
        <v>15</v>
      </c>
      <c r="O1207" s="47">
        <f t="shared" si="1507"/>
        <v>100</v>
      </c>
      <c r="P1207" s="26">
        <f t="shared" si="1563"/>
        <v>0</v>
      </c>
      <c r="Q1207" s="26">
        <f t="shared" si="1563"/>
        <v>0</v>
      </c>
      <c r="R1207" s="26">
        <f t="shared" si="1563"/>
        <v>0</v>
      </c>
    </row>
    <row r="1208" spans="1:18" ht="26" x14ac:dyDescent="0.35">
      <c r="A1208" s="24" t="s">
        <v>349</v>
      </c>
      <c r="B1208" s="24" t="s">
        <v>8</v>
      </c>
      <c r="C1208" s="24" t="s">
        <v>10</v>
      </c>
      <c r="D1208" s="24" t="s">
        <v>307</v>
      </c>
      <c r="E1208" s="24" t="s">
        <v>85</v>
      </c>
      <c r="F1208" s="25" t="s">
        <v>370</v>
      </c>
      <c r="G1208" s="26">
        <f t="shared" si="1562"/>
        <v>15</v>
      </c>
      <c r="H1208" s="26">
        <f t="shared" si="1562"/>
        <v>15</v>
      </c>
      <c r="I1208" s="26">
        <f t="shared" si="1562"/>
        <v>15</v>
      </c>
      <c r="J1208" s="26">
        <f t="shared" si="1562"/>
        <v>0</v>
      </c>
      <c r="K1208" s="26">
        <f t="shared" si="1562"/>
        <v>0</v>
      </c>
      <c r="L1208" s="26">
        <f t="shared" si="1562"/>
        <v>0</v>
      </c>
      <c r="M1208" s="26">
        <f t="shared" si="1562"/>
        <v>0</v>
      </c>
      <c r="N1208" s="26">
        <f t="shared" si="1562"/>
        <v>15</v>
      </c>
      <c r="O1208" s="47">
        <f t="shared" si="1507"/>
        <v>100</v>
      </c>
      <c r="P1208" s="26">
        <f t="shared" si="1563"/>
        <v>0</v>
      </c>
      <c r="Q1208" s="26">
        <f t="shared" si="1563"/>
        <v>0</v>
      </c>
      <c r="R1208" s="26">
        <f t="shared" si="1563"/>
        <v>0</v>
      </c>
    </row>
    <row r="1209" spans="1:18" ht="26" x14ac:dyDescent="0.35">
      <c r="A1209" s="24" t="s">
        <v>349</v>
      </c>
      <c r="B1209" s="24" t="s">
        <v>8</v>
      </c>
      <c r="C1209" s="24" t="s">
        <v>10</v>
      </c>
      <c r="D1209" s="24" t="s">
        <v>307</v>
      </c>
      <c r="E1209" s="24">
        <v>630</v>
      </c>
      <c r="F1209" s="25" t="s">
        <v>363</v>
      </c>
      <c r="G1209" s="26">
        <v>15</v>
      </c>
      <c r="H1209" s="26">
        <v>15</v>
      </c>
      <c r="I1209" s="26">
        <v>15</v>
      </c>
      <c r="J1209" s="26"/>
      <c r="K1209" s="26"/>
      <c r="L1209" s="26"/>
      <c r="M1209" s="26"/>
      <c r="N1209" s="26">
        <v>15</v>
      </c>
      <c r="O1209" s="47">
        <f t="shared" si="1507"/>
        <v>100</v>
      </c>
      <c r="P1209" s="26"/>
      <c r="Q1209" s="26"/>
      <c r="R1209" s="26"/>
    </row>
    <row r="1210" spans="1:18" ht="26" x14ac:dyDescent="0.35">
      <c r="A1210" s="24" t="s">
        <v>349</v>
      </c>
      <c r="B1210" s="24" t="s">
        <v>8</v>
      </c>
      <c r="C1210" s="24" t="s">
        <v>10</v>
      </c>
      <c r="D1210" s="24" t="s">
        <v>331</v>
      </c>
      <c r="E1210" s="24"/>
      <c r="F1210" s="25" t="s">
        <v>387</v>
      </c>
      <c r="G1210" s="26">
        <f>G1214+G1217+G1211</f>
        <v>4435.1819999999998</v>
      </c>
      <c r="H1210" s="26">
        <f t="shared" ref="H1210:R1210" si="1564">H1214+H1217+H1211</f>
        <v>4934.8819999999996</v>
      </c>
      <c r="I1210" s="26">
        <f t="shared" si="1564"/>
        <v>4934.8819999999996</v>
      </c>
      <c r="J1210" s="26">
        <f t="shared" si="1564"/>
        <v>0</v>
      </c>
      <c r="K1210" s="26">
        <f t="shared" si="1564"/>
        <v>0</v>
      </c>
      <c r="L1210" s="26">
        <f t="shared" si="1564"/>
        <v>0</v>
      </c>
      <c r="M1210" s="26">
        <f t="shared" si="1564"/>
        <v>0</v>
      </c>
      <c r="N1210" s="26">
        <f t="shared" si="1564"/>
        <v>4790.6499999999996</v>
      </c>
      <c r="O1210" s="47">
        <f t="shared" si="1507"/>
        <v>97.077295870499043</v>
      </c>
      <c r="P1210" s="26">
        <f t="shared" si="1564"/>
        <v>0</v>
      </c>
      <c r="Q1210" s="26">
        <f t="shared" si="1564"/>
        <v>0</v>
      </c>
      <c r="R1210" s="26">
        <f t="shared" si="1564"/>
        <v>0</v>
      </c>
    </row>
    <row r="1211" spans="1:18" ht="26" x14ac:dyDescent="0.35">
      <c r="A1211" s="24" t="s">
        <v>349</v>
      </c>
      <c r="B1211" s="24" t="s">
        <v>8</v>
      </c>
      <c r="C1211" s="24" t="s">
        <v>10</v>
      </c>
      <c r="D1211" s="24" t="s">
        <v>540</v>
      </c>
      <c r="E1211" s="24"/>
      <c r="F1211" s="25" t="s">
        <v>820</v>
      </c>
      <c r="G1211" s="26">
        <f t="shared" ref="G1211:G1212" si="1565">G1212</f>
        <v>100.2</v>
      </c>
      <c r="H1211" s="26">
        <f t="shared" ref="H1211:M1212" si="1566">H1212</f>
        <v>599.9</v>
      </c>
      <c r="I1211" s="26">
        <f t="shared" si="1566"/>
        <v>599.9</v>
      </c>
      <c r="J1211" s="26">
        <f t="shared" si="1566"/>
        <v>0</v>
      </c>
      <c r="K1211" s="26">
        <f t="shared" si="1566"/>
        <v>0</v>
      </c>
      <c r="L1211" s="26">
        <f t="shared" si="1566"/>
        <v>0</v>
      </c>
      <c r="M1211" s="26">
        <f t="shared" si="1566"/>
        <v>0</v>
      </c>
      <c r="N1211" s="26">
        <f t="shared" ref="N1211:N1212" si="1567">N1212</f>
        <v>599.9</v>
      </c>
      <c r="O1211" s="47">
        <f t="shared" si="1507"/>
        <v>100</v>
      </c>
      <c r="P1211" s="26">
        <f t="shared" ref="P1211:R1212" si="1568">P1212</f>
        <v>0</v>
      </c>
      <c r="Q1211" s="26">
        <f t="shared" si="1568"/>
        <v>0</v>
      </c>
      <c r="R1211" s="26">
        <f t="shared" si="1568"/>
        <v>0</v>
      </c>
    </row>
    <row r="1212" spans="1:18" ht="26" x14ac:dyDescent="0.35">
      <c r="A1212" s="24" t="s">
        <v>349</v>
      </c>
      <c r="B1212" s="24" t="s">
        <v>8</v>
      </c>
      <c r="C1212" s="24" t="s">
        <v>10</v>
      </c>
      <c r="D1212" s="24" t="s">
        <v>540</v>
      </c>
      <c r="E1212" s="24" t="s">
        <v>85</v>
      </c>
      <c r="F1212" s="25" t="s">
        <v>370</v>
      </c>
      <c r="G1212" s="26">
        <f t="shared" si="1565"/>
        <v>100.2</v>
      </c>
      <c r="H1212" s="26">
        <f t="shared" si="1566"/>
        <v>599.9</v>
      </c>
      <c r="I1212" s="26">
        <f t="shared" si="1566"/>
        <v>599.9</v>
      </c>
      <c r="J1212" s="26">
        <f t="shared" si="1566"/>
        <v>0</v>
      </c>
      <c r="K1212" s="26">
        <f t="shared" si="1566"/>
        <v>0</v>
      </c>
      <c r="L1212" s="26">
        <f t="shared" si="1566"/>
        <v>0</v>
      </c>
      <c r="M1212" s="26">
        <f t="shared" si="1566"/>
        <v>0</v>
      </c>
      <c r="N1212" s="26">
        <f t="shared" si="1567"/>
        <v>599.9</v>
      </c>
      <c r="O1212" s="47">
        <f t="shared" si="1507"/>
        <v>100</v>
      </c>
      <c r="P1212" s="26">
        <f t="shared" si="1568"/>
        <v>0</v>
      </c>
      <c r="Q1212" s="26">
        <f t="shared" si="1568"/>
        <v>0</v>
      </c>
      <c r="R1212" s="26">
        <f t="shared" si="1568"/>
        <v>0</v>
      </c>
    </row>
    <row r="1213" spans="1:18" ht="26" x14ac:dyDescent="0.35">
      <c r="A1213" s="24" t="s">
        <v>349</v>
      </c>
      <c r="B1213" s="24" t="s">
        <v>8</v>
      </c>
      <c r="C1213" s="24" t="s">
        <v>10</v>
      </c>
      <c r="D1213" s="24" t="s">
        <v>540</v>
      </c>
      <c r="E1213" s="24" t="s">
        <v>353</v>
      </c>
      <c r="F1213" s="25" t="s">
        <v>363</v>
      </c>
      <c r="G1213" s="26">
        <v>100.2</v>
      </c>
      <c r="H1213" s="26">
        <v>599.9</v>
      </c>
      <c r="I1213" s="26">
        <v>599.9</v>
      </c>
      <c r="J1213" s="26"/>
      <c r="K1213" s="26"/>
      <c r="L1213" s="26"/>
      <c r="M1213" s="26"/>
      <c r="N1213" s="26">
        <v>599.9</v>
      </c>
      <c r="O1213" s="47">
        <f t="shared" si="1507"/>
        <v>100</v>
      </c>
      <c r="P1213" s="26"/>
      <c r="Q1213" s="26"/>
      <c r="R1213" s="26"/>
    </row>
    <row r="1214" spans="1:18" ht="26" x14ac:dyDescent="0.35">
      <c r="A1214" s="24" t="s">
        <v>349</v>
      </c>
      <c r="B1214" s="24" t="s">
        <v>8</v>
      </c>
      <c r="C1214" s="24" t="s">
        <v>10</v>
      </c>
      <c r="D1214" s="24" t="s">
        <v>305</v>
      </c>
      <c r="E1214" s="24"/>
      <c r="F1214" s="25" t="s">
        <v>771</v>
      </c>
      <c r="G1214" s="26">
        <f t="shared" ref="G1214:N1215" si="1569">G1215</f>
        <v>3722.2820000000002</v>
      </c>
      <c r="H1214" s="26">
        <f t="shared" si="1569"/>
        <v>3722.2820000000002</v>
      </c>
      <c r="I1214" s="26">
        <f t="shared" si="1569"/>
        <v>3722.2820000000002</v>
      </c>
      <c r="J1214" s="26">
        <f t="shared" si="1569"/>
        <v>0</v>
      </c>
      <c r="K1214" s="26">
        <f t="shared" si="1569"/>
        <v>0</v>
      </c>
      <c r="L1214" s="26">
        <f t="shared" si="1569"/>
        <v>0</v>
      </c>
      <c r="M1214" s="26">
        <f t="shared" si="1569"/>
        <v>0</v>
      </c>
      <c r="N1214" s="26">
        <f t="shared" si="1569"/>
        <v>3578.05</v>
      </c>
      <c r="O1214" s="47">
        <f t="shared" si="1507"/>
        <v>96.125172676331346</v>
      </c>
      <c r="P1214" s="26">
        <f t="shared" ref="P1214:R1215" si="1570">P1215</f>
        <v>0</v>
      </c>
      <c r="Q1214" s="26">
        <f t="shared" si="1570"/>
        <v>0</v>
      </c>
      <c r="R1214" s="26">
        <f t="shared" si="1570"/>
        <v>0</v>
      </c>
    </row>
    <row r="1215" spans="1:18" ht="26" x14ac:dyDescent="0.35">
      <c r="A1215" s="24" t="s">
        <v>349</v>
      </c>
      <c r="B1215" s="24" t="s">
        <v>8</v>
      </c>
      <c r="C1215" s="24" t="s">
        <v>10</v>
      </c>
      <c r="D1215" s="24" t="s">
        <v>305</v>
      </c>
      <c r="E1215" s="24" t="s">
        <v>85</v>
      </c>
      <c r="F1215" s="25" t="s">
        <v>370</v>
      </c>
      <c r="G1215" s="26">
        <f t="shared" si="1569"/>
        <v>3722.2820000000002</v>
      </c>
      <c r="H1215" s="26">
        <f t="shared" si="1569"/>
        <v>3722.2820000000002</v>
      </c>
      <c r="I1215" s="26">
        <f t="shared" si="1569"/>
        <v>3722.2820000000002</v>
      </c>
      <c r="J1215" s="26">
        <f t="shared" si="1569"/>
        <v>0</v>
      </c>
      <c r="K1215" s="26">
        <f t="shared" si="1569"/>
        <v>0</v>
      </c>
      <c r="L1215" s="26">
        <f t="shared" si="1569"/>
        <v>0</v>
      </c>
      <c r="M1215" s="26">
        <f t="shared" si="1569"/>
        <v>0</v>
      </c>
      <c r="N1215" s="26">
        <f t="shared" si="1569"/>
        <v>3578.05</v>
      </c>
      <c r="O1215" s="47">
        <f t="shared" si="1507"/>
        <v>96.125172676331346</v>
      </c>
      <c r="P1215" s="26">
        <f t="shared" si="1570"/>
        <v>0</v>
      </c>
      <c r="Q1215" s="26">
        <f t="shared" si="1570"/>
        <v>0</v>
      </c>
      <c r="R1215" s="26">
        <f t="shared" si="1570"/>
        <v>0</v>
      </c>
    </row>
    <row r="1216" spans="1:18" ht="26" x14ac:dyDescent="0.35">
      <c r="A1216" s="24" t="s">
        <v>349</v>
      </c>
      <c r="B1216" s="24" t="s">
        <v>8</v>
      </c>
      <c r="C1216" s="24" t="s">
        <v>10</v>
      </c>
      <c r="D1216" s="24" t="s">
        <v>305</v>
      </c>
      <c r="E1216" s="24">
        <v>630</v>
      </c>
      <c r="F1216" s="25" t="s">
        <v>363</v>
      </c>
      <c r="G1216" s="26">
        <v>3722.2820000000002</v>
      </c>
      <c r="H1216" s="26">
        <v>3722.2820000000002</v>
      </c>
      <c r="I1216" s="26">
        <v>3722.2820000000002</v>
      </c>
      <c r="J1216" s="26"/>
      <c r="K1216" s="26"/>
      <c r="L1216" s="26"/>
      <c r="M1216" s="26"/>
      <c r="N1216" s="26">
        <v>3578.05</v>
      </c>
      <c r="O1216" s="47">
        <f t="shared" si="1507"/>
        <v>96.125172676331346</v>
      </c>
      <c r="P1216" s="26"/>
      <c r="Q1216" s="26"/>
      <c r="R1216" s="26"/>
    </row>
    <row r="1217" spans="1:18" ht="39" x14ac:dyDescent="0.35">
      <c r="A1217" s="24" t="s">
        <v>349</v>
      </c>
      <c r="B1217" s="24" t="s">
        <v>8</v>
      </c>
      <c r="C1217" s="24" t="s">
        <v>10</v>
      </c>
      <c r="D1217" s="24" t="s">
        <v>306</v>
      </c>
      <c r="E1217" s="24"/>
      <c r="F1217" s="25" t="s">
        <v>821</v>
      </c>
      <c r="G1217" s="26">
        <f t="shared" ref="G1217:N1218" si="1571">G1218</f>
        <v>612.70000000000005</v>
      </c>
      <c r="H1217" s="26">
        <f t="shared" si="1571"/>
        <v>612.70000000000005</v>
      </c>
      <c r="I1217" s="26">
        <f t="shared" si="1571"/>
        <v>612.70000000000005</v>
      </c>
      <c r="J1217" s="26">
        <f t="shared" si="1571"/>
        <v>0</v>
      </c>
      <c r="K1217" s="26">
        <f t="shared" si="1571"/>
        <v>0</v>
      </c>
      <c r="L1217" s="26">
        <f t="shared" si="1571"/>
        <v>0</v>
      </c>
      <c r="M1217" s="26">
        <f t="shared" si="1571"/>
        <v>0</v>
      </c>
      <c r="N1217" s="26">
        <f t="shared" si="1571"/>
        <v>612.70000000000005</v>
      </c>
      <c r="O1217" s="47">
        <f t="shared" si="1507"/>
        <v>100</v>
      </c>
      <c r="P1217" s="26">
        <f t="shared" ref="P1217:R1218" si="1572">P1218</f>
        <v>0</v>
      </c>
      <c r="Q1217" s="26">
        <f t="shared" si="1572"/>
        <v>0</v>
      </c>
      <c r="R1217" s="26">
        <f t="shared" si="1572"/>
        <v>0</v>
      </c>
    </row>
    <row r="1218" spans="1:18" ht="26" x14ac:dyDescent="0.35">
      <c r="A1218" s="24" t="s">
        <v>349</v>
      </c>
      <c r="B1218" s="24" t="s">
        <v>8</v>
      </c>
      <c r="C1218" s="24" t="s">
        <v>10</v>
      </c>
      <c r="D1218" s="24" t="s">
        <v>306</v>
      </c>
      <c r="E1218" s="24" t="s">
        <v>85</v>
      </c>
      <c r="F1218" s="25" t="s">
        <v>370</v>
      </c>
      <c r="G1218" s="26">
        <f t="shared" si="1571"/>
        <v>612.70000000000005</v>
      </c>
      <c r="H1218" s="26">
        <f t="shared" si="1571"/>
        <v>612.70000000000005</v>
      </c>
      <c r="I1218" s="26">
        <f t="shared" si="1571"/>
        <v>612.70000000000005</v>
      </c>
      <c r="J1218" s="26">
        <f t="shared" si="1571"/>
        <v>0</v>
      </c>
      <c r="K1218" s="26">
        <f t="shared" si="1571"/>
        <v>0</v>
      </c>
      <c r="L1218" s="26">
        <f t="shared" si="1571"/>
        <v>0</v>
      </c>
      <c r="M1218" s="26">
        <f t="shared" si="1571"/>
        <v>0</v>
      </c>
      <c r="N1218" s="26">
        <f t="shared" si="1571"/>
        <v>612.70000000000005</v>
      </c>
      <c r="O1218" s="47">
        <f t="shared" si="1507"/>
        <v>100</v>
      </c>
      <c r="P1218" s="26">
        <f t="shared" si="1572"/>
        <v>0</v>
      </c>
      <c r="Q1218" s="26">
        <f t="shared" si="1572"/>
        <v>0</v>
      </c>
      <c r="R1218" s="26">
        <f t="shared" si="1572"/>
        <v>0</v>
      </c>
    </row>
    <row r="1219" spans="1:18" ht="26" x14ac:dyDescent="0.35">
      <c r="A1219" s="24" t="s">
        <v>349</v>
      </c>
      <c r="B1219" s="24" t="s">
        <v>8</v>
      </c>
      <c r="C1219" s="24" t="s">
        <v>10</v>
      </c>
      <c r="D1219" s="24" t="s">
        <v>306</v>
      </c>
      <c r="E1219" s="24">
        <v>630</v>
      </c>
      <c r="F1219" s="25" t="s">
        <v>363</v>
      </c>
      <c r="G1219" s="26">
        <v>612.70000000000005</v>
      </c>
      <c r="H1219" s="26">
        <v>612.70000000000005</v>
      </c>
      <c r="I1219" s="26">
        <v>612.70000000000005</v>
      </c>
      <c r="J1219" s="26"/>
      <c r="K1219" s="26"/>
      <c r="L1219" s="26"/>
      <c r="M1219" s="26"/>
      <c r="N1219" s="26">
        <v>612.70000000000005</v>
      </c>
      <c r="O1219" s="47">
        <f t="shared" si="1507"/>
        <v>100</v>
      </c>
      <c r="P1219" s="26"/>
      <c r="Q1219" s="26"/>
      <c r="R1219" s="26"/>
    </row>
    <row r="1220" spans="1:18" ht="26" x14ac:dyDescent="0.35">
      <c r="A1220" s="24" t="s">
        <v>349</v>
      </c>
      <c r="B1220" s="24" t="s">
        <v>8</v>
      </c>
      <c r="C1220" s="24" t="s">
        <v>10</v>
      </c>
      <c r="D1220" s="24" t="s">
        <v>332</v>
      </c>
      <c r="E1220" s="24"/>
      <c r="F1220" s="25" t="s">
        <v>389</v>
      </c>
      <c r="G1220" s="26">
        <f>G1221+G1226</f>
        <v>4337.0010000000002</v>
      </c>
      <c r="H1220" s="26">
        <f>H1221+H1226</f>
        <v>4837.0010000000002</v>
      </c>
      <c r="I1220" s="26">
        <f t="shared" ref="I1220:R1220" si="1573">I1221+I1226</f>
        <v>4837.0010000000002</v>
      </c>
      <c r="J1220" s="26">
        <f t="shared" si="1573"/>
        <v>0</v>
      </c>
      <c r="K1220" s="26">
        <f t="shared" si="1573"/>
        <v>0</v>
      </c>
      <c r="L1220" s="26">
        <f t="shared" si="1573"/>
        <v>0</v>
      </c>
      <c r="M1220" s="26">
        <f t="shared" si="1573"/>
        <v>0</v>
      </c>
      <c r="N1220" s="26">
        <f t="shared" si="1573"/>
        <v>4309.0720000000001</v>
      </c>
      <c r="O1220" s="47">
        <f t="shared" si="1507"/>
        <v>89.08561317229416</v>
      </c>
      <c r="P1220" s="26">
        <f t="shared" si="1573"/>
        <v>0</v>
      </c>
      <c r="Q1220" s="26">
        <f t="shared" si="1573"/>
        <v>0</v>
      </c>
      <c r="R1220" s="26">
        <f t="shared" si="1573"/>
        <v>0</v>
      </c>
    </row>
    <row r="1221" spans="1:18" ht="26" x14ac:dyDescent="0.35">
      <c r="A1221" s="24" t="s">
        <v>349</v>
      </c>
      <c r="B1221" s="24" t="s">
        <v>8</v>
      </c>
      <c r="C1221" s="24" t="s">
        <v>10</v>
      </c>
      <c r="D1221" s="24" t="s">
        <v>769</v>
      </c>
      <c r="E1221" s="24"/>
      <c r="F1221" s="25" t="s">
        <v>388</v>
      </c>
      <c r="G1221" s="26">
        <f t="shared" ref="G1221" si="1574">G1222+G1224</f>
        <v>4110.7</v>
      </c>
      <c r="H1221" s="26">
        <f t="shared" ref="H1221:M1221" si="1575">H1222+H1224</f>
        <v>4510.7</v>
      </c>
      <c r="I1221" s="26">
        <f t="shared" si="1575"/>
        <v>4510.7</v>
      </c>
      <c r="J1221" s="26">
        <f t="shared" si="1575"/>
        <v>0</v>
      </c>
      <c r="K1221" s="26">
        <f t="shared" si="1575"/>
        <v>0</v>
      </c>
      <c r="L1221" s="26">
        <f t="shared" si="1575"/>
        <v>0</v>
      </c>
      <c r="M1221" s="26">
        <f t="shared" si="1575"/>
        <v>0</v>
      </c>
      <c r="N1221" s="26">
        <f t="shared" ref="N1221" si="1576">N1222+N1224</f>
        <v>3988.0210000000002</v>
      </c>
      <c r="O1221" s="47">
        <f t="shared" si="1507"/>
        <v>88.412463697430567</v>
      </c>
      <c r="P1221" s="26">
        <f t="shared" ref="P1221:R1221" si="1577">P1222+P1224</f>
        <v>0</v>
      </c>
      <c r="Q1221" s="26">
        <f t="shared" ref="Q1221" si="1578">Q1222+Q1224</f>
        <v>0</v>
      </c>
      <c r="R1221" s="26">
        <f t="shared" si="1577"/>
        <v>0</v>
      </c>
    </row>
    <row r="1222" spans="1:18" ht="26" x14ac:dyDescent="0.35">
      <c r="A1222" s="24" t="s">
        <v>349</v>
      </c>
      <c r="B1222" s="24" t="s">
        <v>8</v>
      </c>
      <c r="C1222" s="24" t="s">
        <v>10</v>
      </c>
      <c r="D1222" s="24" t="s">
        <v>769</v>
      </c>
      <c r="E1222" s="24" t="s">
        <v>6</v>
      </c>
      <c r="F1222" s="25" t="s">
        <v>367</v>
      </c>
      <c r="G1222" s="26">
        <f t="shared" ref="G1222" si="1579">G1223</f>
        <v>4013.7</v>
      </c>
      <c r="H1222" s="26">
        <f t="shared" ref="H1222:M1222" si="1580">H1223</f>
        <v>4428.2</v>
      </c>
      <c r="I1222" s="26">
        <f t="shared" si="1580"/>
        <v>4428.2</v>
      </c>
      <c r="J1222" s="26">
        <f t="shared" si="1580"/>
        <v>0</v>
      </c>
      <c r="K1222" s="26">
        <f t="shared" si="1580"/>
        <v>0</v>
      </c>
      <c r="L1222" s="26">
        <f t="shared" si="1580"/>
        <v>0</v>
      </c>
      <c r="M1222" s="26">
        <f t="shared" si="1580"/>
        <v>0</v>
      </c>
      <c r="N1222" s="26">
        <f t="shared" ref="N1222" si="1581">N1223</f>
        <v>3923.0940000000001</v>
      </c>
      <c r="O1222" s="47">
        <f t="shared" si="1507"/>
        <v>88.593423964590585</v>
      </c>
      <c r="P1222" s="26">
        <f t="shared" ref="P1222:R1222" si="1582">P1223</f>
        <v>0</v>
      </c>
      <c r="Q1222" s="26">
        <f t="shared" si="1582"/>
        <v>0</v>
      </c>
      <c r="R1222" s="26">
        <f t="shared" si="1582"/>
        <v>0</v>
      </c>
    </row>
    <row r="1223" spans="1:18" ht="26" x14ac:dyDescent="0.35">
      <c r="A1223" s="24" t="s">
        <v>349</v>
      </c>
      <c r="B1223" s="24" t="s">
        <v>8</v>
      </c>
      <c r="C1223" s="24" t="s">
        <v>10</v>
      </c>
      <c r="D1223" s="24" t="s">
        <v>769</v>
      </c>
      <c r="E1223" s="24" t="s">
        <v>302</v>
      </c>
      <c r="F1223" s="25" t="s">
        <v>356</v>
      </c>
      <c r="G1223" s="26">
        <v>4013.7</v>
      </c>
      <c r="H1223" s="26">
        <v>4428.2</v>
      </c>
      <c r="I1223" s="26">
        <v>4428.2</v>
      </c>
      <c r="J1223" s="26"/>
      <c r="K1223" s="26"/>
      <c r="L1223" s="26"/>
      <c r="M1223" s="26"/>
      <c r="N1223" s="26">
        <v>3923.0940000000001</v>
      </c>
      <c r="O1223" s="47">
        <f t="shared" si="1507"/>
        <v>88.593423964590585</v>
      </c>
      <c r="P1223" s="26"/>
      <c r="Q1223" s="26"/>
      <c r="R1223" s="26"/>
    </row>
    <row r="1224" spans="1:18" x14ac:dyDescent="0.35">
      <c r="A1224" s="24" t="s">
        <v>349</v>
      </c>
      <c r="B1224" s="24" t="s">
        <v>8</v>
      </c>
      <c r="C1224" s="24" t="s">
        <v>10</v>
      </c>
      <c r="D1224" s="24" t="s">
        <v>769</v>
      </c>
      <c r="E1224" s="24" t="s">
        <v>7</v>
      </c>
      <c r="F1224" s="25" t="s">
        <v>371</v>
      </c>
      <c r="G1224" s="26">
        <f t="shared" ref="G1224" si="1583">G1225</f>
        <v>97</v>
      </c>
      <c r="H1224" s="26">
        <f t="shared" ref="H1224:M1224" si="1584">H1225</f>
        <v>82.5</v>
      </c>
      <c r="I1224" s="26">
        <f t="shared" si="1584"/>
        <v>82.5</v>
      </c>
      <c r="J1224" s="26">
        <f t="shared" si="1584"/>
        <v>0</v>
      </c>
      <c r="K1224" s="26">
        <f t="shared" si="1584"/>
        <v>0</v>
      </c>
      <c r="L1224" s="26">
        <f t="shared" si="1584"/>
        <v>0</v>
      </c>
      <c r="M1224" s="26">
        <f t="shared" si="1584"/>
        <v>0</v>
      </c>
      <c r="N1224" s="26">
        <f t="shared" ref="N1224" si="1585">N1225</f>
        <v>64.927000000000007</v>
      </c>
      <c r="O1224" s="47">
        <f t="shared" si="1507"/>
        <v>78.699393939393943</v>
      </c>
      <c r="P1224" s="26">
        <f t="shared" ref="P1224:R1224" si="1586">P1225</f>
        <v>0</v>
      </c>
      <c r="Q1224" s="26">
        <f t="shared" si="1586"/>
        <v>0</v>
      </c>
      <c r="R1224" s="26">
        <f t="shared" si="1586"/>
        <v>0</v>
      </c>
    </row>
    <row r="1225" spans="1:18" x14ac:dyDescent="0.35">
      <c r="A1225" s="24" t="s">
        <v>349</v>
      </c>
      <c r="B1225" s="24" t="s">
        <v>8</v>
      </c>
      <c r="C1225" s="24" t="s">
        <v>10</v>
      </c>
      <c r="D1225" s="24" t="s">
        <v>769</v>
      </c>
      <c r="E1225" s="24" t="s">
        <v>350</v>
      </c>
      <c r="F1225" s="25" t="s">
        <v>365</v>
      </c>
      <c r="G1225" s="26">
        <v>97</v>
      </c>
      <c r="H1225" s="26">
        <v>82.5</v>
      </c>
      <c r="I1225" s="26">
        <v>82.5</v>
      </c>
      <c r="J1225" s="26"/>
      <c r="K1225" s="26"/>
      <c r="L1225" s="26"/>
      <c r="M1225" s="26"/>
      <c r="N1225" s="26">
        <v>64.927000000000007</v>
      </c>
      <c r="O1225" s="47">
        <f t="shared" si="1507"/>
        <v>78.699393939393943</v>
      </c>
      <c r="P1225" s="26"/>
      <c r="Q1225" s="26"/>
      <c r="R1225" s="26"/>
    </row>
    <row r="1226" spans="1:18" ht="26" x14ac:dyDescent="0.35">
      <c r="A1226" s="24" t="s">
        <v>349</v>
      </c>
      <c r="B1226" s="24" t="s">
        <v>8</v>
      </c>
      <c r="C1226" s="24" t="s">
        <v>10</v>
      </c>
      <c r="D1226" s="24" t="s">
        <v>541</v>
      </c>
      <c r="E1226" s="24"/>
      <c r="F1226" s="25" t="s">
        <v>822</v>
      </c>
      <c r="G1226" s="26">
        <f>G1227+G1229</f>
        <v>226.30099999999999</v>
      </c>
      <c r="H1226" s="26">
        <f t="shared" ref="H1226:N1226" si="1587">H1227+H1229</f>
        <v>326.30099999999999</v>
      </c>
      <c r="I1226" s="26">
        <f t="shared" si="1587"/>
        <v>326.30099999999999</v>
      </c>
      <c r="J1226" s="26">
        <f t="shared" si="1587"/>
        <v>0</v>
      </c>
      <c r="K1226" s="26">
        <f t="shared" si="1587"/>
        <v>0</v>
      </c>
      <c r="L1226" s="26">
        <f t="shared" si="1587"/>
        <v>0</v>
      </c>
      <c r="M1226" s="26">
        <f t="shared" si="1587"/>
        <v>0</v>
      </c>
      <c r="N1226" s="26">
        <f t="shared" si="1587"/>
        <v>321.05099999999999</v>
      </c>
      <c r="O1226" s="47">
        <f t="shared" si="1507"/>
        <v>98.391056110768886</v>
      </c>
      <c r="P1226" s="26">
        <f t="shared" ref="P1226:R1226" si="1588">P1227+P1229</f>
        <v>0</v>
      </c>
      <c r="Q1226" s="26">
        <f t="shared" ref="Q1226" si="1589">Q1227+Q1229</f>
        <v>0</v>
      </c>
      <c r="R1226" s="26">
        <f t="shared" si="1588"/>
        <v>0</v>
      </c>
    </row>
    <row r="1227" spans="1:18" ht="26" x14ac:dyDescent="0.35">
      <c r="A1227" s="24" t="s">
        <v>349</v>
      </c>
      <c r="B1227" s="24" t="s">
        <v>8</v>
      </c>
      <c r="C1227" s="24" t="s">
        <v>10</v>
      </c>
      <c r="D1227" s="24" t="s">
        <v>541</v>
      </c>
      <c r="E1227" s="24" t="s">
        <v>6</v>
      </c>
      <c r="F1227" s="25" t="s">
        <v>367</v>
      </c>
      <c r="G1227" s="26">
        <f t="shared" ref="G1227" si="1590">G1228</f>
        <v>226.30099999999999</v>
      </c>
      <c r="H1227" s="26">
        <f t="shared" ref="H1227:M1227" si="1591">H1228</f>
        <v>226.30099999999999</v>
      </c>
      <c r="I1227" s="26">
        <f t="shared" si="1591"/>
        <v>226.30099999999999</v>
      </c>
      <c r="J1227" s="26">
        <f t="shared" si="1591"/>
        <v>0</v>
      </c>
      <c r="K1227" s="26">
        <f t="shared" si="1591"/>
        <v>0</v>
      </c>
      <c r="L1227" s="26">
        <f t="shared" si="1591"/>
        <v>0</v>
      </c>
      <c r="M1227" s="26">
        <f t="shared" si="1591"/>
        <v>0</v>
      </c>
      <c r="N1227" s="26">
        <f t="shared" ref="N1227" si="1592">N1228</f>
        <v>221.05099999999999</v>
      </c>
      <c r="O1227" s="47">
        <f t="shared" si="1507"/>
        <v>97.680080954127462</v>
      </c>
      <c r="P1227" s="26">
        <f t="shared" ref="P1227:R1227" si="1593">P1228</f>
        <v>0</v>
      </c>
      <c r="Q1227" s="26">
        <f t="shared" si="1593"/>
        <v>0</v>
      </c>
      <c r="R1227" s="26">
        <f t="shared" si="1593"/>
        <v>0</v>
      </c>
    </row>
    <row r="1228" spans="1:18" ht="26" x14ac:dyDescent="0.35">
      <c r="A1228" s="24" t="s">
        <v>349</v>
      </c>
      <c r="B1228" s="24" t="s">
        <v>8</v>
      </c>
      <c r="C1228" s="24" t="s">
        <v>10</v>
      </c>
      <c r="D1228" s="24" t="s">
        <v>541</v>
      </c>
      <c r="E1228" s="24" t="s">
        <v>302</v>
      </c>
      <c r="F1228" s="25" t="s">
        <v>356</v>
      </c>
      <c r="G1228" s="26">
        <v>226.30099999999999</v>
      </c>
      <c r="H1228" s="26">
        <v>226.30099999999999</v>
      </c>
      <c r="I1228" s="26">
        <v>226.30099999999999</v>
      </c>
      <c r="J1228" s="26"/>
      <c r="K1228" s="26"/>
      <c r="L1228" s="26"/>
      <c r="M1228" s="26"/>
      <c r="N1228" s="26">
        <v>221.05099999999999</v>
      </c>
      <c r="O1228" s="47">
        <f t="shared" si="1507"/>
        <v>97.680080954127462</v>
      </c>
      <c r="P1228" s="26"/>
      <c r="Q1228" s="26"/>
      <c r="R1228" s="26"/>
    </row>
    <row r="1229" spans="1:18" ht="26" x14ac:dyDescent="0.35">
      <c r="A1229" s="24" t="s">
        <v>349</v>
      </c>
      <c r="B1229" s="24" t="s">
        <v>8</v>
      </c>
      <c r="C1229" s="24" t="s">
        <v>10</v>
      </c>
      <c r="D1229" s="24" t="s">
        <v>541</v>
      </c>
      <c r="E1229" s="24" t="s">
        <v>85</v>
      </c>
      <c r="F1229" s="25" t="s">
        <v>370</v>
      </c>
      <c r="G1229" s="26">
        <f>G1230</f>
        <v>0</v>
      </c>
      <c r="H1229" s="26">
        <f t="shared" ref="H1229:N1229" si="1594">H1230</f>
        <v>100</v>
      </c>
      <c r="I1229" s="26">
        <f t="shared" si="1594"/>
        <v>100</v>
      </c>
      <c r="J1229" s="26">
        <f t="shared" si="1594"/>
        <v>0</v>
      </c>
      <c r="K1229" s="26">
        <f t="shared" si="1594"/>
        <v>0</v>
      </c>
      <c r="L1229" s="26">
        <f t="shared" si="1594"/>
        <v>0</v>
      </c>
      <c r="M1229" s="26">
        <f t="shared" si="1594"/>
        <v>0</v>
      </c>
      <c r="N1229" s="26">
        <f t="shared" si="1594"/>
        <v>100</v>
      </c>
      <c r="O1229" s="47">
        <f t="shared" si="1507"/>
        <v>100</v>
      </c>
      <c r="P1229" s="26">
        <f t="shared" ref="P1229:R1229" si="1595">P1230</f>
        <v>0</v>
      </c>
      <c r="Q1229" s="26">
        <f t="shared" si="1595"/>
        <v>0</v>
      </c>
      <c r="R1229" s="26">
        <f t="shared" si="1595"/>
        <v>0</v>
      </c>
    </row>
    <row r="1230" spans="1:18" ht="26" x14ac:dyDescent="0.35">
      <c r="A1230" s="24" t="s">
        <v>349</v>
      </c>
      <c r="B1230" s="24" t="s">
        <v>8</v>
      </c>
      <c r="C1230" s="24" t="s">
        <v>10</v>
      </c>
      <c r="D1230" s="24" t="s">
        <v>541</v>
      </c>
      <c r="E1230" s="24">
        <v>630</v>
      </c>
      <c r="F1230" s="25" t="s">
        <v>363</v>
      </c>
      <c r="G1230" s="26"/>
      <c r="H1230" s="26">
        <v>100</v>
      </c>
      <c r="I1230" s="26">
        <v>100</v>
      </c>
      <c r="J1230" s="26"/>
      <c r="K1230" s="26"/>
      <c r="L1230" s="26"/>
      <c r="M1230" s="26"/>
      <c r="N1230" s="26">
        <v>100</v>
      </c>
      <c r="O1230" s="47">
        <f t="shared" ref="O1230:O1293" si="1596">N1230/H1230*100</f>
        <v>100</v>
      </c>
      <c r="P1230" s="26"/>
      <c r="Q1230" s="26"/>
      <c r="R1230" s="26"/>
    </row>
    <row r="1231" spans="1:18" ht="26" x14ac:dyDescent="0.35">
      <c r="A1231" s="24" t="s">
        <v>349</v>
      </c>
      <c r="B1231" s="24" t="s">
        <v>8</v>
      </c>
      <c r="C1231" s="24" t="s">
        <v>10</v>
      </c>
      <c r="D1231" s="24" t="s">
        <v>28</v>
      </c>
      <c r="E1231" s="24"/>
      <c r="F1231" s="25" t="s">
        <v>39</v>
      </c>
      <c r="G1231" s="26">
        <f>G1232</f>
        <v>0</v>
      </c>
      <c r="H1231" s="26">
        <f t="shared" ref="H1231:N1234" si="1597">H1232</f>
        <v>797.68943999999999</v>
      </c>
      <c r="I1231" s="26">
        <f t="shared" si="1597"/>
        <v>797.68943999999999</v>
      </c>
      <c r="J1231" s="26">
        <f t="shared" si="1597"/>
        <v>0</v>
      </c>
      <c r="K1231" s="26">
        <f t="shared" si="1597"/>
        <v>0</v>
      </c>
      <c r="L1231" s="26">
        <f t="shared" si="1597"/>
        <v>0</v>
      </c>
      <c r="M1231" s="26">
        <f t="shared" si="1597"/>
        <v>0</v>
      </c>
      <c r="N1231" s="26">
        <f t="shared" si="1597"/>
        <v>671.43700000000001</v>
      </c>
      <c r="O1231" s="47">
        <f t="shared" si="1596"/>
        <v>84.172732686545288</v>
      </c>
      <c r="P1231" s="26">
        <f t="shared" ref="P1231:R1234" si="1598">P1232</f>
        <v>0</v>
      </c>
      <c r="Q1231" s="26">
        <f t="shared" si="1598"/>
        <v>0</v>
      </c>
      <c r="R1231" s="26">
        <f t="shared" si="1598"/>
        <v>0</v>
      </c>
    </row>
    <row r="1232" spans="1:18" ht="26" x14ac:dyDescent="0.35">
      <c r="A1232" s="24" t="s">
        <v>349</v>
      </c>
      <c r="B1232" s="24" t="s">
        <v>8</v>
      </c>
      <c r="C1232" s="24" t="s">
        <v>10</v>
      </c>
      <c r="D1232" s="24" t="s">
        <v>59</v>
      </c>
      <c r="E1232" s="24"/>
      <c r="F1232" s="25" t="s">
        <v>72</v>
      </c>
      <c r="G1232" s="26">
        <f>G1233</f>
        <v>0</v>
      </c>
      <c r="H1232" s="26">
        <f t="shared" si="1597"/>
        <v>797.68943999999999</v>
      </c>
      <c r="I1232" s="26">
        <f t="shared" si="1597"/>
        <v>797.68943999999999</v>
      </c>
      <c r="J1232" s="26">
        <f t="shared" si="1597"/>
        <v>0</v>
      </c>
      <c r="K1232" s="26">
        <f t="shared" si="1597"/>
        <v>0</v>
      </c>
      <c r="L1232" s="26">
        <f t="shared" si="1597"/>
        <v>0</v>
      </c>
      <c r="M1232" s="26">
        <f t="shared" si="1597"/>
        <v>0</v>
      </c>
      <c r="N1232" s="26">
        <f t="shared" si="1597"/>
        <v>671.43700000000001</v>
      </c>
      <c r="O1232" s="47">
        <f t="shared" si="1596"/>
        <v>84.172732686545288</v>
      </c>
      <c r="P1232" s="26">
        <f t="shared" si="1598"/>
        <v>0</v>
      </c>
      <c r="Q1232" s="26">
        <f t="shared" si="1598"/>
        <v>0</v>
      </c>
      <c r="R1232" s="26">
        <f t="shared" si="1598"/>
        <v>0</v>
      </c>
    </row>
    <row r="1233" spans="1:18" ht="26" x14ac:dyDescent="0.35">
      <c r="A1233" s="24" t="s">
        <v>349</v>
      </c>
      <c r="B1233" s="24" t="s">
        <v>8</v>
      </c>
      <c r="C1233" s="24" t="s">
        <v>10</v>
      </c>
      <c r="D1233" s="24" t="s">
        <v>53</v>
      </c>
      <c r="E1233" s="24"/>
      <c r="F1233" s="25" t="s">
        <v>73</v>
      </c>
      <c r="G1233" s="26">
        <f>G1234</f>
        <v>0</v>
      </c>
      <c r="H1233" s="26">
        <f t="shared" si="1597"/>
        <v>797.68943999999999</v>
      </c>
      <c r="I1233" s="26">
        <f t="shared" si="1597"/>
        <v>797.68943999999999</v>
      </c>
      <c r="J1233" s="26">
        <f t="shared" si="1597"/>
        <v>0</v>
      </c>
      <c r="K1233" s="26">
        <f t="shared" si="1597"/>
        <v>0</v>
      </c>
      <c r="L1233" s="26">
        <f t="shared" si="1597"/>
        <v>0</v>
      </c>
      <c r="M1233" s="26">
        <f t="shared" si="1597"/>
        <v>0</v>
      </c>
      <c r="N1233" s="26">
        <f t="shared" si="1597"/>
        <v>671.43700000000001</v>
      </c>
      <c r="O1233" s="47">
        <f t="shared" si="1596"/>
        <v>84.172732686545288</v>
      </c>
      <c r="P1233" s="26">
        <f t="shared" si="1598"/>
        <v>0</v>
      </c>
      <c r="Q1233" s="26">
        <f t="shared" si="1598"/>
        <v>0</v>
      </c>
      <c r="R1233" s="26">
        <f t="shared" si="1598"/>
        <v>0</v>
      </c>
    </row>
    <row r="1234" spans="1:18" ht="26" x14ac:dyDescent="0.35">
      <c r="A1234" s="24" t="s">
        <v>349</v>
      </c>
      <c r="B1234" s="24" t="s">
        <v>8</v>
      </c>
      <c r="C1234" s="24" t="s">
        <v>10</v>
      </c>
      <c r="D1234" s="24" t="s">
        <v>53</v>
      </c>
      <c r="E1234" s="24" t="s">
        <v>6</v>
      </c>
      <c r="F1234" s="25" t="s">
        <v>367</v>
      </c>
      <c r="G1234" s="26">
        <f>G1235</f>
        <v>0</v>
      </c>
      <c r="H1234" s="26">
        <f t="shared" si="1597"/>
        <v>797.68943999999999</v>
      </c>
      <c r="I1234" s="26">
        <f t="shared" si="1597"/>
        <v>797.68943999999999</v>
      </c>
      <c r="J1234" s="26">
        <f t="shared" si="1597"/>
        <v>0</v>
      </c>
      <c r="K1234" s="26">
        <f t="shared" si="1597"/>
        <v>0</v>
      </c>
      <c r="L1234" s="26">
        <f t="shared" si="1597"/>
        <v>0</v>
      </c>
      <c r="M1234" s="26">
        <f t="shared" si="1597"/>
        <v>0</v>
      </c>
      <c r="N1234" s="26">
        <f t="shared" si="1597"/>
        <v>671.43700000000001</v>
      </c>
      <c r="O1234" s="47">
        <f t="shared" si="1596"/>
        <v>84.172732686545288</v>
      </c>
      <c r="P1234" s="26">
        <f t="shared" si="1598"/>
        <v>0</v>
      </c>
      <c r="Q1234" s="26">
        <f t="shared" si="1598"/>
        <v>0</v>
      </c>
      <c r="R1234" s="26">
        <f t="shared" si="1598"/>
        <v>0</v>
      </c>
    </row>
    <row r="1235" spans="1:18" ht="26" x14ac:dyDescent="0.35">
      <c r="A1235" s="24" t="s">
        <v>349</v>
      </c>
      <c r="B1235" s="24" t="s">
        <v>8</v>
      </c>
      <c r="C1235" s="24" t="s">
        <v>10</v>
      </c>
      <c r="D1235" s="24" t="s">
        <v>53</v>
      </c>
      <c r="E1235" s="24">
        <v>240</v>
      </c>
      <c r="F1235" s="25" t="s">
        <v>356</v>
      </c>
      <c r="G1235" s="26"/>
      <c r="H1235" s="26">
        <v>797.68943999999999</v>
      </c>
      <c r="I1235" s="26">
        <v>797.68943999999999</v>
      </c>
      <c r="J1235" s="26"/>
      <c r="K1235" s="26"/>
      <c r="L1235" s="26"/>
      <c r="M1235" s="26"/>
      <c r="N1235" s="26">
        <v>671.43700000000001</v>
      </c>
      <c r="O1235" s="47">
        <f t="shared" si="1596"/>
        <v>84.172732686545288</v>
      </c>
      <c r="P1235" s="26"/>
      <c r="Q1235" s="26"/>
      <c r="R1235" s="26"/>
    </row>
    <row r="1236" spans="1:18" s="7" customFormat="1" x14ac:dyDescent="0.35">
      <c r="A1236" s="27" t="s">
        <v>349</v>
      </c>
      <c r="B1236" s="27" t="s">
        <v>99</v>
      </c>
      <c r="C1236" s="27"/>
      <c r="D1236" s="27"/>
      <c r="E1236" s="27"/>
      <c r="F1236" s="17" t="s">
        <v>372</v>
      </c>
      <c r="G1236" s="18">
        <f t="shared" ref="G1236" si="1599">G1237+G1243</f>
        <v>711.40000000000009</v>
      </c>
      <c r="H1236" s="18">
        <f t="shared" ref="H1236:M1236" si="1600">H1237+H1243</f>
        <v>713.40000000000009</v>
      </c>
      <c r="I1236" s="18">
        <f t="shared" si="1600"/>
        <v>713.40000000000009</v>
      </c>
      <c r="J1236" s="18">
        <f t="shared" si="1600"/>
        <v>0</v>
      </c>
      <c r="K1236" s="18">
        <f t="shared" si="1600"/>
        <v>0</v>
      </c>
      <c r="L1236" s="18">
        <f t="shared" si="1600"/>
        <v>0</v>
      </c>
      <c r="M1236" s="18">
        <f t="shared" si="1600"/>
        <v>0</v>
      </c>
      <c r="N1236" s="18">
        <f t="shared" ref="N1236" si="1601">N1237+N1243</f>
        <v>713.39100000000008</v>
      </c>
      <c r="O1236" s="46">
        <f t="shared" si="1596"/>
        <v>99.998738435660215</v>
      </c>
      <c r="P1236" s="18">
        <f t="shared" ref="P1236:R1236" si="1602">P1237+P1243</f>
        <v>0</v>
      </c>
      <c r="Q1236" s="18">
        <f t="shared" ref="Q1236" si="1603">Q1237+Q1243</f>
        <v>0</v>
      </c>
      <c r="R1236" s="18">
        <f t="shared" si="1602"/>
        <v>0</v>
      </c>
    </row>
    <row r="1237" spans="1:18" s="29" customFormat="1" ht="26" x14ac:dyDescent="0.35">
      <c r="A1237" s="28" t="s">
        <v>349</v>
      </c>
      <c r="B1237" s="28" t="s">
        <v>99</v>
      </c>
      <c r="C1237" s="28" t="s">
        <v>128</v>
      </c>
      <c r="D1237" s="28"/>
      <c r="E1237" s="28"/>
      <c r="F1237" s="21" t="s">
        <v>378</v>
      </c>
      <c r="G1237" s="22">
        <f t="shared" ref="G1237:N1241" si="1604">G1238</f>
        <v>380.3</v>
      </c>
      <c r="H1237" s="22">
        <f t="shared" si="1604"/>
        <v>380.3</v>
      </c>
      <c r="I1237" s="22">
        <f t="shared" si="1604"/>
        <v>380.3</v>
      </c>
      <c r="J1237" s="22">
        <f t="shared" si="1604"/>
        <v>0</v>
      </c>
      <c r="K1237" s="22">
        <f t="shared" si="1604"/>
        <v>0</v>
      </c>
      <c r="L1237" s="22">
        <f t="shared" si="1604"/>
        <v>0</v>
      </c>
      <c r="M1237" s="22">
        <f t="shared" si="1604"/>
        <v>0</v>
      </c>
      <c r="N1237" s="22">
        <f t="shared" si="1604"/>
        <v>380.3</v>
      </c>
      <c r="O1237" s="48">
        <f t="shared" si="1596"/>
        <v>100</v>
      </c>
      <c r="P1237" s="22">
        <f t="shared" ref="P1237:R1241" si="1605">P1238</f>
        <v>0</v>
      </c>
      <c r="Q1237" s="22">
        <f t="shared" si="1605"/>
        <v>0</v>
      </c>
      <c r="R1237" s="22">
        <f t="shared" si="1605"/>
        <v>0</v>
      </c>
    </row>
    <row r="1238" spans="1:18" ht="26" x14ac:dyDescent="0.35">
      <c r="A1238" s="24" t="s">
        <v>349</v>
      </c>
      <c r="B1238" s="24" t="s">
        <v>99</v>
      </c>
      <c r="C1238" s="24" t="s">
        <v>128</v>
      </c>
      <c r="D1238" s="24" t="s">
        <v>28</v>
      </c>
      <c r="E1238" s="24"/>
      <c r="F1238" s="25" t="s">
        <v>39</v>
      </c>
      <c r="G1238" s="26">
        <f t="shared" si="1604"/>
        <v>380.3</v>
      </c>
      <c r="H1238" s="26">
        <f t="shared" si="1604"/>
        <v>380.3</v>
      </c>
      <c r="I1238" s="26">
        <f t="shared" si="1604"/>
        <v>380.3</v>
      </c>
      <c r="J1238" s="26">
        <f t="shared" si="1604"/>
        <v>0</v>
      </c>
      <c r="K1238" s="26">
        <f t="shared" si="1604"/>
        <v>0</v>
      </c>
      <c r="L1238" s="26">
        <f t="shared" si="1604"/>
        <v>0</v>
      </c>
      <c r="M1238" s="26">
        <f t="shared" si="1604"/>
        <v>0</v>
      </c>
      <c r="N1238" s="26">
        <f t="shared" si="1604"/>
        <v>380.3</v>
      </c>
      <c r="O1238" s="47">
        <f t="shared" si="1596"/>
        <v>100</v>
      </c>
      <c r="P1238" s="26">
        <f t="shared" si="1605"/>
        <v>0</v>
      </c>
      <c r="Q1238" s="26">
        <f t="shared" si="1605"/>
        <v>0</v>
      </c>
      <c r="R1238" s="26">
        <f t="shared" si="1605"/>
        <v>0</v>
      </c>
    </row>
    <row r="1239" spans="1:18" x14ac:dyDescent="0.35">
      <c r="A1239" s="24" t="s">
        <v>349</v>
      </c>
      <c r="B1239" s="24" t="s">
        <v>99</v>
      </c>
      <c r="C1239" s="24" t="s">
        <v>128</v>
      </c>
      <c r="D1239" s="24" t="s">
        <v>29</v>
      </c>
      <c r="E1239" s="24"/>
      <c r="F1239" s="25" t="s">
        <v>40</v>
      </c>
      <c r="G1239" s="26">
        <f t="shared" si="1604"/>
        <v>380.3</v>
      </c>
      <c r="H1239" s="26">
        <f t="shared" si="1604"/>
        <v>380.3</v>
      </c>
      <c r="I1239" s="26">
        <f t="shared" si="1604"/>
        <v>380.3</v>
      </c>
      <c r="J1239" s="26">
        <f t="shared" si="1604"/>
        <v>0</v>
      </c>
      <c r="K1239" s="26">
        <f t="shared" si="1604"/>
        <v>0</v>
      </c>
      <c r="L1239" s="26">
        <f t="shared" si="1604"/>
        <v>0</v>
      </c>
      <c r="M1239" s="26">
        <f t="shared" si="1604"/>
        <v>0</v>
      </c>
      <c r="N1239" s="26">
        <f t="shared" si="1604"/>
        <v>380.3</v>
      </c>
      <c r="O1239" s="47">
        <f t="shared" si="1596"/>
        <v>100</v>
      </c>
      <c r="P1239" s="26">
        <f t="shared" si="1605"/>
        <v>0</v>
      </c>
      <c r="Q1239" s="26">
        <f t="shared" si="1605"/>
        <v>0</v>
      </c>
      <c r="R1239" s="26">
        <f t="shared" si="1605"/>
        <v>0</v>
      </c>
    </row>
    <row r="1240" spans="1:18" ht="39" x14ac:dyDescent="0.35">
      <c r="A1240" s="24" t="s">
        <v>349</v>
      </c>
      <c r="B1240" s="24" t="s">
        <v>99</v>
      </c>
      <c r="C1240" s="24" t="s">
        <v>128</v>
      </c>
      <c r="D1240" s="24" t="s">
        <v>308</v>
      </c>
      <c r="E1240" s="24"/>
      <c r="F1240" s="25" t="s">
        <v>413</v>
      </c>
      <c r="G1240" s="26">
        <f t="shared" si="1604"/>
        <v>380.3</v>
      </c>
      <c r="H1240" s="26">
        <f t="shared" si="1604"/>
        <v>380.3</v>
      </c>
      <c r="I1240" s="26">
        <f t="shared" si="1604"/>
        <v>380.3</v>
      </c>
      <c r="J1240" s="26">
        <f t="shared" si="1604"/>
        <v>0</v>
      </c>
      <c r="K1240" s="26">
        <f t="shared" si="1604"/>
        <v>0</v>
      </c>
      <c r="L1240" s="26">
        <f t="shared" si="1604"/>
        <v>0</v>
      </c>
      <c r="M1240" s="26">
        <f t="shared" si="1604"/>
        <v>0</v>
      </c>
      <c r="N1240" s="26">
        <f t="shared" si="1604"/>
        <v>380.3</v>
      </c>
      <c r="O1240" s="47">
        <f t="shared" si="1596"/>
        <v>100</v>
      </c>
      <c r="P1240" s="26">
        <f t="shared" si="1605"/>
        <v>0</v>
      </c>
      <c r="Q1240" s="26">
        <f t="shared" si="1605"/>
        <v>0</v>
      </c>
      <c r="R1240" s="26">
        <f t="shared" si="1605"/>
        <v>0</v>
      </c>
    </row>
    <row r="1241" spans="1:18" ht="26" x14ac:dyDescent="0.35">
      <c r="A1241" s="24" t="s">
        <v>349</v>
      </c>
      <c r="B1241" s="24" t="s">
        <v>99</v>
      </c>
      <c r="C1241" s="24" t="s">
        <v>128</v>
      </c>
      <c r="D1241" s="24" t="s">
        <v>308</v>
      </c>
      <c r="E1241" s="24" t="s">
        <v>6</v>
      </c>
      <c r="F1241" s="25" t="s">
        <v>367</v>
      </c>
      <c r="G1241" s="26">
        <f t="shared" si="1604"/>
        <v>380.3</v>
      </c>
      <c r="H1241" s="26">
        <f t="shared" si="1604"/>
        <v>380.3</v>
      </c>
      <c r="I1241" s="26">
        <f t="shared" si="1604"/>
        <v>380.3</v>
      </c>
      <c r="J1241" s="26">
        <f t="shared" si="1604"/>
        <v>0</v>
      </c>
      <c r="K1241" s="26">
        <f t="shared" si="1604"/>
        <v>0</v>
      </c>
      <c r="L1241" s="26">
        <f t="shared" si="1604"/>
        <v>0</v>
      </c>
      <c r="M1241" s="26">
        <f t="shared" si="1604"/>
        <v>0</v>
      </c>
      <c r="N1241" s="26">
        <f t="shared" si="1604"/>
        <v>380.3</v>
      </c>
      <c r="O1241" s="47">
        <f t="shared" si="1596"/>
        <v>100</v>
      </c>
      <c r="P1241" s="26">
        <f t="shared" si="1605"/>
        <v>0</v>
      </c>
      <c r="Q1241" s="26">
        <f t="shared" si="1605"/>
        <v>0</v>
      </c>
      <c r="R1241" s="26">
        <f t="shared" si="1605"/>
        <v>0</v>
      </c>
    </row>
    <row r="1242" spans="1:18" ht="26" x14ac:dyDescent="0.35">
      <c r="A1242" s="24" t="s">
        <v>349</v>
      </c>
      <c r="B1242" s="24" t="s">
        <v>99</v>
      </c>
      <c r="C1242" s="24" t="s">
        <v>128</v>
      </c>
      <c r="D1242" s="24" t="s">
        <v>308</v>
      </c>
      <c r="E1242" s="24">
        <v>240</v>
      </c>
      <c r="F1242" s="25" t="s">
        <v>356</v>
      </c>
      <c r="G1242" s="26">
        <v>380.3</v>
      </c>
      <c r="H1242" s="26">
        <v>380.3</v>
      </c>
      <c r="I1242" s="26">
        <v>380.3</v>
      </c>
      <c r="J1242" s="26"/>
      <c r="K1242" s="26"/>
      <c r="L1242" s="26"/>
      <c r="M1242" s="26"/>
      <c r="N1242" s="26">
        <v>380.3</v>
      </c>
      <c r="O1242" s="47">
        <f t="shared" si="1596"/>
        <v>100</v>
      </c>
      <c r="P1242" s="26"/>
      <c r="Q1242" s="26"/>
      <c r="R1242" s="26"/>
    </row>
    <row r="1243" spans="1:18" s="29" customFormat="1" ht="26" x14ac:dyDescent="0.35">
      <c r="A1243" s="28" t="s">
        <v>349</v>
      </c>
      <c r="B1243" s="28" t="s">
        <v>99</v>
      </c>
      <c r="C1243" s="28" t="s">
        <v>309</v>
      </c>
      <c r="D1243" s="28"/>
      <c r="E1243" s="28"/>
      <c r="F1243" s="21" t="s">
        <v>379</v>
      </c>
      <c r="G1243" s="22">
        <f t="shared" ref="G1243" si="1606">G1244+G1249</f>
        <v>331.1</v>
      </c>
      <c r="H1243" s="22">
        <f t="shared" ref="H1243:M1243" si="1607">H1244+H1249</f>
        <v>333.1</v>
      </c>
      <c r="I1243" s="22">
        <f t="shared" si="1607"/>
        <v>333.1</v>
      </c>
      <c r="J1243" s="22">
        <f t="shared" si="1607"/>
        <v>0</v>
      </c>
      <c r="K1243" s="22">
        <f t="shared" si="1607"/>
        <v>0</v>
      </c>
      <c r="L1243" s="22">
        <f t="shared" si="1607"/>
        <v>0</v>
      </c>
      <c r="M1243" s="22">
        <f t="shared" si="1607"/>
        <v>0</v>
      </c>
      <c r="N1243" s="22">
        <f t="shared" ref="N1243" si="1608">N1244+N1249</f>
        <v>333.09100000000001</v>
      </c>
      <c r="O1243" s="48">
        <f t="shared" si="1596"/>
        <v>99.997298108676063</v>
      </c>
      <c r="P1243" s="22">
        <f t="shared" ref="P1243:R1243" si="1609">P1244+P1249</f>
        <v>0</v>
      </c>
      <c r="Q1243" s="22">
        <f t="shared" ref="Q1243" si="1610">Q1244+Q1249</f>
        <v>0</v>
      </c>
      <c r="R1243" s="22">
        <f t="shared" si="1609"/>
        <v>0</v>
      </c>
    </row>
    <row r="1244" spans="1:18" ht="26" x14ac:dyDescent="0.35">
      <c r="A1244" s="24" t="s">
        <v>349</v>
      </c>
      <c r="B1244" s="24" t="s">
        <v>99</v>
      </c>
      <c r="C1244" s="24" t="s">
        <v>309</v>
      </c>
      <c r="D1244" s="24" t="s">
        <v>190</v>
      </c>
      <c r="E1244" s="24"/>
      <c r="F1244" s="25" t="s">
        <v>765</v>
      </c>
      <c r="G1244" s="26">
        <f t="shared" ref="G1244:N1247" si="1611">G1245</f>
        <v>250</v>
      </c>
      <c r="H1244" s="26">
        <f t="shared" si="1611"/>
        <v>252</v>
      </c>
      <c r="I1244" s="26">
        <f t="shared" si="1611"/>
        <v>252</v>
      </c>
      <c r="J1244" s="26">
        <f t="shared" si="1611"/>
        <v>0</v>
      </c>
      <c r="K1244" s="26">
        <f t="shared" si="1611"/>
        <v>0</v>
      </c>
      <c r="L1244" s="26">
        <f t="shared" si="1611"/>
        <v>0</v>
      </c>
      <c r="M1244" s="26">
        <f t="shared" si="1611"/>
        <v>0</v>
      </c>
      <c r="N1244" s="26">
        <f t="shared" si="1611"/>
        <v>252</v>
      </c>
      <c r="O1244" s="47">
        <f t="shared" si="1596"/>
        <v>100</v>
      </c>
      <c r="P1244" s="26">
        <f t="shared" ref="P1244:R1247" si="1612">P1245</f>
        <v>0</v>
      </c>
      <c r="Q1244" s="26">
        <f t="shared" si="1612"/>
        <v>0</v>
      </c>
      <c r="R1244" s="26">
        <f t="shared" si="1612"/>
        <v>0</v>
      </c>
    </row>
    <row r="1245" spans="1:18" ht="39" x14ac:dyDescent="0.35">
      <c r="A1245" s="24" t="s">
        <v>349</v>
      </c>
      <c r="B1245" s="24" t="s">
        <v>99</v>
      </c>
      <c r="C1245" s="24" t="s">
        <v>309</v>
      </c>
      <c r="D1245" s="24" t="s">
        <v>191</v>
      </c>
      <c r="E1245" s="24"/>
      <c r="F1245" s="25" t="s">
        <v>766</v>
      </c>
      <c r="G1245" s="26">
        <f t="shared" si="1611"/>
        <v>250</v>
      </c>
      <c r="H1245" s="26">
        <f t="shared" si="1611"/>
        <v>252</v>
      </c>
      <c r="I1245" s="26">
        <f t="shared" si="1611"/>
        <v>252</v>
      </c>
      <c r="J1245" s="26">
        <f t="shared" si="1611"/>
        <v>0</v>
      </c>
      <c r="K1245" s="26">
        <f t="shared" si="1611"/>
        <v>0</v>
      </c>
      <c r="L1245" s="26">
        <f t="shared" si="1611"/>
        <v>0</v>
      </c>
      <c r="M1245" s="26">
        <f t="shared" si="1611"/>
        <v>0</v>
      </c>
      <c r="N1245" s="26">
        <f t="shared" si="1611"/>
        <v>252</v>
      </c>
      <c r="O1245" s="47">
        <f t="shared" si="1596"/>
        <v>100</v>
      </c>
      <c r="P1245" s="26">
        <f t="shared" si="1612"/>
        <v>0</v>
      </c>
      <c r="Q1245" s="26">
        <f t="shared" si="1612"/>
        <v>0</v>
      </c>
      <c r="R1245" s="26">
        <f t="shared" si="1612"/>
        <v>0</v>
      </c>
    </row>
    <row r="1246" spans="1:18" ht="26" x14ac:dyDescent="0.35">
      <c r="A1246" s="24" t="s">
        <v>349</v>
      </c>
      <c r="B1246" s="24" t="s">
        <v>99</v>
      </c>
      <c r="C1246" s="24" t="s">
        <v>309</v>
      </c>
      <c r="D1246" s="24" t="s">
        <v>172</v>
      </c>
      <c r="E1246" s="24"/>
      <c r="F1246" s="25" t="s">
        <v>767</v>
      </c>
      <c r="G1246" s="26">
        <f t="shared" si="1611"/>
        <v>250</v>
      </c>
      <c r="H1246" s="26">
        <f t="shared" si="1611"/>
        <v>252</v>
      </c>
      <c r="I1246" s="26">
        <f t="shared" si="1611"/>
        <v>252</v>
      </c>
      <c r="J1246" s="26">
        <f t="shared" si="1611"/>
        <v>0</v>
      </c>
      <c r="K1246" s="26">
        <f t="shared" si="1611"/>
        <v>0</v>
      </c>
      <c r="L1246" s="26">
        <f t="shared" si="1611"/>
        <v>0</v>
      </c>
      <c r="M1246" s="26">
        <f t="shared" si="1611"/>
        <v>0</v>
      </c>
      <c r="N1246" s="26">
        <f t="shared" si="1611"/>
        <v>252</v>
      </c>
      <c r="O1246" s="47">
        <f t="shared" si="1596"/>
        <v>100</v>
      </c>
      <c r="P1246" s="26">
        <f t="shared" si="1612"/>
        <v>0</v>
      </c>
      <c r="Q1246" s="26">
        <f t="shared" si="1612"/>
        <v>0</v>
      </c>
      <c r="R1246" s="26">
        <f t="shared" si="1612"/>
        <v>0</v>
      </c>
    </row>
    <row r="1247" spans="1:18" ht="26" x14ac:dyDescent="0.35">
      <c r="A1247" s="24" t="s">
        <v>349</v>
      </c>
      <c r="B1247" s="24" t="s">
        <v>99</v>
      </c>
      <c r="C1247" s="24" t="s">
        <v>309</v>
      </c>
      <c r="D1247" s="24" t="s">
        <v>172</v>
      </c>
      <c r="E1247" s="24" t="s">
        <v>6</v>
      </c>
      <c r="F1247" s="25" t="s">
        <v>367</v>
      </c>
      <c r="G1247" s="26">
        <f t="shared" si="1611"/>
        <v>250</v>
      </c>
      <c r="H1247" s="26">
        <f t="shared" si="1611"/>
        <v>252</v>
      </c>
      <c r="I1247" s="26">
        <f t="shared" si="1611"/>
        <v>252</v>
      </c>
      <c r="J1247" s="26">
        <f t="shared" si="1611"/>
        <v>0</v>
      </c>
      <c r="K1247" s="26">
        <f t="shared" si="1611"/>
        <v>0</v>
      </c>
      <c r="L1247" s="26">
        <f t="shared" si="1611"/>
        <v>0</v>
      </c>
      <c r="M1247" s="26">
        <f t="shared" si="1611"/>
        <v>0</v>
      </c>
      <c r="N1247" s="26">
        <f t="shared" si="1611"/>
        <v>252</v>
      </c>
      <c r="O1247" s="47">
        <f t="shared" si="1596"/>
        <v>100</v>
      </c>
      <c r="P1247" s="26">
        <f t="shared" si="1612"/>
        <v>0</v>
      </c>
      <c r="Q1247" s="26">
        <f t="shared" si="1612"/>
        <v>0</v>
      </c>
      <c r="R1247" s="26">
        <f t="shared" si="1612"/>
        <v>0</v>
      </c>
    </row>
    <row r="1248" spans="1:18" ht="26" x14ac:dyDescent="0.35">
      <c r="A1248" s="24" t="s">
        <v>349</v>
      </c>
      <c r="B1248" s="24" t="s">
        <v>99</v>
      </c>
      <c r="C1248" s="24" t="s">
        <v>309</v>
      </c>
      <c r="D1248" s="24" t="s">
        <v>172</v>
      </c>
      <c r="E1248" s="24">
        <v>240</v>
      </c>
      <c r="F1248" s="25" t="s">
        <v>356</v>
      </c>
      <c r="G1248" s="26">
        <v>250</v>
      </c>
      <c r="H1248" s="26">
        <v>252</v>
      </c>
      <c r="I1248" s="26">
        <v>252</v>
      </c>
      <c r="J1248" s="26"/>
      <c r="K1248" s="26"/>
      <c r="L1248" s="26"/>
      <c r="M1248" s="26"/>
      <c r="N1248" s="26">
        <v>252</v>
      </c>
      <c r="O1248" s="47">
        <f t="shared" si="1596"/>
        <v>100</v>
      </c>
      <c r="P1248" s="26"/>
      <c r="Q1248" s="26"/>
      <c r="R1248" s="26"/>
    </row>
    <row r="1249" spans="1:18" ht="39" x14ac:dyDescent="0.35">
      <c r="A1249" s="24" t="s">
        <v>349</v>
      </c>
      <c r="B1249" s="24" t="s">
        <v>99</v>
      </c>
      <c r="C1249" s="24" t="s">
        <v>309</v>
      </c>
      <c r="D1249" s="24" t="s">
        <v>139</v>
      </c>
      <c r="E1249" s="24"/>
      <c r="F1249" s="25" t="s">
        <v>153</v>
      </c>
      <c r="G1249" s="26">
        <f t="shared" ref="G1249:N1252" si="1613">G1250</f>
        <v>81.099999999999994</v>
      </c>
      <c r="H1249" s="26">
        <f t="shared" si="1613"/>
        <v>81.099999999999994</v>
      </c>
      <c r="I1249" s="26">
        <f t="shared" si="1613"/>
        <v>81.099999999999994</v>
      </c>
      <c r="J1249" s="26">
        <f t="shared" si="1613"/>
        <v>0</v>
      </c>
      <c r="K1249" s="26">
        <f t="shared" si="1613"/>
        <v>0</v>
      </c>
      <c r="L1249" s="26">
        <f t="shared" si="1613"/>
        <v>0</v>
      </c>
      <c r="M1249" s="26">
        <f t="shared" si="1613"/>
        <v>0</v>
      </c>
      <c r="N1249" s="26">
        <f t="shared" si="1613"/>
        <v>81.090999999999994</v>
      </c>
      <c r="O1249" s="47">
        <f t="shared" si="1596"/>
        <v>99.988902589395806</v>
      </c>
      <c r="P1249" s="26">
        <f t="shared" ref="P1249:R1252" si="1614">P1250</f>
        <v>0</v>
      </c>
      <c r="Q1249" s="26">
        <f t="shared" si="1614"/>
        <v>0</v>
      </c>
      <c r="R1249" s="26">
        <f t="shared" si="1614"/>
        <v>0</v>
      </c>
    </row>
    <row r="1250" spans="1:18" ht="26" x14ac:dyDescent="0.35">
      <c r="A1250" s="24" t="s">
        <v>349</v>
      </c>
      <c r="B1250" s="24" t="s">
        <v>99</v>
      </c>
      <c r="C1250" s="24" t="s">
        <v>309</v>
      </c>
      <c r="D1250" s="24" t="s">
        <v>334</v>
      </c>
      <c r="E1250" s="24"/>
      <c r="F1250" s="25" t="s">
        <v>408</v>
      </c>
      <c r="G1250" s="26">
        <f>G1251</f>
        <v>81.099999999999994</v>
      </c>
      <c r="H1250" s="26">
        <f>H1251</f>
        <v>81.099999999999994</v>
      </c>
      <c r="I1250" s="26">
        <f t="shared" si="1613"/>
        <v>81.099999999999994</v>
      </c>
      <c r="J1250" s="26">
        <f t="shared" si="1613"/>
        <v>0</v>
      </c>
      <c r="K1250" s="26">
        <f t="shared" si="1613"/>
        <v>0</v>
      </c>
      <c r="L1250" s="26">
        <f t="shared" si="1613"/>
        <v>0</v>
      </c>
      <c r="M1250" s="26">
        <f t="shared" si="1613"/>
        <v>0</v>
      </c>
      <c r="N1250" s="26">
        <f t="shared" si="1613"/>
        <v>81.090999999999994</v>
      </c>
      <c r="O1250" s="47">
        <f t="shared" si="1596"/>
        <v>99.988902589395806</v>
      </c>
      <c r="P1250" s="26">
        <f t="shared" si="1614"/>
        <v>0</v>
      </c>
      <c r="Q1250" s="26">
        <f t="shared" si="1614"/>
        <v>0</v>
      </c>
      <c r="R1250" s="26">
        <f t="shared" si="1614"/>
        <v>0</v>
      </c>
    </row>
    <row r="1251" spans="1:18" ht="26" x14ac:dyDescent="0.35">
      <c r="A1251" s="24" t="s">
        <v>349</v>
      </c>
      <c r="B1251" s="24" t="s">
        <v>99</v>
      </c>
      <c r="C1251" s="24" t="s">
        <v>309</v>
      </c>
      <c r="D1251" s="24" t="s">
        <v>310</v>
      </c>
      <c r="E1251" s="24"/>
      <c r="F1251" s="25" t="s">
        <v>768</v>
      </c>
      <c r="G1251" s="26">
        <f t="shared" si="1613"/>
        <v>81.099999999999994</v>
      </c>
      <c r="H1251" s="26">
        <f t="shared" si="1613"/>
        <v>81.099999999999994</v>
      </c>
      <c r="I1251" s="26">
        <f t="shared" si="1613"/>
        <v>81.099999999999994</v>
      </c>
      <c r="J1251" s="26">
        <f t="shared" si="1613"/>
        <v>0</v>
      </c>
      <c r="K1251" s="26">
        <f t="shared" si="1613"/>
        <v>0</v>
      </c>
      <c r="L1251" s="26">
        <f t="shared" si="1613"/>
        <v>0</v>
      </c>
      <c r="M1251" s="26">
        <f t="shared" si="1613"/>
        <v>0</v>
      </c>
      <c r="N1251" s="26">
        <f t="shared" si="1613"/>
        <v>81.090999999999994</v>
      </c>
      <c r="O1251" s="47">
        <f t="shared" si="1596"/>
        <v>99.988902589395806</v>
      </c>
      <c r="P1251" s="26">
        <f t="shared" si="1614"/>
        <v>0</v>
      </c>
      <c r="Q1251" s="26">
        <f t="shared" si="1614"/>
        <v>0</v>
      </c>
      <c r="R1251" s="26">
        <f t="shared" si="1614"/>
        <v>0</v>
      </c>
    </row>
    <row r="1252" spans="1:18" ht="26" x14ac:dyDescent="0.35">
      <c r="A1252" s="24" t="s">
        <v>349</v>
      </c>
      <c r="B1252" s="24" t="s">
        <v>99</v>
      </c>
      <c r="C1252" s="24" t="s">
        <v>309</v>
      </c>
      <c r="D1252" s="24" t="s">
        <v>310</v>
      </c>
      <c r="E1252" s="24" t="s">
        <v>6</v>
      </c>
      <c r="F1252" s="25" t="s">
        <v>367</v>
      </c>
      <c r="G1252" s="26">
        <f t="shared" si="1613"/>
        <v>81.099999999999994</v>
      </c>
      <c r="H1252" s="26">
        <f t="shared" si="1613"/>
        <v>81.099999999999994</v>
      </c>
      <c r="I1252" s="26">
        <f t="shared" si="1613"/>
        <v>81.099999999999994</v>
      </c>
      <c r="J1252" s="26">
        <f t="shared" si="1613"/>
        <v>0</v>
      </c>
      <c r="K1252" s="26">
        <f t="shared" si="1613"/>
        <v>0</v>
      </c>
      <c r="L1252" s="26">
        <f t="shared" si="1613"/>
        <v>0</v>
      </c>
      <c r="M1252" s="26">
        <f t="shared" si="1613"/>
        <v>0</v>
      </c>
      <c r="N1252" s="26">
        <f t="shared" si="1613"/>
        <v>81.090999999999994</v>
      </c>
      <c r="O1252" s="47">
        <f t="shared" si="1596"/>
        <v>99.988902589395806</v>
      </c>
      <c r="P1252" s="26">
        <f t="shared" si="1614"/>
        <v>0</v>
      </c>
      <c r="Q1252" s="26">
        <f t="shared" si="1614"/>
        <v>0</v>
      </c>
      <c r="R1252" s="26">
        <f t="shared" si="1614"/>
        <v>0</v>
      </c>
    </row>
    <row r="1253" spans="1:18" ht="26" x14ac:dyDescent="0.35">
      <c r="A1253" s="24" t="s">
        <v>349</v>
      </c>
      <c r="B1253" s="24" t="s">
        <v>99</v>
      </c>
      <c r="C1253" s="24" t="s">
        <v>309</v>
      </c>
      <c r="D1253" s="24" t="s">
        <v>310</v>
      </c>
      <c r="E1253" s="24">
        <v>240</v>
      </c>
      <c r="F1253" s="25" t="s">
        <v>356</v>
      </c>
      <c r="G1253" s="26">
        <v>81.099999999999994</v>
      </c>
      <c r="H1253" s="26">
        <v>81.099999999999994</v>
      </c>
      <c r="I1253" s="26">
        <v>81.099999999999994</v>
      </c>
      <c r="J1253" s="26"/>
      <c r="K1253" s="26"/>
      <c r="L1253" s="26"/>
      <c r="M1253" s="26"/>
      <c r="N1253" s="26">
        <v>81.090999999999994</v>
      </c>
      <c r="O1253" s="47">
        <f t="shared" si="1596"/>
        <v>99.988902589395806</v>
      </c>
      <c r="P1253" s="26"/>
      <c r="Q1253" s="26"/>
      <c r="R1253" s="26"/>
    </row>
    <row r="1254" spans="1:18" s="7" customFormat="1" x14ac:dyDescent="0.35">
      <c r="A1254" s="27" t="s">
        <v>349</v>
      </c>
      <c r="B1254" s="27" t="s">
        <v>74</v>
      </c>
      <c r="C1254" s="27"/>
      <c r="D1254" s="27"/>
      <c r="E1254" s="27"/>
      <c r="F1254" s="17" t="s">
        <v>88</v>
      </c>
      <c r="G1254" s="18">
        <f t="shared" ref="G1254" si="1615">G1255+G1287</f>
        <v>303596.14799999999</v>
      </c>
      <c r="H1254" s="18">
        <f t="shared" ref="H1254:M1254" si="1616">H1255+H1287</f>
        <v>308078.8408699999</v>
      </c>
      <c r="I1254" s="18">
        <f t="shared" si="1616"/>
        <v>308078.8408699999</v>
      </c>
      <c r="J1254" s="18">
        <f t="shared" si="1616"/>
        <v>0</v>
      </c>
      <c r="K1254" s="18">
        <f t="shared" si="1616"/>
        <v>0</v>
      </c>
      <c r="L1254" s="18">
        <f t="shared" si="1616"/>
        <v>0</v>
      </c>
      <c r="M1254" s="18">
        <f t="shared" si="1616"/>
        <v>0</v>
      </c>
      <c r="N1254" s="18">
        <f t="shared" ref="N1254" si="1617">N1255+N1287</f>
        <v>307800.17599999998</v>
      </c>
      <c r="O1254" s="46">
        <f t="shared" si="1596"/>
        <v>99.909547546591327</v>
      </c>
      <c r="P1254" s="18">
        <f t="shared" ref="P1254:R1254" si="1618">P1255+P1287</f>
        <v>0</v>
      </c>
      <c r="Q1254" s="18">
        <f t="shared" ref="Q1254" si="1619">Q1255+Q1287</f>
        <v>0</v>
      </c>
      <c r="R1254" s="18">
        <f t="shared" si="1618"/>
        <v>0</v>
      </c>
    </row>
    <row r="1255" spans="1:18" s="29" customFormat="1" x14ac:dyDescent="0.35">
      <c r="A1255" s="28" t="s">
        <v>349</v>
      </c>
      <c r="B1255" s="28" t="s">
        <v>74</v>
      </c>
      <c r="C1255" s="28" t="s">
        <v>128</v>
      </c>
      <c r="D1255" s="28"/>
      <c r="E1255" s="28"/>
      <c r="F1255" s="21" t="s">
        <v>377</v>
      </c>
      <c r="G1255" s="22">
        <f>G1256+G1267+G1272+G1277+G1282</f>
        <v>301942.54800000001</v>
      </c>
      <c r="H1255" s="22">
        <f t="shared" ref="H1255:N1255" si="1620">H1256+H1267+H1272+H1277+H1282</f>
        <v>306425.24086999992</v>
      </c>
      <c r="I1255" s="22">
        <f t="shared" si="1620"/>
        <v>306425.24086999992</v>
      </c>
      <c r="J1255" s="22">
        <f t="shared" si="1620"/>
        <v>0</v>
      </c>
      <c r="K1255" s="22">
        <f t="shared" si="1620"/>
        <v>0</v>
      </c>
      <c r="L1255" s="22">
        <f t="shared" si="1620"/>
        <v>0</v>
      </c>
      <c r="M1255" s="22">
        <f t="shared" si="1620"/>
        <v>0</v>
      </c>
      <c r="N1255" s="22">
        <f t="shared" si="1620"/>
        <v>306381.27999999997</v>
      </c>
      <c r="O1255" s="48">
        <f t="shared" si="1596"/>
        <v>99.985653639408056</v>
      </c>
      <c r="P1255" s="22">
        <f t="shared" ref="P1255:R1255" si="1621">P1256+P1267+P1272+P1277+P1282</f>
        <v>0</v>
      </c>
      <c r="Q1255" s="22">
        <f t="shared" ref="Q1255" si="1622">Q1256+Q1267+Q1272+Q1277+Q1282</f>
        <v>0</v>
      </c>
      <c r="R1255" s="22">
        <f t="shared" si="1621"/>
        <v>0</v>
      </c>
    </row>
    <row r="1256" spans="1:18" ht="26" x14ac:dyDescent="0.35">
      <c r="A1256" s="24" t="s">
        <v>349</v>
      </c>
      <c r="B1256" s="24" t="s">
        <v>74</v>
      </c>
      <c r="C1256" s="24" t="s">
        <v>128</v>
      </c>
      <c r="D1256" s="24" t="s">
        <v>335</v>
      </c>
      <c r="E1256" s="24"/>
      <c r="F1256" s="25" t="s">
        <v>394</v>
      </c>
      <c r="G1256" s="26">
        <f t="shared" ref="G1256:N1256" si="1623">G1257</f>
        <v>291863.23200000002</v>
      </c>
      <c r="H1256" s="26">
        <f t="shared" si="1623"/>
        <v>291863.23157999996</v>
      </c>
      <c r="I1256" s="26">
        <f t="shared" si="1623"/>
        <v>291863.23157999996</v>
      </c>
      <c r="J1256" s="26">
        <f t="shared" si="1623"/>
        <v>0</v>
      </c>
      <c r="K1256" s="26">
        <f t="shared" si="1623"/>
        <v>0</v>
      </c>
      <c r="L1256" s="26">
        <f t="shared" si="1623"/>
        <v>0</v>
      </c>
      <c r="M1256" s="26">
        <f t="shared" si="1623"/>
        <v>0</v>
      </c>
      <c r="N1256" s="26">
        <f t="shared" si="1623"/>
        <v>291863.12999999995</v>
      </c>
      <c r="O1256" s="47">
        <f t="shared" si="1596"/>
        <v>99.999965196027105</v>
      </c>
      <c r="P1256" s="26">
        <f t="shared" ref="P1256:R1256" si="1624">P1257</f>
        <v>0</v>
      </c>
      <c r="Q1256" s="26">
        <f t="shared" si="1624"/>
        <v>0</v>
      </c>
      <c r="R1256" s="26">
        <f t="shared" si="1624"/>
        <v>0</v>
      </c>
    </row>
    <row r="1257" spans="1:18" ht="26" x14ac:dyDescent="0.35">
      <c r="A1257" s="24" t="s">
        <v>349</v>
      </c>
      <c r="B1257" s="24" t="s">
        <v>74</v>
      </c>
      <c r="C1257" s="24" t="s">
        <v>128</v>
      </c>
      <c r="D1257" s="24" t="s">
        <v>336</v>
      </c>
      <c r="E1257" s="24"/>
      <c r="F1257" s="25" t="s">
        <v>395</v>
      </c>
      <c r="G1257" s="26">
        <f t="shared" ref="G1257" si="1625">G1258+G1261+G1264</f>
        <v>291863.23200000002</v>
      </c>
      <c r="H1257" s="26">
        <f t="shared" ref="H1257:M1257" si="1626">H1258+H1261+H1264</f>
        <v>291863.23157999996</v>
      </c>
      <c r="I1257" s="26">
        <f t="shared" si="1626"/>
        <v>291863.23157999996</v>
      </c>
      <c r="J1257" s="26">
        <f t="shared" si="1626"/>
        <v>0</v>
      </c>
      <c r="K1257" s="26">
        <f t="shared" si="1626"/>
        <v>0</v>
      </c>
      <c r="L1257" s="26">
        <f t="shared" si="1626"/>
        <v>0</v>
      </c>
      <c r="M1257" s="26">
        <f t="shared" si="1626"/>
        <v>0</v>
      </c>
      <c r="N1257" s="26">
        <f t="shared" ref="N1257" si="1627">N1258+N1261+N1264</f>
        <v>291863.12999999995</v>
      </c>
      <c r="O1257" s="47">
        <f t="shared" si="1596"/>
        <v>99.999965196027105</v>
      </c>
      <c r="P1257" s="26">
        <f t="shared" ref="P1257:R1257" si="1628">P1258+P1261+P1264</f>
        <v>0</v>
      </c>
      <c r="Q1257" s="26">
        <f t="shared" ref="Q1257" si="1629">Q1258+Q1261+Q1264</f>
        <v>0</v>
      </c>
      <c r="R1257" s="26">
        <f t="shared" si="1628"/>
        <v>0</v>
      </c>
    </row>
    <row r="1258" spans="1:18" x14ac:dyDescent="0.35">
      <c r="A1258" s="24" t="s">
        <v>349</v>
      </c>
      <c r="B1258" s="24" t="s">
        <v>74</v>
      </c>
      <c r="C1258" s="24" t="s">
        <v>128</v>
      </c>
      <c r="D1258" s="24" t="s">
        <v>311</v>
      </c>
      <c r="E1258" s="24"/>
      <c r="F1258" s="25" t="s">
        <v>776</v>
      </c>
      <c r="G1258" s="26">
        <f t="shared" ref="G1258:N1259" si="1630">G1259</f>
        <v>286482.39900000003</v>
      </c>
      <c r="H1258" s="26">
        <f t="shared" si="1630"/>
        <v>286482.39870999998</v>
      </c>
      <c r="I1258" s="26">
        <f t="shared" si="1630"/>
        <v>286482.39870999998</v>
      </c>
      <c r="J1258" s="26">
        <f t="shared" si="1630"/>
        <v>0</v>
      </c>
      <c r="K1258" s="26">
        <f t="shared" si="1630"/>
        <v>0</v>
      </c>
      <c r="L1258" s="26">
        <f t="shared" si="1630"/>
        <v>0</v>
      </c>
      <c r="M1258" s="26">
        <f t="shared" si="1630"/>
        <v>0</v>
      </c>
      <c r="N1258" s="26">
        <f t="shared" si="1630"/>
        <v>286482.39899999998</v>
      </c>
      <c r="O1258" s="47">
        <f t="shared" si="1596"/>
        <v>100.00000010122785</v>
      </c>
      <c r="P1258" s="26">
        <f t="shared" ref="P1258:R1259" si="1631">P1259</f>
        <v>0</v>
      </c>
      <c r="Q1258" s="26">
        <f t="shared" si="1631"/>
        <v>0</v>
      </c>
      <c r="R1258" s="26">
        <f t="shared" si="1631"/>
        <v>0</v>
      </c>
    </row>
    <row r="1259" spans="1:18" ht="26" x14ac:dyDescent="0.35">
      <c r="A1259" s="24" t="s">
        <v>349</v>
      </c>
      <c r="B1259" s="24" t="s">
        <v>74</v>
      </c>
      <c r="C1259" s="24" t="s">
        <v>128</v>
      </c>
      <c r="D1259" s="24" t="s">
        <v>311</v>
      </c>
      <c r="E1259" s="24" t="s">
        <v>6</v>
      </c>
      <c r="F1259" s="25" t="s">
        <v>367</v>
      </c>
      <c r="G1259" s="26">
        <f t="shared" si="1630"/>
        <v>286482.39900000003</v>
      </c>
      <c r="H1259" s="26">
        <f t="shared" si="1630"/>
        <v>286482.39870999998</v>
      </c>
      <c r="I1259" s="26">
        <f t="shared" si="1630"/>
        <v>286482.39870999998</v>
      </c>
      <c r="J1259" s="26">
        <f t="shared" si="1630"/>
        <v>0</v>
      </c>
      <c r="K1259" s="26">
        <f t="shared" si="1630"/>
        <v>0</v>
      </c>
      <c r="L1259" s="26">
        <f t="shared" si="1630"/>
        <v>0</v>
      </c>
      <c r="M1259" s="26">
        <f t="shared" si="1630"/>
        <v>0</v>
      </c>
      <c r="N1259" s="26">
        <f t="shared" si="1630"/>
        <v>286482.39899999998</v>
      </c>
      <c r="O1259" s="47">
        <f t="shared" si="1596"/>
        <v>100.00000010122785</v>
      </c>
      <c r="P1259" s="26">
        <f t="shared" si="1631"/>
        <v>0</v>
      </c>
      <c r="Q1259" s="26">
        <f t="shared" si="1631"/>
        <v>0</v>
      </c>
      <c r="R1259" s="26">
        <f t="shared" si="1631"/>
        <v>0</v>
      </c>
    </row>
    <row r="1260" spans="1:18" ht="26" x14ac:dyDescent="0.35">
      <c r="A1260" s="24" t="s">
        <v>349</v>
      </c>
      <c r="B1260" s="24" t="s">
        <v>74</v>
      </c>
      <c r="C1260" s="24" t="s">
        <v>128</v>
      </c>
      <c r="D1260" s="24" t="s">
        <v>311</v>
      </c>
      <c r="E1260" s="24">
        <v>240</v>
      </c>
      <c r="F1260" s="25" t="s">
        <v>356</v>
      </c>
      <c r="G1260" s="26">
        <f>234826.673+51655.726</f>
        <v>286482.39900000003</v>
      </c>
      <c r="H1260" s="26">
        <v>286482.39870999998</v>
      </c>
      <c r="I1260" s="26">
        <v>286482.39870999998</v>
      </c>
      <c r="J1260" s="26"/>
      <c r="K1260" s="26"/>
      <c r="L1260" s="26"/>
      <c r="M1260" s="26"/>
      <c r="N1260" s="26">
        <v>286482.39899999998</v>
      </c>
      <c r="O1260" s="47">
        <f t="shared" si="1596"/>
        <v>100.00000010122785</v>
      </c>
      <c r="P1260" s="26"/>
      <c r="Q1260" s="26"/>
      <c r="R1260" s="26"/>
    </row>
    <row r="1261" spans="1:18" x14ac:dyDescent="0.35">
      <c r="A1261" s="24" t="s">
        <v>349</v>
      </c>
      <c r="B1261" s="24" t="s">
        <v>74</v>
      </c>
      <c r="C1261" s="24" t="s">
        <v>128</v>
      </c>
      <c r="D1261" s="24" t="s">
        <v>312</v>
      </c>
      <c r="E1261" s="24"/>
      <c r="F1261" s="25" t="s">
        <v>396</v>
      </c>
      <c r="G1261" s="26">
        <f t="shared" ref="G1261:N1262" si="1632">G1262</f>
        <v>4388.82</v>
      </c>
      <c r="H1261" s="26">
        <f t="shared" si="1632"/>
        <v>4388.8198700000003</v>
      </c>
      <c r="I1261" s="26">
        <f t="shared" si="1632"/>
        <v>4388.8198700000003</v>
      </c>
      <c r="J1261" s="26">
        <f t="shared" si="1632"/>
        <v>0</v>
      </c>
      <c r="K1261" s="26">
        <f t="shared" si="1632"/>
        <v>0</v>
      </c>
      <c r="L1261" s="26">
        <f t="shared" si="1632"/>
        <v>0</v>
      </c>
      <c r="M1261" s="26">
        <f t="shared" si="1632"/>
        <v>0</v>
      </c>
      <c r="N1261" s="26">
        <f t="shared" si="1632"/>
        <v>4388.7190000000001</v>
      </c>
      <c r="O1261" s="47">
        <f t="shared" si="1596"/>
        <v>99.997701660059235</v>
      </c>
      <c r="P1261" s="26">
        <f t="shared" ref="P1261:R1262" si="1633">P1262</f>
        <v>0</v>
      </c>
      <c r="Q1261" s="26">
        <f t="shared" si="1633"/>
        <v>0</v>
      </c>
      <c r="R1261" s="26">
        <f t="shared" si="1633"/>
        <v>0</v>
      </c>
    </row>
    <row r="1262" spans="1:18" ht="26" x14ac:dyDescent="0.35">
      <c r="A1262" s="24" t="s">
        <v>349</v>
      </c>
      <c r="B1262" s="24" t="s">
        <v>74</v>
      </c>
      <c r="C1262" s="24" t="s">
        <v>128</v>
      </c>
      <c r="D1262" s="24" t="s">
        <v>312</v>
      </c>
      <c r="E1262" s="24" t="s">
        <v>6</v>
      </c>
      <c r="F1262" s="25" t="s">
        <v>367</v>
      </c>
      <c r="G1262" s="26">
        <f t="shared" si="1632"/>
        <v>4388.82</v>
      </c>
      <c r="H1262" s="26">
        <f t="shared" si="1632"/>
        <v>4388.8198700000003</v>
      </c>
      <c r="I1262" s="26">
        <f t="shared" si="1632"/>
        <v>4388.8198700000003</v>
      </c>
      <c r="J1262" s="26">
        <f t="shared" si="1632"/>
        <v>0</v>
      </c>
      <c r="K1262" s="26">
        <f t="shared" si="1632"/>
        <v>0</v>
      </c>
      <c r="L1262" s="26">
        <f t="shared" si="1632"/>
        <v>0</v>
      </c>
      <c r="M1262" s="26">
        <f t="shared" si="1632"/>
        <v>0</v>
      </c>
      <c r="N1262" s="26">
        <f t="shared" si="1632"/>
        <v>4388.7190000000001</v>
      </c>
      <c r="O1262" s="47">
        <f t="shared" si="1596"/>
        <v>99.997701660059235</v>
      </c>
      <c r="P1262" s="26">
        <f t="shared" si="1633"/>
        <v>0</v>
      </c>
      <c r="Q1262" s="26">
        <f t="shared" si="1633"/>
        <v>0</v>
      </c>
      <c r="R1262" s="26">
        <f t="shared" si="1633"/>
        <v>0</v>
      </c>
    </row>
    <row r="1263" spans="1:18" ht="26" x14ac:dyDescent="0.35">
      <c r="A1263" s="24" t="s">
        <v>349</v>
      </c>
      <c r="B1263" s="24" t="s">
        <v>74</v>
      </c>
      <c r="C1263" s="24" t="s">
        <v>128</v>
      </c>
      <c r="D1263" s="24" t="s">
        <v>312</v>
      </c>
      <c r="E1263" s="24">
        <v>240</v>
      </c>
      <c r="F1263" s="25" t="s">
        <v>356</v>
      </c>
      <c r="G1263" s="26">
        <v>4388.82</v>
      </c>
      <c r="H1263" s="26">
        <v>4388.8198700000003</v>
      </c>
      <c r="I1263" s="26">
        <v>4388.8198700000003</v>
      </c>
      <c r="J1263" s="26"/>
      <c r="K1263" s="26"/>
      <c r="L1263" s="26"/>
      <c r="M1263" s="26"/>
      <c r="N1263" s="26">
        <v>4388.7190000000001</v>
      </c>
      <c r="O1263" s="47">
        <f t="shared" si="1596"/>
        <v>99.997701660059235</v>
      </c>
      <c r="P1263" s="26"/>
      <c r="Q1263" s="26"/>
      <c r="R1263" s="26"/>
    </row>
    <row r="1264" spans="1:18" ht="26" x14ac:dyDescent="0.35">
      <c r="A1264" s="24" t="s">
        <v>349</v>
      </c>
      <c r="B1264" s="24" t="s">
        <v>74</v>
      </c>
      <c r="C1264" s="24" t="s">
        <v>128</v>
      </c>
      <c r="D1264" s="24" t="s">
        <v>313</v>
      </c>
      <c r="E1264" s="24"/>
      <c r="F1264" s="25" t="s">
        <v>1026</v>
      </c>
      <c r="G1264" s="26">
        <f t="shared" ref="G1264:N1265" si="1634">G1265</f>
        <v>992.01300000000003</v>
      </c>
      <c r="H1264" s="26">
        <f t="shared" si="1634"/>
        <v>992.01300000000003</v>
      </c>
      <c r="I1264" s="26">
        <f t="shared" si="1634"/>
        <v>992.01300000000003</v>
      </c>
      <c r="J1264" s="26">
        <f t="shared" si="1634"/>
        <v>0</v>
      </c>
      <c r="K1264" s="26">
        <f t="shared" si="1634"/>
        <v>0</v>
      </c>
      <c r="L1264" s="26">
        <f t="shared" si="1634"/>
        <v>0</v>
      </c>
      <c r="M1264" s="26">
        <f t="shared" si="1634"/>
        <v>0</v>
      </c>
      <c r="N1264" s="26">
        <f t="shared" si="1634"/>
        <v>992.01199999999994</v>
      </c>
      <c r="O1264" s="47">
        <f t="shared" si="1596"/>
        <v>99.999899194869414</v>
      </c>
      <c r="P1264" s="26">
        <f t="shared" ref="P1264:R1265" si="1635">P1265</f>
        <v>0</v>
      </c>
      <c r="Q1264" s="26">
        <f t="shared" si="1635"/>
        <v>0</v>
      </c>
      <c r="R1264" s="26">
        <f t="shared" si="1635"/>
        <v>0</v>
      </c>
    </row>
    <row r="1265" spans="1:18" ht="26" x14ac:dyDescent="0.35">
      <c r="A1265" s="24" t="s">
        <v>349</v>
      </c>
      <c r="B1265" s="24" t="s">
        <v>74</v>
      </c>
      <c r="C1265" s="24" t="s">
        <v>128</v>
      </c>
      <c r="D1265" s="24" t="s">
        <v>313</v>
      </c>
      <c r="E1265" s="24" t="s">
        <v>6</v>
      </c>
      <c r="F1265" s="25" t="s">
        <v>367</v>
      </c>
      <c r="G1265" s="26">
        <f t="shared" si="1634"/>
        <v>992.01300000000003</v>
      </c>
      <c r="H1265" s="26">
        <f t="shared" si="1634"/>
        <v>992.01300000000003</v>
      </c>
      <c r="I1265" s="26">
        <f t="shared" si="1634"/>
        <v>992.01300000000003</v>
      </c>
      <c r="J1265" s="26">
        <f t="shared" si="1634"/>
        <v>0</v>
      </c>
      <c r="K1265" s="26">
        <f t="shared" si="1634"/>
        <v>0</v>
      </c>
      <c r="L1265" s="26">
        <f t="shared" si="1634"/>
        <v>0</v>
      </c>
      <c r="M1265" s="26">
        <f t="shared" si="1634"/>
        <v>0</v>
      </c>
      <c r="N1265" s="26">
        <f t="shared" si="1634"/>
        <v>992.01199999999994</v>
      </c>
      <c r="O1265" s="47">
        <f t="shared" si="1596"/>
        <v>99.999899194869414</v>
      </c>
      <c r="P1265" s="26">
        <f t="shared" si="1635"/>
        <v>0</v>
      </c>
      <c r="Q1265" s="26">
        <f t="shared" si="1635"/>
        <v>0</v>
      </c>
      <c r="R1265" s="26">
        <f t="shared" si="1635"/>
        <v>0</v>
      </c>
    </row>
    <row r="1266" spans="1:18" ht="26" x14ac:dyDescent="0.35">
      <c r="A1266" s="24" t="s">
        <v>349</v>
      </c>
      <c r="B1266" s="24" t="s">
        <v>74</v>
      </c>
      <c r="C1266" s="24" t="s">
        <v>128</v>
      </c>
      <c r="D1266" s="24" t="s">
        <v>313</v>
      </c>
      <c r="E1266" s="24">
        <v>240</v>
      </c>
      <c r="F1266" s="25" t="s">
        <v>356</v>
      </c>
      <c r="G1266" s="26">
        <v>992.01300000000003</v>
      </c>
      <c r="H1266" s="26">
        <v>992.01300000000003</v>
      </c>
      <c r="I1266" s="26">
        <v>992.01300000000003</v>
      </c>
      <c r="J1266" s="26"/>
      <c r="K1266" s="26"/>
      <c r="L1266" s="26"/>
      <c r="M1266" s="26"/>
      <c r="N1266" s="26">
        <v>992.01199999999994</v>
      </c>
      <c r="O1266" s="47">
        <f t="shared" si="1596"/>
        <v>99.999899194869414</v>
      </c>
      <c r="P1266" s="26"/>
      <c r="Q1266" s="26"/>
      <c r="R1266" s="26"/>
    </row>
    <row r="1267" spans="1:18" ht="39" x14ac:dyDescent="0.35">
      <c r="A1267" s="24" t="s">
        <v>349</v>
      </c>
      <c r="B1267" s="24" t="s">
        <v>74</v>
      </c>
      <c r="C1267" s="24" t="s">
        <v>128</v>
      </c>
      <c r="D1267" s="24" t="s">
        <v>337</v>
      </c>
      <c r="E1267" s="24"/>
      <c r="F1267" s="25" t="s">
        <v>779</v>
      </c>
      <c r="G1267" s="26">
        <f t="shared" ref="G1267:N1270" si="1636">G1268</f>
        <v>2956.3359999999998</v>
      </c>
      <c r="H1267" s="26">
        <f t="shared" si="1636"/>
        <v>2956.3359999999998</v>
      </c>
      <c r="I1267" s="26">
        <f t="shared" si="1636"/>
        <v>2956.3359999999998</v>
      </c>
      <c r="J1267" s="26">
        <f t="shared" si="1636"/>
        <v>0</v>
      </c>
      <c r="K1267" s="26">
        <f t="shared" si="1636"/>
        <v>0</v>
      </c>
      <c r="L1267" s="26">
        <f t="shared" si="1636"/>
        <v>0</v>
      </c>
      <c r="M1267" s="26">
        <f t="shared" si="1636"/>
        <v>0</v>
      </c>
      <c r="N1267" s="26">
        <f t="shared" si="1636"/>
        <v>2956.3319999999999</v>
      </c>
      <c r="O1267" s="47">
        <f t="shared" si="1596"/>
        <v>99.999864697382165</v>
      </c>
      <c r="P1267" s="26">
        <f t="shared" ref="P1267:R1270" si="1637">P1268</f>
        <v>0</v>
      </c>
      <c r="Q1267" s="26">
        <f t="shared" si="1637"/>
        <v>0</v>
      </c>
      <c r="R1267" s="26">
        <f t="shared" si="1637"/>
        <v>0</v>
      </c>
    </row>
    <row r="1268" spans="1:18" ht="26" x14ac:dyDescent="0.35">
      <c r="A1268" s="24" t="s">
        <v>349</v>
      </c>
      <c r="B1268" s="24" t="s">
        <v>74</v>
      </c>
      <c r="C1268" s="24" t="s">
        <v>128</v>
      </c>
      <c r="D1268" s="24" t="s">
        <v>338</v>
      </c>
      <c r="E1268" s="24"/>
      <c r="F1268" s="25" t="s">
        <v>399</v>
      </c>
      <c r="G1268" s="26">
        <f t="shared" si="1636"/>
        <v>2956.3359999999998</v>
      </c>
      <c r="H1268" s="26">
        <f t="shared" si="1636"/>
        <v>2956.3359999999998</v>
      </c>
      <c r="I1268" s="26">
        <f t="shared" si="1636"/>
        <v>2956.3359999999998</v>
      </c>
      <c r="J1268" s="26">
        <f t="shared" si="1636"/>
        <v>0</v>
      </c>
      <c r="K1268" s="26">
        <f t="shared" si="1636"/>
        <v>0</v>
      </c>
      <c r="L1268" s="26">
        <f t="shared" si="1636"/>
        <v>0</v>
      </c>
      <c r="M1268" s="26">
        <f t="shared" si="1636"/>
        <v>0</v>
      </c>
      <c r="N1268" s="26">
        <f t="shared" si="1636"/>
        <v>2956.3319999999999</v>
      </c>
      <c r="O1268" s="47">
        <f t="shared" si="1596"/>
        <v>99.999864697382165</v>
      </c>
      <c r="P1268" s="26">
        <f t="shared" si="1637"/>
        <v>0</v>
      </c>
      <c r="Q1268" s="26">
        <f t="shared" si="1637"/>
        <v>0</v>
      </c>
      <c r="R1268" s="26">
        <f t="shared" si="1637"/>
        <v>0</v>
      </c>
    </row>
    <row r="1269" spans="1:18" x14ac:dyDescent="0.35">
      <c r="A1269" s="24" t="s">
        <v>349</v>
      </c>
      <c r="B1269" s="24" t="s">
        <v>74</v>
      </c>
      <c r="C1269" s="24" t="s">
        <v>128</v>
      </c>
      <c r="D1269" s="24" t="s">
        <v>314</v>
      </c>
      <c r="E1269" s="24"/>
      <c r="F1269" s="25" t="s">
        <v>403</v>
      </c>
      <c r="G1269" s="26">
        <f t="shared" si="1636"/>
        <v>2956.3359999999998</v>
      </c>
      <c r="H1269" s="26">
        <f t="shared" si="1636"/>
        <v>2956.3359999999998</v>
      </c>
      <c r="I1269" s="26">
        <f t="shared" si="1636"/>
        <v>2956.3359999999998</v>
      </c>
      <c r="J1269" s="26">
        <f t="shared" si="1636"/>
        <v>0</v>
      </c>
      <c r="K1269" s="26">
        <f t="shared" si="1636"/>
        <v>0</v>
      </c>
      <c r="L1269" s="26">
        <f t="shared" si="1636"/>
        <v>0</v>
      </c>
      <c r="M1269" s="26">
        <f t="shared" si="1636"/>
        <v>0</v>
      </c>
      <c r="N1269" s="26">
        <f t="shared" si="1636"/>
        <v>2956.3319999999999</v>
      </c>
      <c r="O1269" s="47">
        <f t="shared" si="1596"/>
        <v>99.999864697382165</v>
      </c>
      <c r="P1269" s="26">
        <f t="shared" si="1637"/>
        <v>0</v>
      </c>
      <c r="Q1269" s="26">
        <f t="shared" si="1637"/>
        <v>0</v>
      </c>
      <c r="R1269" s="26">
        <f t="shared" si="1637"/>
        <v>0</v>
      </c>
    </row>
    <row r="1270" spans="1:18" ht="26" x14ac:dyDescent="0.35">
      <c r="A1270" s="24" t="s">
        <v>349</v>
      </c>
      <c r="B1270" s="24" t="s">
        <v>74</v>
      </c>
      <c r="C1270" s="24" t="s">
        <v>128</v>
      </c>
      <c r="D1270" s="24" t="s">
        <v>314</v>
      </c>
      <c r="E1270" s="24" t="s">
        <v>6</v>
      </c>
      <c r="F1270" s="25" t="s">
        <v>367</v>
      </c>
      <c r="G1270" s="26">
        <f t="shared" si="1636"/>
        <v>2956.3359999999998</v>
      </c>
      <c r="H1270" s="26">
        <f t="shared" si="1636"/>
        <v>2956.3359999999998</v>
      </c>
      <c r="I1270" s="26">
        <f t="shared" si="1636"/>
        <v>2956.3359999999998</v>
      </c>
      <c r="J1270" s="26">
        <f t="shared" si="1636"/>
        <v>0</v>
      </c>
      <c r="K1270" s="26">
        <f t="shared" si="1636"/>
        <v>0</v>
      </c>
      <c r="L1270" s="26">
        <f t="shared" si="1636"/>
        <v>0</v>
      </c>
      <c r="M1270" s="26">
        <f t="shared" si="1636"/>
        <v>0</v>
      </c>
      <c r="N1270" s="26">
        <f t="shared" si="1636"/>
        <v>2956.3319999999999</v>
      </c>
      <c r="O1270" s="47">
        <f t="shared" si="1596"/>
        <v>99.999864697382165</v>
      </c>
      <c r="P1270" s="26">
        <f t="shared" si="1637"/>
        <v>0</v>
      </c>
      <c r="Q1270" s="26">
        <f t="shared" si="1637"/>
        <v>0</v>
      </c>
      <c r="R1270" s="26">
        <f t="shared" si="1637"/>
        <v>0</v>
      </c>
    </row>
    <row r="1271" spans="1:18" ht="26" x14ac:dyDescent="0.35">
      <c r="A1271" s="24" t="s">
        <v>349</v>
      </c>
      <c r="B1271" s="24" t="s">
        <v>74</v>
      </c>
      <c r="C1271" s="24" t="s">
        <v>128</v>
      </c>
      <c r="D1271" s="24" t="s">
        <v>314</v>
      </c>
      <c r="E1271" s="24">
        <v>240</v>
      </c>
      <c r="F1271" s="25" t="s">
        <v>356</v>
      </c>
      <c r="G1271" s="26">
        <v>2956.3359999999998</v>
      </c>
      <c r="H1271" s="26">
        <v>2956.3359999999998</v>
      </c>
      <c r="I1271" s="26">
        <v>2956.3359999999998</v>
      </c>
      <c r="J1271" s="26"/>
      <c r="K1271" s="26"/>
      <c r="L1271" s="26"/>
      <c r="M1271" s="26"/>
      <c r="N1271" s="26">
        <v>2956.3319999999999</v>
      </c>
      <c r="O1271" s="47">
        <f t="shared" si="1596"/>
        <v>99.999864697382165</v>
      </c>
      <c r="P1271" s="26"/>
      <c r="Q1271" s="26"/>
      <c r="R1271" s="26"/>
    </row>
    <row r="1272" spans="1:18" ht="39" x14ac:dyDescent="0.35">
      <c r="A1272" s="24" t="s">
        <v>349</v>
      </c>
      <c r="B1272" s="24" t="s">
        <v>74</v>
      </c>
      <c r="C1272" s="24" t="s">
        <v>128</v>
      </c>
      <c r="D1272" s="24" t="s">
        <v>333</v>
      </c>
      <c r="E1272" s="24"/>
      <c r="F1272" s="25" t="s">
        <v>405</v>
      </c>
      <c r="G1272" s="26">
        <f t="shared" ref="G1272:N1275" si="1638">G1273</f>
        <v>6522.98</v>
      </c>
      <c r="H1272" s="26">
        <f t="shared" si="1638"/>
        <v>6522.9798700000001</v>
      </c>
      <c r="I1272" s="26">
        <f t="shared" si="1638"/>
        <v>6522.9798700000001</v>
      </c>
      <c r="J1272" s="26">
        <f t="shared" si="1638"/>
        <v>0</v>
      </c>
      <c r="K1272" s="26">
        <f t="shared" si="1638"/>
        <v>0</v>
      </c>
      <c r="L1272" s="26">
        <f t="shared" si="1638"/>
        <v>0</v>
      </c>
      <c r="M1272" s="26">
        <f t="shared" si="1638"/>
        <v>0</v>
      </c>
      <c r="N1272" s="26">
        <f t="shared" si="1638"/>
        <v>6479.125</v>
      </c>
      <c r="O1272" s="47">
        <f t="shared" si="1596"/>
        <v>99.327686565434703</v>
      </c>
      <c r="P1272" s="26">
        <f t="shared" ref="P1272:R1275" si="1639">P1273</f>
        <v>0</v>
      </c>
      <c r="Q1272" s="26">
        <f t="shared" si="1639"/>
        <v>0</v>
      </c>
      <c r="R1272" s="26">
        <f t="shared" si="1639"/>
        <v>0</v>
      </c>
    </row>
    <row r="1273" spans="1:18" ht="26" x14ac:dyDescent="0.35">
      <c r="A1273" s="24" t="s">
        <v>349</v>
      </c>
      <c r="B1273" s="24" t="s">
        <v>74</v>
      </c>
      <c r="C1273" s="24" t="s">
        <v>128</v>
      </c>
      <c r="D1273" s="24" t="s">
        <v>339</v>
      </c>
      <c r="E1273" s="24"/>
      <c r="F1273" s="25" t="s">
        <v>406</v>
      </c>
      <c r="G1273" s="26">
        <f t="shared" si="1638"/>
        <v>6522.98</v>
      </c>
      <c r="H1273" s="26">
        <f t="shared" si="1638"/>
        <v>6522.9798700000001</v>
      </c>
      <c r="I1273" s="26">
        <f t="shared" si="1638"/>
        <v>6522.9798700000001</v>
      </c>
      <c r="J1273" s="26">
        <f t="shared" si="1638"/>
        <v>0</v>
      </c>
      <c r="K1273" s="26">
        <f t="shared" si="1638"/>
        <v>0</v>
      </c>
      <c r="L1273" s="26">
        <f t="shared" si="1638"/>
        <v>0</v>
      </c>
      <c r="M1273" s="26">
        <f t="shared" si="1638"/>
        <v>0</v>
      </c>
      <c r="N1273" s="26">
        <f t="shared" si="1638"/>
        <v>6479.125</v>
      </c>
      <c r="O1273" s="47">
        <f t="shared" si="1596"/>
        <v>99.327686565434703</v>
      </c>
      <c r="P1273" s="26">
        <f t="shared" si="1639"/>
        <v>0</v>
      </c>
      <c r="Q1273" s="26">
        <f t="shared" si="1639"/>
        <v>0</v>
      </c>
      <c r="R1273" s="26">
        <f t="shared" si="1639"/>
        <v>0</v>
      </c>
    </row>
    <row r="1274" spans="1:18" ht="39" x14ac:dyDescent="0.35">
      <c r="A1274" s="24" t="s">
        <v>349</v>
      </c>
      <c r="B1274" s="24" t="s">
        <v>74</v>
      </c>
      <c r="C1274" s="24" t="s">
        <v>128</v>
      </c>
      <c r="D1274" s="24" t="s">
        <v>315</v>
      </c>
      <c r="E1274" s="24"/>
      <c r="F1274" s="25" t="s">
        <v>407</v>
      </c>
      <c r="G1274" s="26">
        <f t="shared" si="1638"/>
        <v>6522.98</v>
      </c>
      <c r="H1274" s="26">
        <f t="shared" si="1638"/>
        <v>6522.9798700000001</v>
      </c>
      <c r="I1274" s="26">
        <f t="shared" si="1638"/>
        <v>6522.9798700000001</v>
      </c>
      <c r="J1274" s="26">
        <f t="shared" si="1638"/>
        <v>0</v>
      </c>
      <c r="K1274" s="26">
        <f t="shared" si="1638"/>
        <v>0</v>
      </c>
      <c r="L1274" s="26">
        <f t="shared" si="1638"/>
        <v>0</v>
      </c>
      <c r="M1274" s="26">
        <f t="shared" si="1638"/>
        <v>0</v>
      </c>
      <c r="N1274" s="26">
        <f t="shared" si="1638"/>
        <v>6479.125</v>
      </c>
      <c r="O1274" s="47">
        <f t="shared" si="1596"/>
        <v>99.327686565434703</v>
      </c>
      <c r="P1274" s="26">
        <f t="shared" si="1639"/>
        <v>0</v>
      </c>
      <c r="Q1274" s="26">
        <f t="shared" si="1639"/>
        <v>0</v>
      </c>
      <c r="R1274" s="26">
        <f t="shared" si="1639"/>
        <v>0</v>
      </c>
    </row>
    <row r="1275" spans="1:18" ht="26" x14ac:dyDescent="0.35">
      <c r="A1275" s="24" t="s">
        <v>349</v>
      </c>
      <c r="B1275" s="24" t="s">
        <v>74</v>
      </c>
      <c r="C1275" s="24" t="s">
        <v>128</v>
      </c>
      <c r="D1275" s="24" t="s">
        <v>315</v>
      </c>
      <c r="E1275" s="24" t="s">
        <v>6</v>
      </c>
      <c r="F1275" s="25" t="s">
        <v>367</v>
      </c>
      <c r="G1275" s="26">
        <f t="shared" si="1638"/>
        <v>6522.98</v>
      </c>
      <c r="H1275" s="26">
        <f t="shared" si="1638"/>
        <v>6522.9798700000001</v>
      </c>
      <c r="I1275" s="26">
        <f t="shared" si="1638"/>
        <v>6522.9798700000001</v>
      </c>
      <c r="J1275" s="26">
        <f t="shared" si="1638"/>
        <v>0</v>
      </c>
      <c r="K1275" s="26">
        <f t="shared" si="1638"/>
        <v>0</v>
      </c>
      <c r="L1275" s="26">
        <f t="shared" si="1638"/>
        <v>0</v>
      </c>
      <c r="M1275" s="26">
        <f t="shared" si="1638"/>
        <v>0</v>
      </c>
      <c r="N1275" s="26">
        <f t="shared" si="1638"/>
        <v>6479.125</v>
      </c>
      <c r="O1275" s="47">
        <f t="shared" si="1596"/>
        <v>99.327686565434703</v>
      </c>
      <c r="P1275" s="26">
        <f t="shared" si="1639"/>
        <v>0</v>
      </c>
      <c r="Q1275" s="26">
        <f t="shared" si="1639"/>
        <v>0</v>
      </c>
      <c r="R1275" s="26">
        <f t="shared" si="1639"/>
        <v>0</v>
      </c>
    </row>
    <row r="1276" spans="1:18" ht="26" x14ac:dyDescent="0.35">
      <c r="A1276" s="24" t="s">
        <v>349</v>
      </c>
      <c r="B1276" s="24" t="s">
        <v>74</v>
      </c>
      <c r="C1276" s="24" t="s">
        <v>128</v>
      </c>
      <c r="D1276" s="24" t="s">
        <v>315</v>
      </c>
      <c r="E1276" s="24">
        <v>240</v>
      </c>
      <c r="F1276" s="25" t="s">
        <v>356</v>
      </c>
      <c r="G1276" s="26">
        <v>6522.98</v>
      </c>
      <c r="H1276" s="26">
        <v>6522.9798700000001</v>
      </c>
      <c r="I1276" s="26">
        <v>6522.9798700000001</v>
      </c>
      <c r="J1276" s="26"/>
      <c r="K1276" s="26"/>
      <c r="L1276" s="26"/>
      <c r="M1276" s="26"/>
      <c r="N1276" s="26">
        <v>6479.125</v>
      </c>
      <c r="O1276" s="47">
        <f t="shared" si="1596"/>
        <v>99.327686565434703</v>
      </c>
      <c r="P1276" s="26"/>
      <c r="Q1276" s="26"/>
      <c r="R1276" s="26"/>
    </row>
    <row r="1277" spans="1:18" ht="26" x14ac:dyDescent="0.35">
      <c r="A1277" s="24" t="s">
        <v>349</v>
      </c>
      <c r="B1277" s="24" t="s">
        <v>74</v>
      </c>
      <c r="C1277" s="24" t="s">
        <v>128</v>
      </c>
      <c r="D1277" s="24" t="s">
        <v>28</v>
      </c>
      <c r="E1277" s="24"/>
      <c r="F1277" s="25" t="s">
        <v>39</v>
      </c>
      <c r="G1277" s="26">
        <f t="shared" ref="G1277:N1280" si="1640">G1278</f>
        <v>600</v>
      </c>
      <c r="H1277" s="26">
        <f t="shared" si="1640"/>
        <v>1665.08024</v>
      </c>
      <c r="I1277" s="26">
        <f t="shared" si="1640"/>
        <v>1665.08024</v>
      </c>
      <c r="J1277" s="26">
        <f t="shared" si="1640"/>
        <v>0</v>
      </c>
      <c r="K1277" s="26">
        <f t="shared" si="1640"/>
        <v>0</v>
      </c>
      <c r="L1277" s="26">
        <f t="shared" si="1640"/>
        <v>0</v>
      </c>
      <c r="M1277" s="26">
        <f t="shared" si="1640"/>
        <v>0</v>
      </c>
      <c r="N1277" s="26">
        <f t="shared" si="1640"/>
        <v>1665.08</v>
      </c>
      <c r="O1277" s="47">
        <f t="shared" si="1596"/>
        <v>99.999985586280204</v>
      </c>
      <c r="P1277" s="26">
        <f t="shared" ref="P1277:R1280" si="1641">P1278</f>
        <v>0</v>
      </c>
      <c r="Q1277" s="26">
        <f t="shared" si="1641"/>
        <v>0</v>
      </c>
      <c r="R1277" s="26">
        <f t="shared" si="1641"/>
        <v>0</v>
      </c>
    </row>
    <row r="1278" spans="1:18" ht="26" x14ac:dyDescent="0.35">
      <c r="A1278" s="24" t="s">
        <v>349</v>
      </c>
      <c r="B1278" s="24" t="s">
        <v>74</v>
      </c>
      <c r="C1278" s="24" t="s">
        <v>128</v>
      </c>
      <c r="D1278" s="24" t="s">
        <v>59</v>
      </c>
      <c r="E1278" s="24"/>
      <c r="F1278" s="25" t="s">
        <v>72</v>
      </c>
      <c r="G1278" s="26">
        <f t="shared" si="1640"/>
        <v>600</v>
      </c>
      <c r="H1278" s="26">
        <f t="shared" si="1640"/>
        <v>1665.08024</v>
      </c>
      <c r="I1278" s="26">
        <f t="shared" si="1640"/>
        <v>1665.08024</v>
      </c>
      <c r="J1278" s="26">
        <f t="shared" si="1640"/>
        <v>0</v>
      </c>
      <c r="K1278" s="26">
        <f t="shared" si="1640"/>
        <v>0</v>
      </c>
      <c r="L1278" s="26">
        <f t="shared" si="1640"/>
        <v>0</v>
      </c>
      <c r="M1278" s="26">
        <f t="shared" si="1640"/>
        <v>0</v>
      </c>
      <c r="N1278" s="26">
        <f t="shared" si="1640"/>
        <v>1665.08</v>
      </c>
      <c r="O1278" s="47">
        <f t="shared" si="1596"/>
        <v>99.999985586280204</v>
      </c>
      <c r="P1278" s="26">
        <f t="shared" si="1641"/>
        <v>0</v>
      </c>
      <c r="Q1278" s="26">
        <f t="shared" si="1641"/>
        <v>0</v>
      </c>
      <c r="R1278" s="26">
        <f t="shared" si="1641"/>
        <v>0</v>
      </c>
    </row>
    <row r="1279" spans="1:18" ht="26" x14ac:dyDescent="0.35">
      <c r="A1279" s="24" t="s">
        <v>349</v>
      </c>
      <c r="B1279" s="24" t="s">
        <v>74</v>
      </c>
      <c r="C1279" s="24" t="s">
        <v>128</v>
      </c>
      <c r="D1279" s="24" t="s">
        <v>53</v>
      </c>
      <c r="E1279" s="24"/>
      <c r="F1279" s="25" t="s">
        <v>73</v>
      </c>
      <c r="G1279" s="26">
        <f t="shared" si="1640"/>
        <v>600</v>
      </c>
      <c r="H1279" s="26">
        <f t="shared" si="1640"/>
        <v>1665.08024</v>
      </c>
      <c r="I1279" s="26">
        <f t="shared" si="1640"/>
        <v>1665.08024</v>
      </c>
      <c r="J1279" s="26">
        <f t="shared" si="1640"/>
        <v>0</v>
      </c>
      <c r="K1279" s="26">
        <f t="shared" si="1640"/>
        <v>0</v>
      </c>
      <c r="L1279" s="26">
        <f t="shared" si="1640"/>
        <v>0</v>
      </c>
      <c r="M1279" s="26">
        <f t="shared" si="1640"/>
        <v>0</v>
      </c>
      <c r="N1279" s="26">
        <f t="shared" si="1640"/>
        <v>1665.08</v>
      </c>
      <c r="O1279" s="47">
        <f t="shared" si="1596"/>
        <v>99.999985586280204</v>
      </c>
      <c r="P1279" s="26">
        <f t="shared" si="1641"/>
        <v>0</v>
      </c>
      <c r="Q1279" s="26">
        <f t="shared" si="1641"/>
        <v>0</v>
      </c>
      <c r="R1279" s="26">
        <f t="shared" si="1641"/>
        <v>0</v>
      </c>
    </row>
    <row r="1280" spans="1:18" ht="26" x14ac:dyDescent="0.35">
      <c r="A1280" s="24" t="s">
        <v>349</v>
      </c>
      <c r="B1280" s="24" t="s">
        <v>74</v>
      </c>
      <c r="C1280" s="24" t="s">
        <v>128</v>
      </c>
      <c r="D1280" s="24" t="s">
        <v>53</v>
      </c>
      <c r="E1280" s="24" t="s">
        <v>6</v>
      </c>
      <c r="F1280" s="25" t="s">
        <v>367</v>
      </c>
      <c r="G1280" s="26">
        <f t="shared" si="1640"/>
        <v>600</v>
      </c>
      <c r="H1280" s="26">
        <f t="shared" si="1640"/>
        <v>1665.08024</v>
      </c>
      <c r="I1280" s="26">
        <f t="shared" si="1640"/>
        <v>1665.08024</v>
      </c>
      <c r="J1280" s="26">
        <f t="shared" si="1640"/>
        <v>0</v>
      </c>
      <c r="K1280" s="26">
        <f t="shared" si="1640"/>
        <v>0</v>
      </c>
      <c r="L1280" s="26">
        <f t="shared" si="1640"/>
        <v>0</v>
      </c>
      <c r="M1280" s="26">
        <f t="shared" si="1640"/>
        <v>0</v>
      </c>
      <c r="N1280" s="26">
        <f t="shared" si="1640"/>
        <v>1665.08</v>
      </c>
      <c r="O1280" s="47">
        <f t="shared" si="1596"/>
        <v>99.999985586280204</v>
      </c>
      <c r="P1280" s="26">
        <f t="shared" si="1641"/>
        <v>0</v>
      </c>
      <c r="Q1280" s="26">
        <f t="shared" si="1641"/>
        <v>0</v>
      </c>
      <c r="R1280" s="26">
        <f t="shared" si="1641"/>
        <v>0</v>
      </c>
    </row>
    <row r="1281" spans="1:18" ht="26" x14ac:dyDescent="0.35">
      <c r="A1281" s="24" t="s">
        <v>349</v>
      </c>
      <c r="B1281" s="24" t="s">
        <v>74</v>
      </c>
      <c r="C1281" s="24" t="s">
        <v>128</v>
      </c>
      <c r="D1281" s="24" t="s">
        <v>53</v>
      </c>
      <c r="E1281" s="24">
        <v>240</v>
      </c>
      <c r="F1281" s="25" t="s">
        <v>356</v>
      </c>
      <c r="G1281" s="26">
        <v>600</v>
      </c>
      <c r="H1281" s="26">
        <v>1665.08024</v>
      </c>
      <c r="I1281" s="26">
        <v>1665.08024</v>
      </c>
      <c r="J1281" s="26"/>
      <c r="K1281" s="26"/>
      <c r="L1281" s="26"/>
      <c r="M1281" s="26"/>
      <c r="N1281" s="26">
        <v>1665.08</v>
      </c>
      <c r="O1281" s="47">
        <f t="shared" si="1596"/>
        <v>99.999985586280204</v>
      </c>
      <c r="P1281" s="26"/>
      <c r="Q1281" s="26"/>
      <c r="R1281" s="26"/>
    </row>
    <row r="1282" spans="1:18" ht="26" x14ac:dyDescent="0.35">
      <c r="A1282" s="24" t="s">
        <v>349</v>
      </c>
      <c r="B1282" s="24" t="s">
        <v>74</v>
      </c>
      <c r="C1282" s="24" t="s">
        <v>128</v>
      </c>
      <c r="D1282" s="24" t="s">
        <v>57</v>
      </c>
      <c r="E1282" s="24"/>
      <c r="F1282" s="25" t="s">
        <v>748</v>
      </c>
      <c r="G1282" s="26">
        <f>G1283</f>
        <v>0</v>
      </c>
      <c r="H1282" s="26">
        <f t="shared" ref="H1282:N1285" si="1642">H1283</f>
        <v>3417.6131799999998</v>
      </c>
      <c r="I1282" s="26">
        <f t="shared" si="1642"/>
        <v>3417.6131799999998</v>
      </c>
      <c r="J1282" s="26">
        <f t="shared" si="1642"/>
        <v>0</v>
      </c>
      <c r="K1282" s="26">
        <f t="shared" si="1642"/>
        <v>0</v>
      </c>
      <c r="L1282" s="26">
        <f t="shared" si="1642"/>
        <v>0</v>
      </c>
      <c r="M1282" s="26">
        <f t="shared" si="1642"/>
        <v>0</v>
      </c>
      <c r="N1282" s="26">
        <f t="shared" si="1642"/>
        <v>3417.6129999999998</v>
      </c>
      <c r="O1282" s="47">
        <f t="shared" si="1596"/>
        <v>99.999994733166375</v>
      </c>
      <c r="P1282" s="26">
        <f t="shared" ref="P1282:R1285" si="1643">P1283</f>
        <v>0</v>
      </c>
      <c r="Q1282" s="26">
        <f t="shared" si="1643"/>
        <v>0</v>
      </c>
      <c r="R1282" s="26">
        <f t="shared" si="1643"/>
        <v>0</v>
      </c>
    </row>
    <row r="1283" spans="1:18" ht="26" x14ac:dyDescent="0.35">
      <c r="A1283" s="24" t="s">
        <v>349</v>
      </c>
      <c r="B1283" s="24" t="s">
        <v>74</v>
      </c>
      <c r="C1283" s="24" t="s">
        <v>128</v>
      </c>
      <c r="D1283" s="24" t="s">
        <v>60</v>
      </c>
      <c r="E1283" s="24"/>
      <c r="F1283" s="25" t="s">
        <v>67</v>
      </c>
      <c r="G1283" s="26">
        <f>G1284</f>
        <v>0</v>
      </c>
      <c r="H1283" s="26">
        <f t="shared" si="1642"/>
        <v>3417.6131799999998</v>
      </c>
      <c r="I1283" s="26">
        <f t="shared" si="1642"/>
        <v>3417.6131799999998</v>
      </c>
      <c r="J1283" s="26">
        <f t="shared" si="1642"/>
        <v>0</v>
      </c>
      <c r="K1283" s="26">
        <f t="shared" si="1642"/>
        <v>0</v>
      </c>
      <c r="L1283" s="26">
        <f t="shared" si="1642"/>
        <v>0</v>
      </c>
      <c r="M1283" s="26">
        <f t="shared" si="1642"/>
        <v>0</v>
      </c>
      <c r="N1283" s="26">
        <f t="shared" si="1642"/>
        <v>3417.6129999999998</v>
      </c>
      <c r="O1283" s="47">
        <f t="shared" si="1596"/>
        <v>99.999994733166375</v>
      </c>
      <c r="P1283" s="26">
        <f t="shared" si="1643"/>
        <v>0</v>
      </c>
      <c r="Q1283" s="26">
        <f t="shared" si="1643"/>
        <v>0</v>
      </c>
      <c r="R1283" s="26">
        <f t="shared" si="1643"/>
        <v>0</v>
      </c>
    </row>
    <row r="1284" spans="1:18" x14ac:dyDescent="0.35">
      <c r="A1284" s="24" t="s">
        <v>349</v>
      </c>
      <c r="B1284" s="24" t="s">
        <v>74</v>
      </c>
      <c r="C1284" s="24" t="s">
        <v>128</v>
      </c>
      <c r="D1284" s="24" t="s">
        <v>52</v>
      </c>
      <c r="E1284" s="24"/>
      <c r="F1284" s="25" t="s">
        <v>68</v>
      </c>
      <c r="G1284" s="26">
        <f>G1285</f>
        <v>0</v>
      </c>
      <c r="H1284" s="26">
        <f t="shared" si="1642"/>
        <v>3417.6131799999998</v>
      </c>
      <c r="I1284" s="26">
        <f t="shared" si="1642"/>
        <v>3417.6131799999998</v>
      </c>
      <c r="J1284" s="26">
        <f t="shared" si="1642"/>
        <v>0</v>
      </c>
      <c r="K1284" s="26">
        <f t="shared" si="1642"/>
        <v>0</v>
      </c>
      <c r="L1284" s="26">
        <f t="shared" si="1642"/>
        <v>0</v>
      </c>
      <c r="M1284" s="26">
        <f t="shared" si="1642"/>
        <v>0</v>
      </c>
      <c r="N1284" s="26">
        <f t="shared" si="1642"/>
        <v>3417.6129999999998</v>
      </c>
      <c r="O1284" s="47">
        <f t="shared" si="1596"/>
        <v>99.999994733166375</v>
      </c>
      <c r="P1284" s="26">
        <f t="shared" si="1643"/>
        <v>0</v>
      </c>
      <c r="Q1284" s="26">
        <f t="shared" si="1643"/>
        <v>0</v>
      </c>
      <c r="R1284" s="26">
        <f t="shared" si="1643"/>
        <v>0</v>
      </c>
    </row>
    <row r="1285" spans="1:18" x14ac:dyDescent="0.35">
      <c r="A1285" s="24" t="s">
        <v>349</v>
      </c>
      <c r="B1285" s="24" t="s">
        <v>74</v>
      </c>
      <c r="C1285" s="24" t="s">
        <v>128</v>
      </c>
      <c r="D1285" s="24" t="s">
        <v>52</v>
      </c>
      <c r="E1285" s="24" t="s">
        <v>7</v>
      </c>
      <c r="F1285" s="25" t="s">
        <v>371</v>
      </c>
      <c r="G1285" s="26">
        <f>G1286</f>
        <v>0</v>
      </c>
      <c r="H1285" s="26">
        <f t="shared" si="1642"/>
        <v>3417.6131799999998</v>
      </c>
      <c r="I1285" s="26">
        <f t="shared" si="1642"/>
        <v>3417.6131799999998</v>
      </c>
      <c r="J1285" s="26">
        <f t="shared" si="1642"/>
        <v>0</v>
      </c>
      <c r="K1285" s="26">
        <f t="shared" si="1642"/>
        <v>0</v>
      </c>
      <c r="L1285" s="26">
        <f t="shared" si="1642"/>
        <v>0</v>
      </c>
      <c r="M1285" s="26">
        <f t="shared" si="1642"/>
        <v>0</v>
      </c>
      <c r="N1285" s="26">
        <f t="shared" si="1642"/>
        <v>3417.6129999999998</v>
      </c>
      <c r="O1285" s="47">
        <f t="shared" si="1596"/>
        <v>99.999994733166375</v>
      </c>
      <c r="P1285" s="26">
        <f t="shared" si="1643"/>
        <v>0</v>
      </c>
      <c r="Q1285" s="26">
        <f t="shared" si="1643"/>
        <v>0</v>
      </c>
      <c r="R1285" s="26">
        <f t="shared" si="1643"/>
        <v>0</v>
      </c>
    </row>
    <row r="1286" spans="1:18" x14ac:dyDescent="0.35">
      <c r="A1286" s="24" t="s">
        <v>349</v>
      </c>
      <c r="B1286" s="24" t="s">
        <v>74</v>
      </c>
      <c r="C1286" s="24" t="s">
        <v>128</v>
      </c>
      <c r="D1286" s="24" t="s">
        <v>52</v>
      </c>
      <c r="E1286" s="24">
        <v>830</v>
      </c>
      <c r="F1286" s="25" t="s">
        <v>364</v>
      </c>
      <c r="G1286" s="26"/>
      <c r="H1286" s="26">
        <v>3417.6131799999998</v>
      </c>
      <c r="I1286" s="26">
        <v>3417.6131799999998</v>
      </c>
      <c r="J1286" s="26"/>
      <c r="K1286" s="26"/>
      <c r="L1286" s="26"/>
      <c r="M1286" s="26"/>
      <c r="N1286" s="26">
        <v>3417.6129999999998</v>
      </c>
      <c r="O1286" s="47">
        <f t="shared" si="1596"/>
        <v>99.999994733166375</v>
      </c>
      <c r="P1286" s="26"/>
      <c r="Q1286" s="26"/>
      <c r="R1286" s="26"/>
    </row>
    <row r="1287" spans="1:18" s="29" customFormat="1" x14ac:dyDescent="0.35">
      <c r="A1287" s="28" t="s">
        <v>349</v>
      </c>
      <c r="B1287" s="28" t="s">
        <v>74</v>
      </c>
      <c r="C1287" s="28" t="s">
        <v>75</v>
      </c>
      <c r="D1287" s="28"/>
      <c r="E1287" s="28"/>
      <c r="F1287" s="21" t="s">
        <v>89</v>
      </c>
      <c r="G1287" s="22">
        <f>G1288+G1293</f>
        <v>1653.6</v>
      </c>
      <c r="H1287" s="22">
        <f>H1288+H1293</f>
        <v>1653.6</v>
      </c>
      <c r="I1287" s="22">
        <f t="shared" ref="I1287:R1287" si="1644">I1288+I1293</f>
        <v>1653.6</v>
      </c>
      <c r="J1287" s="22">
        <f t="shared" si="1644"/>
        <v>0</v>
      </c>
      <c r="K1287" s="22">
        <f t="shared" si="1644"/>
        <v>0</v>
      </c>
      <c r="L1287" s="22">
        <f t="shared" si="1644"/>
        <v>0</v>
      </c>
      <c r="M1287" s="22">
        <f t="shared" si="1644"/>
        <v>0</v>
      </c>
      <c r="N1287" s="22">
        <f t="shared" si="1644"/>
        <v>1418.8960000000002</v>
      </c>
      <c r="O1287" s="48">
        <f t="shared" si="1596"/>
        <v>85.806482825350756</v>
      </c>
      <c r="P1287" s="22">
        <f t="shared" si="1644"/>
        <v>0</v>
      </c>
      <c r="Q1287" s="22">
        <f t="shared" si="1644"/>
        <v>0</v>
      </c>
      <c r="R1287" s="22">
        <f t="shared" si="1644"/>
        <v>0</v>
      </c>
    </row>
    <row r="1288" spans="1:18" x14ac:dyDescent="0.35">
      <c r="A1288" s="24" t="s">
        <v>349</v>
      </c>
      <c r="B1288" s="24" t="s">
        <v>74</v>
      </c>
      <c r="C1288" s="24" t="s">
        <v>75</v>
      </c>
      <c r="D1288" s="24" t="s">
        <v>340</v>
      </c>
      <c r="E1288" s="24"/>
      <c r="F1288" s="25" t="s">
        <v>390</v>
      </c>
      <c r="G1288" s="26">
        <f t="shared" ref="G1288:N1291" si="1645">G1289</f>
        <v>707.3</v>
      </c>
      <c r="H1288" s="26">
        <f t="shared" si="1645"/>
        <v>707.3</v>
      </c>
      <c r="I1288" s="26">
        <f t="shared" si="1645"/>
        <v>707.3</v>
      </c>
      <c r="J1288" s="26">
        <f t="shared" si="1645"/>
        <v>0</v>
      </c>
      <c r="K1288" s="26">
        <f t="shared" si="1645"/>
        <v>0</v>
      </c>
      <c r="L1288" s="26">
        <f t="shared" si="1645"/>
        <v>0</v>
      </c>
      <c r="M1288" s="26">
        <f t="shared" si="1645"/>
        <v>0</v>
      </c>
      <c r="N1288" s="26">
        <f t="shared" si="1645"/>
        <v>572.49900000000002</v>
      </c>
      <c r="O1288" s="47">
        <f t="shared" si="1596"/>
        <v>80.941467552665074</v>
      </c>
      <c r="P1288" s="26">
        <f t="shared" ref="P1288:R1291" si="1646">P1289</f>
        <v>0</v>
      </c>
      <c r="Q1288" s="26">
        <f t="shared" si="1646"/>
        <v>0</v>
      </c>
      <c r="R1288" s="26">
        <f t="shared" si="1646"/>
        <v>0</v>
      </c>
    </row>
    <row r="1289" spans="1:18" ht="26" x14ac:dyDescent="0.35">
      <c r="A1289" s="24" t="s">
        <v>349</v>
      </c>
      <c r="B1289" s="24" t="s">
        <v>74</v>
      </c>
      <c r="C1289" s="24" t="s">
        <v>75</v>
      </c>
      <c r="D1289" s="24" t="s">
        <v>341</v>
      </c>
      <c r="E1289" s="24"/>
      <c r="F1289" s="25" t="s">
        <v>392</v>
      </c>
      <c r="G1289" s="26">
        <f t="shared" si="1645"/>
        <v>707.3</v>
      </c>
      <c r="H1289" s="26">
        <f t="shared" si="1645"/>
        <v>707.3</v>
      </c>
      <c r="I1289" s="26">
        <f t="shared" si="1645"/>
        <v>707.3</v>
      </c>
      <c r="J1289" s="26">
        <f t="shared" si="1645"/>
        <v>0</v>
      </c>
      <c r="K1289" s="26">
        <f t="shared" si="1645"/>
        <v>0</v>
      </c>
      <c r="L1289" s="26">
        <f t="shared" si="1645"/>
        <v>0</v>
      </c>
      <c r="M1289" s="26">
        <f t="shared" si="1645"/>
        <v>0</v>
      </c>
      <c r="N1289" s="26">
        <f t="shared" si="1645"/>
        <v>572.49900000000002</v>
      </c>
      <c r="O1289" s="47">
        <f t="shared" si="1596"/>
        <v>80.941467552665074</v>
      </c>
      <c r="P1289" s="26">
        <f t="shared" si="1646"/>
        <v>0</v>
      </c>
      <c r="Q1289" s="26">
        <f t="shared" si="1646"/>
        <v>0</v>
      </c>
      <c r="R1289" s="26">
        <f t="shared" si="1646"/>
        <v>0</v>
      </c>
    </row>
    <row r="1290" spans="1:18" ht="26" x14ac:dyDescent="0.35">
      <c r="A1290" s="24" t="s">
        <v>349</v>
      </c>
      <c r="B1290" s="24" t="s">
        <v>74</v>
      </c>
      <c r="C1290" s="24" t="s">
        <v>75</v>
      </c>
      <c r="D1290" s="24" t="s">
        <v>316</v>
      </c>
      <c r="E1290" s="24"/>
      <c r="F1290" s="25" t="s">
        <v>393</v>
      </c>
      <c r="G1290" s="26">
        <f t="shared" si="1645"/>
        <v>707.3</v>
      </c>
      <c r="H1290" s="26">
        <f t="shared" si="1645"/>
        <v>707.3</v>
      </c>
      <c r="I1290" s="26">
        <f t="shared" si="1645"/>
        <v>707.3</v>
      </c>
      <c r="J1290" s="26">
        <f t="shared" si="1645"/>
        <v>0</v>
      </c>
      <c r="K1290" s="26">
        <f t="shared" si="1645"/>
        <v>0</v>
      </c>
      <c r="L1290" s="26">
        <f t="shared" si="1645"/>
        <v>0</v>
      </c>
      <c r="M1290" s="26">
        <f t="shared" si="1645"/>
        <v>0</v>
      </c>
      <c r="N1290" s="26">
        <f t="shared" si="1645"/>
        <v>572.49900000000002</v>
      </c>
      <c r="O1290" s="47">
        <f t="shared" si="1596"/>
        <v>80.941467552665074</v>
      </c>
      <c r="P1290" s="26">
        <f t="shared" si="1646"/>
        <v>0</v>
      </c>
      <c r="Q1290" s="26">
        <f t="shared" si="1646"/>
        <v>0</v>
      </c>
      <c r="R1290" s="26">
        <f t="shared" si="1646"/>
        <v>0</v>
      </c>
    </row>
    <row r="1291" spans="1:18" ht="26" x14ac:dyDescent="0.35">
      <c r="A1291" s="24" t="s">
        <v>349</v>
      </c>
      <c r="B1291" s="24" t="s">
        <v>74</v>
      </c>
      <c r="C1291" s="24" t="s">
        <v>75</v>
      </c>
      <c r="D1291" s="24" t="s">
        <v>316</v>
      </c>
      <c r="E1291" s="24" t="s">
        <v>6</v>
      </c>
      <c r="F1291" s="25" t="s">
        <v>367</v>
      </c>
      <c r="G1291" s="26">
        <f t="shared" si="1645"/>
        <v>707.3</v>
      </c>
      <c r="H1291" s="26">
        <f t="shared" si="1645"/>
        <v>707.3</v>
      </c>
      <c r="I1291" s="26">
        <f t="shared" si="1645"/>
        <v>707.3</v>
      </c>
      <c r="J1291" s="26">
        <f t="shared" si="1645"/>
        <v>0</v>
      </c>
      <c r="K1291" s="26">
        <f t="shared" si="1645"/>
        <v>0</v>
      </c>
      <c r="L1291" s="26">
        <f t="shared" si="1645"/>
        <v>0</v>
      </c>
      <c r="M1291" s="26">
        <f t="shared" si="1645"/>
        <v>0</v>
      </c>
      <c r="N1291" s="26">
        <f t="shared" si="1645"/>
        <v>572.49900000000002</v>
      </c>
      <c r="O1291" s="47">
        <f t="shared" si="1596"/>
        <v>80.941467552665074</v>
      </c>
      <c r="P1291" s="26">
        <f t="shared" si="1646"/>
        <v>0</v>
      </c>
      <c r="Q1291" s="26">
        <f t="shared" si="1646"/>
        <v>0</v>
      </c>
      <c r="R1291" s="26">
        <f t="shared" si="1646"/>
        <v>0</v>
      </c>
    </row>
    <row r="1292" spans="1:18" ht="26" x14ac:dyDescent="0.35">
      <c r="A1292" s="24" t="s">
        <v>349</v>
      </c>
      <c r="B1292" s="24" t="s">
        <v>74</v>
      </c>
      <c r="C1292" s="24" t="s">
        <v>75</v>
      </c>
      <c r="D1292" s="24" t="s">
        <v>316</v>
      </c>
      <c r="E1292" s="24">
        <v>240</v>
      </c>
      <c r="F1292" s="25" t="s">
        <v>356</v>
      </c>
      <c r="G1292" s="26">
        <v>707.3</v>
      </c>
      <c r="H1292" s="26">
        <v>707.3</v>
      </c>
      <c r="I1292" s="26">
        <v>707.3</v>
      </c>
      <c r="J1292" s="26"/>
      <c r="K1292" s="26"/>
      <c r="L1292" s="26"/>
      <c r="M1292" s="26"/>
      <c r="N1292" s="26">
        <v>572.49900000000002</v>
      </c>
      <c r="O1292" s="47">
        <f t="shared" si="1596"/>
        <v>80.941467552665074</v>
      </c>
      <c r="P1292" s="26"/>
      <c r="Q1292" s="26"/>
      <c r="R1292" s="26"/>
    </row>
    <row r="1293" spans="1:18" ht="39" x14ac:dyDescent="0.35">
      <c r="A1293" s="24" t="s">
        <v>349</v>
      </c>
      <c r="B1293" s="24" t="s">
        <v>74</v>
      </c>
      <c r="C1293" s="24" t="s">
        <v>75</v>
      </c>
      <c r="D1293" s="24" t="s">
        <v>337</v>
      </c>
      <c r="E1293" s="24"/>
      <c r="F1293" s="25" t="s">
        <v>779</v>
      </c>
      <c r="G1293" s="26">
        <f t="shared" ref="G1293:N1296" si="1647">G1294</f>
        <v>946.3</v>
      </c>
      <c r="H1293" s="26">
        <f t="shared" si="1647"/>
        <v>946.3</v>
      </c>
      <c r="I1293" s="26">
        <f t="shared" si="1647"/>
        <v>946.3</v>
      </c>
      <c r="J1293" s="26">
        <f t="shared" si="1647"/>
        <v>0</v>
      </c>
      <c r="K1293" s="26">
        <f t="shared" si="1647"/>
        <v>0</v>
      </c>
      <c r="L1293" s="26">
        <f t="shared" si="1647"/>
        <v>0</v>
      </c>
      <c r="M1293" s="26">
        <f t="shared" si="1647"/>
        <v>0</v>
      </c>
      <c r="N1293" s="26">
        <f t="shared" si="1647"/>
        <v>846.39700000000005</v>
      </c>
      <c r="O1293" s="47">
        <f t="shared" si="1596"/>
        <v>89.442777131987754</v>
      </c>
      <c r="P1293" s="26">
        <f t="shared" ref="P1293:R1296" si="1648">P1294</f>
        <v>0</v>
      </c>
      <c r="Q1293" s="26">
        <f t="shared" si="1648"/>
        <v>0</v>
      </c>
      <c r="R1293" s="26">
        <f t="shared" si="1648"/>
        <v>0</v>
      </c>
    </row>
    <row r="1294" spans="1:18" ht="26" x14ac:dyDescent="0.35">
      <c r="A1294" s="24" t="s">
        <v>349</v>
      </c>
      <c r="B1294" s="24" t="s">
        <v>74</v>
      </c>
      <c r="C1294" s="24" t="s">
        <v>75</v>
      </c>
      <c r="D1294" s="24" t="s">
        <v>338</v>
      </c>
      <c r="E1294" s="24"/>
      <c r="F1294" s="25" t="s">
        <v>399</v>
      </c>
      <c r="G1294" s="26">
        <f t="shared" si="1647"/>
        <v>946.3</v>
      </c>
      <c r="H1294" s="26">
        <f t="shared" si="1647"/>
        <v>946.3</v>
      </c>
      <c r="I1294" s="26">
        <f t="shared" si="1647"/>
        <v>946.3</v>
      </c>
      <c r="J1294" s="26">
        <f t="shared" si="1647"/>
        <v>0</v>
      </c>
      <c r="K1294" s="26">
        <f t="shared" si="1647"/>
        <v>0</v>
      </c>
      <c r="L1294" s="26">
        <f t="shared" si="1647"/>
        <v>0</v>
      </c>
      <c r="M1294" s="26">
        <f t="shared" si="1647"/>
        <v>0</v>
      </c>
      <c r="N1294" s="26">
        <f t="shared" si="1647"/>
        <v>846.39700000000005</v>
      </c>
      <c r="O1294" s="47">
        <f t="shared" ref="O1294:O1357" si="1649">N1294/H1294*100</f>
        <v>89.442777131987754</v>
      </c>
      <c r="P1294" s="26">
        <f t="shared" si="1648"/>
        <v>0</v>
      </c>
      <c r="Q1294" s="26">
        <f t="shared" si="1648"/>
        <v>0</v>
      </c>
      <c r="R1294" s="26">
        <f t="shared" si="1648"/>
        <v>0</v>
      </c>
    </row>
    <row r="1295" spans="1:18" x14ac:dyDescent="0.35">
      <c r="A1295" s="24" t="s">
        <v>349</v>
      </c>
      <c r="B1295" s="24" t="s">
        <v>74</v>
      </c>
      <c r="C1295" s="24" t="s">
        <v>75</v>
      </c>
      <c r="D1295" s="24" t="s">
        <v>317</v>
      </c>
      <c r="E1295" s="24"/>
      <c r="F1295" s="25" t="s">
        <v>404</v>
      </c>
      <c r="G1295" s="26">
        <f t="shared" si="1647"/>
        <v>946.3</v>
      </c>
      <c r="H1295" s="26">
        <f t="shared" si="1647"/>
        <v>946.3</v>
      </c>
      <c r="I1295" s="26">
        <f t="shared" si="1647"/>
        <v>946.3</v>
      </c>
      <c r="J1295" s="26">
        <f t="shared" si="1647"/>
        <v>0</v>
      </c>
      <c r="K1295" s="26">
        <f t="shared" si="1647"/>
        <v>0</v>
      </c>
      <c r="L1295" s="26">
        <f t="shared" si="1647"/>
        <v>0</v>
      </c>
      <c r="M1295" s="26">
        <f t="shared" si="1647"/>
        <v>0</v>
      </c>
      <c r="N1295" s="26">
        <f t="shared" si="1647"/>
        <v>846.39700000000005</v>
      </c>
      <c r="O1295" s="47">
        <f t="shared" si="1649"/>
        <v>89.442777131987754</v>
      </c>
      <c r="P1295" s="26">
        <f t="shared" si="1648"/>
        <v>0</v>
      </c>
      <c r="Q1295" s="26">
        <f t="shared" si="1648"/>
        <v>0</v>
      </c>
      <c r="R1295" s="26">
        <f t="shared" si="1648"/>
        <v>0</v>
      </c>
    </row>
    <row r="1296" spans="1:18" ht="26" x14ac:dyDescent="0.35">
      <c r="A1296" s="24" t="s">
        <v>349</v>
      </c>
      <c r="B1296" s="24" t="s">
        <v>74</v>
      </c>
      <c r="C1296" s="24" t="s">
        <v>75</v>
      </c>
      <c r="D1296" s="24" t="s">
        <v>317</v>
      </c>
      <c r="E1296" s="24" t="s">
        <v>6</v>
      </c>
      <c r="F1296" s="25" t="s">
        <v>367</v>
      </c>
      <c r="G1296" s="26">
        <f t="shared" si="1647"/>
        <v>946.3</v>
      </c>
      <c r="H1296" s="26">
        <f t="shared" si="1647"/>
        <v>946.3</v>
      </c>
      <c r="I1296" s="26">
        <f t="shared" si="1647"/>
        <v>946.3</v>
      </c>
      <c r="J1296" s="26">
        <f t="shared" si="1647"/>
        <v>0</v>
      </c>
      <c r="K1296" s="26">
        <f t="shared" si="1647"/>
        <v>0</v>
      </c>
      <c r="L1296" s="26">
        <f t="shared" si="1647"/>
        <v>0</v>
      </c>
      <c r="M1296" s="26">
        <f t="shared" si="1647"/>
        <v>0</v>
      </c>
      <c r="N1296" s="26">
        <f t="shared" si="1647"/>
        <v>846.39700000000005</v>
      </c>
      <c r="O1296" s="47">
        <f t="shared" si="1649"/>
        <v>89.442777131987754</v>
      </c>
      <c r="P1296" s="26">
        <f t="shared" si="1648"/>
        <v>0</v>
      </c>
      <c r="Q1296" s="26">
        <f t="shared" si="1648"/>
        <v>0</v>
      </c>
      <c r="R1296" s="26">
        <f t="shared" si="1648"/>
        <v>0</v>
      </c>
    </row>
    <row r="1297" spans="1:18" ht="26" x14ac:dyDescent="0.35">
      <c r="A1297" s="24" t="s">
        <v>349</v>
      </c>
      <c r="B1297" s="24" t="s">
        <v>74</v>
      </c>
      <c r="C1297" s="24" t="s">
        <v>75</v>
      </c>
      <c r="D1297" s="24" t="s">
        <v>317</v>
      </c>
      <c r="E1297" s="24">
        <v>240</v>
      </c>
      <c r="F1297" s="25" t="s">
        <v>356</v>
      </c>
      <c r="G1297" s="26">
        <f>946.3</f>
        <v>946.3</v>
      </c>
      <c r="H1297" s="26">
        <f>946.3-152.88+152.88</f>
        <v>946.3</v>
      </c>
      <c r="I1297" s="26">
        <v>946.3</v>
      </c>
      <c r="J1297" s="26"/>
      <c r="K1297" s="26"/>
      <c r="L1297" s="26"/>
      <c r="M1297" s="26"/>
      <c r="N1297" s="26">
        <v>846.39700000000005</v>
      </c>
      <c r="O1297" s="47">
        <f t="shared" si="1649"/>
        <v>89.442777131987754</v>
      </c>
      <c r="P1297" s="26"/>
      <c r="Q1297" s="26"/>
      <c r="R1297" s="26"/>
    </row>
    <row r="1298" spans="1:18" s="7" customFormat="1" x14ac:dyDescent="0.35">
      <c r="A1298" s="27" t="s">
        <v>349</v>
      </c>
      <c r="B1298" s="27" t="s">
        <v>100</v>
      </c>
      <c r="C1298" s="27"/>
      <c r="D1298" s="27"/>
      <c r="E1298" s="27"/>
      <c r="F1298" s="17" t="s">
        <v>373</v>
      </c>
      <c r="G1298" s="18">
        <f t="shared" ref="G1298:R1298" si="1650">G1312+G1339+G1299</f>
        <v>34895.089999999997</v>
      </c>
      <c r="H1298" s="18">
        <f t="shared" si="1650"/>
        <v>51232.23085</v>
      </c>
      <c r="I1298" s="18">
        <f t="shared" si="1650"/>
        <v>51232.23085</v>
      </c>
      <c r="J1298" s="18">
        <f t="shared" si="1650"/>
        <v>0</v>
      </c>
      <c r="K1298" s="18">
        <f t="shared" si="1650"/>
        <v>0</v>
      </c>
      <c r="L1298" s="18">
        <f t="shared" si="1650"/>
        <v>0</v>
      </c>
      <c r="M1298" s="18">
        <f t="shared" si="1650"/>
        <v>0</v>
      </c>
      <c r="N1298" s="18">
        <f t="shared" si="1650"/>
        <v>50701.803999999996</v>
      </c>
      <c r="O1298" s="46">
        <f t="shared" si="1649"/>
        <v>98.96466181308206</v>
      </c>
      <c r="P1298" s="18">
        <f t="shared" si="1650"/>
        <v>0</v>
      </c>
      <c r="Q1298" s="18">
        <f t="shared" si="1650"/>
        <v>0</v>
      </c>
      <c r="R1298" s="18">
        <f t="shared" si="1650"/>
        <v>0</v>
      </c>
    </row>
    <row r="1299" spans="1:18" s="29" customFormat="1" x14ac:dyDescent="0.35">
      <c r="A1299" s="28" t="s">
        <v>349</v>
      </c>
      <c r="B1299" s="28" t="s">
        <v>100</v>
      </c>
      <c r="C1299" s="28" t="s">
        <v>8</v>
      </c>
      <c r="D1299" s="28"/>
      <c r="E1299" s="28"/>
      <c r="F1299" s="21" t="s">
        <v>380</v>
      </c>
      <c r="G1299" s="22">
        <f>G1307</f>
        <v>0</v>
      </c>
      <c r="H1299" s="22">
        <f>H1307+H1302</f>
        <v>14721.119259999999</v>
      </c>
      <c r="I1299" s="22">
        <f>I1307+I1302</f>
        <v>14721.119259999999</v>
      </c>
      <c r="J1299" s="22">
        <f>J1307</f>
        <v>0</v>
      </c>
      <c r="K1299" s="22">
        <f>K1307</f>
        <v>0</v>
      </c>
      <c r="L1299" s="22">
        <f>L1307</f>
        <v>0</v>
      </c>
      <c r="M1299" s="22">
        <f>M1307</f>
        <v>0</v>
      </c>
      <c r="N1299" s="22">
        <f>N1307+N1302</f>
        <v>14198.374999999998</v>
      </c>
      <c r="O1299" s="48">
        <f t="shared" si="1649"/>
        <v>96.4490182385765</v>
      </c>
      <c r="P1299" s="22">
        <f>P1307</f>
        <v>0</v>
      </c>
      <c r="Q1299" s="22">
        <f>Q1307</f>
        <v>0</v>
      </c>
      <c r="R1299" s="22">
        <f>R1307</f>
        <v>0</v>
      </c>
    </row>
    <row r="1300" spans="1:18" ht="26" x14ac:dyDescent="0.35">
      <c r="A1300" s="24" t="s">
        <v>349</v>
      </c>
      <c r="B1300" s="24" t="s">
        <v>100</v>
      </c>
      <c r="C1300" s="24" t="s">
        <v>8</v>
      </c>
      <c r="D1300" s="24" t="s">
        <v>343</v>
      </c>
      <c r="E1300" s="24"/>
      <c r="F1300" s="25" t="s">
        <v>410</v>
      </c>
      <c r="G1300" s="26">
        <f>G1301</f>
        <v>0</v>
      </c>
      <c r="H1300" s="26">
        <f t="shared" ref="H1300:Q1301" si="1651">H1301</f>
        <v>13405.5</v>
      </c>
      <c r="I1300" s="26">
        <f t="shared" si="1651"/>
        <v>13405.5</v>
      </c>
      <c r="J1300" s="26">
        <f t="shared" si="1651"/>
        <v>0</v>
      </c>
      <c r="K1300" s="26">
        <f t="shared" si="1651"/>
        <v>0</v>
      </c>
      <c r="L1300" s="26">
        <f t="shared" si="1651"/>
        <v>0</v>
      </c>
      <c r="M1300" s="26">
        <f t="shared" si="1651"/>
        <v>0</v>
      </c>
      <c r="N1300" s="26">
        <f t="shared" si="1651"/>
        <v>12980.259999999998</v>
      </c>
      <c r="O1300" s="47">
        <f t="shared" si="1649"/>
        <v>96.827869158181329</v>
      </c>
      <c r="P1300" s="26">
        <f t="shared" si="1651"/>
        <v>0</v>
      </c>
      <c r="Q1300" s="26">
        <f t="shared" si="1651"/>
        <v>0</v>
      </c>
      <c r="R1300" s="22"/>
    </row>
    <row r="1301" spans="1:18" ht="26" x14ac:dyDescent="0.35">
      <c r="A1301" s="24" t="s">
        <v>349</v>
      </c>
      <c r="B1301" s="24" t="s">
        <v>100</v>
      </c>
      <c r="C1301" s="24" t="s">
        <v>8</v>
      </c>
      <c r="D1301" s="24" t="s">
        <v>460</v>
      </c>
      <c r="E1301" s="24"/>
      <c r="F1301" s="25" t="s">
        <v>684</v>
      </c>
      <c r="G1301" s="26">
        <f>G1302</f>
        <v>0</v>
      </c>
      <c r="H1301" s="26">
        <f t="shared" si="1651"/>
        <v>13405.5</v>
      </c>
      <c r="I1301" s="26">
        <f t="shared" si="1651"/>
        <v>13405.5</v>
      </c>
      <c r="J1301" s="26">
        <f t="shared" si="1651"/>
        <v>0</v>
      </c>
      <c r="K1301" s="26">
        <f t="shared" si="1651"/>
        <v>0</v>
      </c>
      <c r="L1301" s="26">
        <f t="shared" si="1651"/>
        <v>0</v>
      </c>
      <c r="M1301" s="26">
        <f t="shared" si="1651"/>
        <v>0</v>
      </c>
      <c r="N1301" s="26">
        <f t="shared" si="1651"/>
        <v>12980.259999999998</v>
      </c>
      <c r="O1301" s="47">
        <f t="shared" si="1649"/>
        <v>96.827869158181329</v>
      </c>
      <c r="P1301" s="26">
        <f t="shared" si="1651"/>
        <v>0</v>
      </c>
      <c r="Q1301" s="26">
        <f t="shared" si="1651"/>
        <v>0</v>
      </c>
      <c r="R1301" s="22"/>
    </row>
    <row r="1302" spans="1:18" ht="52" x14ac:dyDescent="0.35">
      <c r="A1302" s="24" t="s">
        <v>349</v>
      </c>
      <c r="B1302" s="24" t="s">
        <v>100</v>
      </c>
      <c r="C1302" s="24" t="s">
        <v>8</v>
      </c>
      <c r="D1302" s="24" t="s">
        <v>810</v>
      </c>
      <c r="E1302" s="24"/>
      <c r="F1302" s="25" t="s">
        <v>938</v>
      </c>
      <c r="G1302" s="26"/>
      <c r="H1302" s="26">
        <f>H1303+H1305</f>
        <v>13405.5</v>
      </c>
      <c r="I1302" s="26">
        <f>I1303+I1305</f>
        <v>13405.5</v>
      </c>
      <c r="J1302" s="26"/>
      <c r="K1302" s="26"/>
      <c r="L1302" s="26"/>
      <c r="M1302" s="26"/>
      <c r="N1302" s="26">
        <f>N1303+N1305</f>
        <v>12980.259999999998</v>
      </c>
      <c r="O1302" s="47">
        <f t="shared" si="1649"/>
        <v>96.827869158181329</v>
      </c>
      <c r="P1302" s="26"/>
      <c r="Q1302" s="26"/>
      <c r="R1302" s="26"/>
    </row>
    <row r="1303" spans="1:18" ht="26" x14ac:dyDescent="0.35">
      <c r="A1303" s="24" t="s">
        <v>349</v>
      </c>
      <c r="B1303" s="24" t="s">
        <v>100</v>
      </c>
      <c r="C1303" s="24" t="s">
        <v>8</v>
      </c>
      <c r="D1303" s="24" t="s">
        <v>810</v>
      </c>
      <c r="E1303" s="24" t="s">
        <v>85</v>
      </c>
      <c r="F1303" s="25" t="s">
        <v>370</v>
      </c>
      <c r="G1303" s="26"/>
      <c r="H1303" s="26">
        <f>H1304</f>
        <v>1650</v>
      </c>
      <c r="I1303" s="26">
        <f>I1304</f>
        <v>1650</v>
      </c>
      <c r="J1303" s="26"/>
      <c r="K1303" s="26"/>
      <c r="L1303" s="26"/>
      <c r="M1303" s="26"/>
      <c r="N1303" s="26">
        <f>N1304</f>
        <v>1282.7190000000001</v>
      </c>
      <c r="O1303" s="47">
        <f t="shared" si="1649"/>
        <v>77.740545454545469</v>
      </c>
      <c r="P1303" s="26"/>
      <c r="Q1303" s="26"/>
      <c r="R1303" s="26"/>
    </row>
    <row r="1304" spans="1:18" ht="26" x14ac:dyDescent="0.35">
      <c r="A1304" s="24" t="s">
        <v>349</v>
      </c>
      <c r="B1304" s="24" t="s">
        <v>100</v>
      </c>
      <c r="C1304" s="24" t="s">
        <v>8</v>
      </c>
      <c r="D1304" s="24" t="s">
        <v>810</v>
      </c>
      <c r="E1304" s="24" t="s">
        <v>353</v>
      </c>
      <c r="F1304" s="25" t="s">
        <v>363</v>
      </c>
      <c r="G1304" s="26"/>
      <c r="H1304" s="26">
        <v>1650</v>
      </c>
      <c r="I1304" s="26">
        <v>1650</v>
      </c>
      <c r="J1304" s="26"/>
      <c r="K1304" s="26"/>
      <c r="L1304" s="26"/>
      <c r="M1304" s="26"/>
      <c r="N1304" s="26">
        <v>1282.7190000000001</v>
      </c>
      <c r="O1304" s="47">
        <f t="shared" si="1649"/>
        <v>77.740545454545469</v>
      </c>
      <c r="P1304" s="26"/>
      <c r="Q1304" s="26"/>
      <c r="R1304" s="26"/>
    </row>
    <row r="1305" spans="1:18" x14ac:dyDescent="0.35">
      <c r="A1305" s="24" t="s">
        <v>349</v>
      </c>
      <c r="B1305" s="24" t="s">
        <v>100</v>
      </c>
      <c r="C1305" s="24" t="s">
        <v>8</v>
      </c>
      <c r="D1305" s="24" t="s">
        <v>810</v>
      </c>
      <c r="E1305" s="24" t="s">
        <v>7</v>
      </c>
      <c r="F1305" s="25" t="s">
        <v>371</v>
      </c>
      <c r="G1305" s="26"/>
      <c r="H1305" s="26">
        <f>H1306</f>
        <v>11755.5</v>
      </c>
      <c r="I1305" s="26">
        <f>I1306</f>
        <v>11755.5</v>
      </c>
      <c r="J1305" s="26"/>
      <c r="K1305" s="26"/>
      <c r="L1305" s="26"/>
      <c r="M1305" s="26"/>
      <c r="N1305" s="26">
        <f>N1306</f>
        <v>11697.540999999999</v>
      </c>
      <c r="O1305" s="47">
        <f t="shared" si="1649"/>
        <v>99.506962698311412</v>
      </c>
      <c r="P1305" s="26"/>
      <c r="Q1305" s="26"/>
      <c r="R1305" s="26"/>
    </row>
    <row r="1306" spans="1:18" ht="39" x14ac:dyDescent="0.35">
      <c r="A1306" s="24" t="s">
        <v>349</v>
      </c>
      <c r="B1306" s="24" t="s">
        <v>100</v>
      </c>
      <c r="C1306" s="24" t="s">
        <v>8</v>
      </c>
      <c r="D1306" s="24" t="s">
        <v>810</v>
      </c>
      <c r="E1306" s="24" t="s">
        <v>428</v>
      </c>
      <c r="F1306" s="25" t="s">
        <v>733</v>
      </c>
      <c r="G1306" s="26"/>
      <c r="H1306" s="26">
        <v>11755.5</v>
      </c>
      <c r="I1306" s="26">
        <v>11755.5</v>
      </c>
      <c r="J1306" s="26"/>
      <c r="K1306" s="26"/>
      <c r="L1306" s="26"/>
      <c r="M1306" s="26"/>
      <c r="N1306" s="26">
        <v>11697.540999999999</v>
      </c>
      <c r="O1306" s="47">
        <f t="shared" si="1649"/>
        <v>99.506962698311412</v>
      </c>
      <c r="P1306" s="26"/>
      <c r="Q1306" s="26"/>
      <c r="R1306" s="26"/>
    </row>
    <row r="1307" spans="1:18" ht="26" x14ac:dyDescent="0.35">
      <c r="A1307" s="24" t="s">
        <v>349</v>
      </c>
      <c r="B1307" s="24" t="s">
        <v>100</v>
      </c>
      <c r="C1307" s="24" t="s">
        <v>8</v>
      </c>
      <c r="D1307" s="24" t="s">
        <v>28</v>
      </c>
      <c r="E1307" s="24"/>
      <c r="F1307" s="25" t="s">
        <v>39</v>
      </c>
      <c r="G1307" s="26">
        <f t="shared" ref="G1307" si="1652">G1308</f>
        <v>0</v>
      </c>
      <c r="H1307" s="26">
        <f>H1308</f>
        <v>1315.6192599999999</v>
      </c>
      <c r="I1307" s="26">
        <f t="shared" ref="I1307:M1307" si="1653">I1308</f>
        <v>1315.6192599999999</v>
      </c>
      <c r="J1307" s="26">
        <f t="shared" si="1653"/>
        <v>0</v>
      </c>
      <c r="K1307" s="26">
        <f t="shared" si="1653"/>
        <v>0</v>
      </c>
      <c r="L1307" s="26">
        <f t="shared" si="1653"/>
        <v>0</v>
      </c>
      <c r="M1307" s="26">
        <f t="shared" si="1653"/>
        <v>0</v>
      </c>
      <c r="N1307" s="26">
        <f t="shared" ref="N1307" si="1654">N1308</f>
        <v>1218.115</v>
      </c>
      <c r="O1307" s="47">
        <f t="shared" si="1649"/>
        <v>92.588717498708561</v>
      </c>
      <c r="P1307" s="26">
        <f t="shared" ref="P1307:R1307" si="1655">P1308</f>
        <v>0</v>
      </c>
      <c r="Q1307" s="26">
        <f t="shared" si="1655"/>
        <v>0</v>
      </c>
      <c r="R1307" s="26">
        <f t="shared" si="1655"/>
        <v>0</v>
      </c>
    </row>
    <row r="1308" spans="1:18" ht="26" x14ac:dyDescent="0.35">
      <c r="A1308" s="24" t="s">
        <v>349</v>
      </c>
      <c r="B1308" s="24" t="s">
        <v>100</v>
      </c>
      <c r="C1308" s="24" t="s">
        <v>8</v>
      </c>
      <c r="D1308" s="24" t="s">
        <v>59</v>
      </c>
      <c r="E1308" s="24"/>
      <c r="F1308" s="25" t="s">
        <v>72</v>
      </c>
      <c r="G1308" s="26">
        <f>G1309</f>
        <v>0</v>
      </c>
      <c r="H1308" s="26">
        <f>H1309</f>
        <v>1315.6192599999999</v>
      </c>
      <c r="I1308" s="26">
        <f t="shared" ref="I1308:R1309" si="1656">I1309</f>
        <v>1315.6192599999999</v>
      </c>
      <c r="J1308" s="26">
        <f t="shared" si="1656"/>
        <v>0</v>
      </c>
      <c r="K1308" s="26">
        <f t="shared" si="1656"/>
        <v>0</v>
      </c>
      <c r="L1308" s="26">
        <f t="shared" si="1656"/>
        <v>0</v>
      </c>
      <c r="M1308" s="26">
        <f t="shared" si="1656"/>
        <v>0</v>
      </c>
      <c r="N1308" s="26">
        <f t="shared" si="1656"/>
        <v>1218.115</v>
      </c>
      <c r="O1308" s="47">
        <f t="shared" si="1649"/>
        <v>92.588717498708561</v>
      </c>
      <c r="P1308" s="26">
        <f t="shared" si="1656"/>
        <v>0</v>
      </c>
      <c r="Q1308" s="26">
        <f t="shared" si="1656"/>
        <v>0</v>
      </c>
      <c r="R1308" s="26">
        <f t="shared" si="1656"/>
        <v>0</v>
      </c>
    </row>
    <row r="1309" spans="1:18" ht="26" x14ac:dyDescent="0.35">
      <c r="A1309" s="24" t="s">
        <v>349</v>
      </c>
      <c r="B1309" s="24" t="s">
        <v>100</v>
      </c>
      <c r="C1309" s="24" t="s">
        <v>8</v>
      </c>
      <c r="D1309" s="24" t="s">
        <v>53</v>
      </c>
      <c r="E1309" s="24"/>
      <c r="F1309" s="25" t="s">
        <v>73</v>
      </c>
      <c r="G1309" s="26">
        <f>G1310</f>
        <v>0</v>
      </c>
      <c r="H1309" s="26">
        <f t="shared" ref="H1309" si="1657">H1310</f>
        <v>1315.6192599999999</v>
      </c>
      <c r="I1309" s="26">
        <f t="shared" si="1656"/>
        <v>1315.6192599999999</v>
      </c>
      <c r="J1309" s="26">
        <f t="shared" si="1656"/>
        <v>0</v>
      </c>
      <c r="K1309" s="26">
        <f t="shared" si="1656"/>
        <v>0</v>
      </c>
      <c r="L1309" s="26">
        <f t="shared" si="1656"/>
        <v>0</v>
      </c>
      <c r="M1309" s="26">
        <f t="shared" si="1656"/>
        <v>0</v>
      </c>
      <c r="N1309" s="26">
        <f t="shared" si="1656"/>
        <v>1218.115</v>
      </c>
      <c r="O1309" s="47">
        <f t="shared" si="1649"/>
        <v>92.588717498708561</v>
      </c>
      <c r="P1309" s="26">
        <f t="shared" si="1656"/>
        <v>0</v>
      </c>
      <c r="Q1309" s="26">
        <f t="shared" si="1656"/>
        <v>0</v>
      </c>
      <c r="R1309" s="26">
        <f t="shared" si="1656"/>
        <v>0</v>
      </c>
    </row>
    <row r="1310" spans="1:18" x14ac:dyDescent="0.35">
      <c r="A1310" s="24" t="s">
        <v>349</v>
      </c>
      <c r="B1310" s="24" t="s">
        <v>100</v>
      </c>
      <c r="C1310" s="24" t="s">
        <v>8</v>
      </c>
      <c r="D1310" s="24" t="s">
        <v>53</v>
      </c>
      <c r="E1310" s="24" t="s">
        <v>7</v>
      </c>
      <c r="F1310" s="25" t="s">
        <v>371</v>
      </c>
      <c r="G1310" s="26">
        <f t="shared" ref="G1310" si="1658">G1311</f>
        <v>0</v>
      </c>
      <c r="H1310" s="26">
        <f>H1311</f>
        <v>1315.6192599999999</v>
      </c>
      <c r="I1310" s="26">
        <f t="shared" ref="I1310:M1310" si="1659">I1311</f>
        <v>1315.6192599999999</v>
      </c>
      <c r="J1310" s="26">
        <f t="shared" si="1659"/>
        <v>0</v>
      </c>
      <c r="K1310" s="26">
        <f t="shared" si="1659"/>
        <v>0</v>
      </c>
      <c r="L1310" s="26">
        <f t="shared" si="1659"/>
        <v>0</v>
      </c>
      <c r="M1310" s="26">
        <f t="shared" si="1659"/>
        <v>0</v>
      </c>
      <c r="N1310" s="26">
        <f t="shared" ref="N1310" si="1660">N1311</f>
        <v>1218.115</v>
      </c>
      <c r="O1310" s="47">
        <f t="shared" si="1649"/>
        <v>92.588717498708561</v>
      </c>
      <c r="P1310" s="26">
        <f t="shared" ref="P1310:R1310" si="1661">P1311</f>
        <v>0</v>
      </c>
      <c r="Q1310" s="26">
        <f t="shared" si="1661"/>
        <v>0</v>
      </c>
      <c r="R1310" s="26">
        <f t="shared" si="1661"/>
        <v>0</v>
      </c>
    </row>
    <row r="1311" spans="1:18" ht="39" x14ac:dyDescent="0.35">
      <c r="A1311" s="24" t="s">
        <v>349</v>
      </c>
      <c r="B1311" s="24" t="s">
        <v>100</v>
      </c>
      <c r="C1311" s="24" t="s">
        <v>8</v>
      </c>
      <c r="D1311" s="24" t="s">
        <v>53</v>
      </c>
      <c r="E1311" s="24" t="s">
        <v>428</v>
      </c>
      <c r="F1311" s="25" t="s">
        <v>733</v>
      </c>
      <c r="G1311" s="26"/>
      <c r="H1311" s="26">
        <v>1315.6192599999999</v>
      </c>
      <c r="I1311" s="26">
        <v>1315.6192599999999</v>
      </c>
      <c r="J1311" s="26"/>
      <c r="K1311" s="26"/>
      <c r="L1311" s="26"/>
      <c r="M1311" s="26"/>
      <c r="N1311" s="26">
        <v>1218.115</v>
      </c>
      <c r="O1311" s="47">
        <f t="shared" si="1649"/>
        <v>92.588717498708561</v>
      </c>
      <c r="P1311" s="26"/>
      <c r="Q1311" s="26"/>
      <c r="R1311" s="26"/>
    </row>
    <row r="1312" spans="1:18" s="29" customFormat="1" x14ac:dyDescent="0.35">
      <c r="A1312" s="28" t="s">
        <v>349</v>
      </c>
      <c r="B1312" s="28" t="s">
        <v>100</v>
      </c>
      <c r="C1312" s="28" t="s">
        <v>99</v>
      </c>
      <c r="D1312" s="28"/>
      <c r="E1312" s="28"/>
      <c r="F1312" s="21" t="s">
        <v>381</v>
      </c>
      <c r="G1312" s="22">
        <f t="shared" ref="G1312" si="1662">G1313+G1318+G1329+G1334</f>
        <v>23024.39</v>
      </c>
      <c r="H1312" s="22">
        <f t="shared" ref="H1312:M1312" si="1663">H1313+H1318+H1329+H1334</f>
        <v>24072.211589999999</v>
      </c>
      <c r="I1312" s="22">
        <f t="shared" si="1663"/>
        <v>24072.211589999999</v>
      </c>
      <c r="J1312" s="22">
        <f t="shared" si="1663"/>
        <v>0</v>
      </c>
      <c r="K1312" s="22">
        <f t="shared" si="1663"/>
        <v>0</v>
      </c>
      <c r="L1312" s="22">
        <f t="shared" si="1663"/>
        <v>0</v>
      </c>
      <c r="M1312" s="22">
        <f t="shared" si="1663"/>
        <v>0</v>
      </c>
      <c r="N1312" s="22">
        <f t="shared" ref="N1312" si="1664">N1313+N1318+N1329+N1334</f>
        <v>24068.220999999998</v>
      </c>
      <c r="O1312" s="48">
        <f t="shared" si="1649"/>
        <v>99.983422420557076</v>
      </c>
      <c r="P1312" s="22">
        <f t="shared" ref="P1312:R1312" si="1665">P1313+P1318+P1329+P1334</f>
        <v>0</v>
      </c>
      <c r="Q1312" s="22">
        <f t="shared" ref="Q1312" si="1666">Q1313+Q1318+Q1329+Q1334</f>
        <v>0</v>
      </c>
      <c r="R1312" s="22">
        <f t="shared" si="1665"/>
        <v>0</v>
      </c>
    </row>
    <row r="1313" spans="1:18" ht="26" x14ac:dyDescent="0.35">
      <c r="A1313" s="24" t="s">
        <v>349</v>
      </c>
      <c r="B1313" s="24" t="s">
        <v>100</v>
      </c>
      <c r="C1313" s="24" t="s">
        <v>99</v>
      </c>
      <c r="D1313" s="24" t="s">
        <v>335</v>
      </c>
      <c r="E1313" s="24"/>
      <c r="F1313" s="25" t="s">
        <v>394</v>
      </c>
      <c r="G1313" s="26">
        <f t="shared" ref="G1313:N1316" si="1667">G1314</f>
        <v>315.47699999999998</v>
      </c>
      <c r="H1313" s="26">
        <f t="shared" si="1667"/>
        <v>315.47699999999998</v>
      </c>
      <c r="I1313" s="26">
        <f t="shared" si="1667"/>
        <v>315.47699999999998</v>
      </c>
      <c r="J1313" s="26">
        <f t="shared" si="1667"/>
        <v>0</v>
      </c>
      <c r="K1313" s="26">
        <f t="shared" si="1667"/>
        <v>0</v>
      </c>
      <c r="L1313" s="26">
        <f t="shared" si="1667"/>
        <v>0</v>
      </c>
      <c r="M1313" s="26">
        <f t="shared" si="1667"/>
        <v>0</v>
      </c>
      <c r="N1313" s="26">
        <f t="shared" si="1667"/>
        <v>313.899</v>
      </c>
      <c r="O1313" s="47">
        <f t="shared" si="1649"/>
        <v>99.499805057104012</v>
      </c>
      <c r="P1313" s="26">
        <f t="shared" ref="P1313:R1316" si="1668">P1314</f>
        <v>0</v>
      </c>
      <c r="Q1313" s="26">
        <f t="shared" si="1668"/>
        <v>0</v>
      </c>
      <c r="R1313" s="26">
        <f t="shared" si="1668"/>
        <v>0</v>
      </c>
    </row>
    <row r="1314" spans="1:18" ht="26" x14ac:dyDescent="0.35">
      <c r="A1314" s="24" t="s">
        <v>349</v>
      </c>
      <c r="B1314" s="24" t="s">
        <v>100</v>
      </c>
      <c r="C1314" s="24" t="s">
        <v>99</v>
      </c>
      <c r="D1314" s="24" t="s">
        <v>336</v>
      </c>
      <c r="E1314" s="24"/>
      <c r="F1314" s="25" t="s">
        <v>395</v>
      </c>
      <c r="G1314" s="26">
        <f t="shared" si="1667"/>
        <v>315.47699999999998</v>
      </c>
      <c r="H1314" s="26">
        <f t="shared" si="1667"/>
        <v>315.47699999999998</v>
      </c>
      <c r="I1314" s="26">
        <f t="shared" si="1667"/>
        <v>315.47699999999998</v>
      </c>
      <c r="J1314" s="26">
        <f t="shared" si="1667"/>
        <v>0</v>
      </c>
      <c r="K1314" s="26">
        <f t="shared" si="1667"/>
        <v>0</v>
      </c>
      <c r="L1314" s="26">
        <f t="shared" si="1667"/>
        <v>0</v>
      </c>
      <c r="M1314" s="26">
        <f t="shared" si="1667"/>
        <v>0</v>
      </c>
      <c r="N1314" s="26">
        <f t="shared" si="1667"/>
        <v>313.899</v>
      </c>
      <c r="O1314" s="47">
        <f t="shared" si="1649"/>
        <v>99.499805057104012</v>
      </c>
      <c r="P1314" s="26">
        <f t="shared" si="1668"/>
        <v>0</v>
      </c>
      <c r="Q1314" s="26">
        <f t="shared" si="1668"/>
        <v>0</v>
      </c>
      <c r="R1314" s="26">
        <f t="shared" si="1668"/>
        <v>0</v>
      </c>
    </row>
    <row r="1315" spans="1:18" x14ac:dyDescent="0.35">
      <c r="A1315" s="24" t="s">
        <v>349</v>
      </c>
      <c r="B1315" s="24" t="s">
        <v>100</v>
      </c>
      <c r="C1315" s="24" t="s">
        <v>99</v>
      </c>
      <c r="D1315" s="24" t="s">
        <v>320</v>
      </c>
      <c r="E1315" s="24"/>
      <c r="F1315" s="25" t="s">
        <v>397</v>
      </c>
      <c r="G1315" s="26">
        <f t="shared" si="1667"/>
        <v>315.47699999999998</v>
      </c>
      <c r="H1315" s="26">
        <f t="shared" si="1667"/>
        <v>315.47699999999998</v>
      </c>
      <c r="I1315" s="26">
        <f t="shared" si="1667"/>
        <v>315.47699999999998</v>
      </c>
      <c r="J1315" s="26">
        <f t="shared" si="1667"/>
        <v>0</v>
      </c>
      <c r="K1315" s="26">
        <f t="shared" si="1667"/>
        <v>0</v>
      </c>
      <c r="L1315" s="26">
        <f t="shared" si="1667"/>
        <v>0</v>
      </c>
      <c r="M1315" s="26">
        <f t="shared" si="1667"/>
        <v>0</v>
      </c>
      <c r="N1315" s="26">
        <f t="shared" si="1667"/>
        <v>313.899</v>
      </c>
      <c r="O1315" s="47">
        <f t="shared" si="1649"/>
        <v>99.499805057104012</v>
      </c>
      <c r="P1315" s="26">
        <f t="shared" si="1668"/>
        <v>0</v>
      </c>
      <c r="Q1315" s="26">
        <f t="shared" si="1668"/>
        <v>0</v>
      </c>
      <c r="R1315" s="26">
        <f t="shared" si="1668"/>
        <v>0</v>
      </c>
    </row>
    <row r="1316" spans="1:18" ht="26" x14ac:dyDescent="0.35">
      <c r="A1316" s="24" t="s">
        <v>349</v>
      </c>
      <c r="B1316" s="24" t="s">
        <v>100</v>
      </c>
      <c r="C1316" s="24" t="s">
        <v>99</v>
      </c>
      <c r="D1316" s="24" t="s">
        <v>320</v>
      </c>
      <c r="E1316" s="24" t="s">
        <v>6</v>
      </c>
      <c r="F1316" s="25" t="s">
        <v>367</v>
      </c>
      <c r="G1316" s="26">
        <f t="shared" si="1667"/>
        <v>315.47699999999998</v>
      </c>
      <c r="H1316" s="26">
        <f t="shared" si="1667"/>
        <v>315.47699999999998</v>
      </c>
      <c r="I1316" s="26">
        <f t="shared" si="1667"/>
        <v>315.47699999999998</v>
      </c>
      <c r="J1316" s="26">
        <f t="shared" si="1667"/>
        <v>0</v>
      </c>
      <c r="K1316" s="26">
        <f t="shared" si="1667"/>
        <v>0</v>
      </c>
      <c r="L1316" s="26">
        <f t="shared" si="1667"/>
        <v>0</v>
      </c>
      <c r="M1316" s="26">
        <f t="shared" si="1667"/>
        <v>0</v>
      </c>
      <c r="N1316" s="26">
        <f t="shared" si="1667"/>
        <v>313.899</v>
      </c>
      <c r="O1316" s="47">
        <f t="shared" si="1649"/>
        <v>99.499805057104012</v>
      </c>
      <c r="P1316" s="26">
        <f t="shared" si="1668"/>
        <v>0</v>
      </c>
      <c r="Q1316" s="26">
        <f t="shared" si="1668"/>
        <v>0</v>
      </c>
      <c r="R1316" s="26">
        <f t="shared" si="1668"/>
        <v>0</v>
      </c>
    </row>
    <row r="1317" spans="1:18" ht="26" x14ac:dyDescent="0.35">
      <c r="A1317" s="24" t="s">
        <v>349</v>
      </c>
      <c r="B1317" s="24" t="s">
        <v>100</v>
      </c>
      <c r="C1317" s="24" t="s">
        <v>99</v>
      </c>
      <c r="D1317" s="24" t="s">
        <v>320</v>
      </c>
      <c r="E1317" s="24">
        <v>240</v>
      </c>
      <c r="F1317" s="25" t="s">
        <v>356</v>
      </c>
      <c r="G1317" s="26">
        <v>315.47699999999998</v>
      </c>
      <c r="H1317" s="26">
        <v>315.47699999999998</v>
      </c>
      <c r="I1317" s="26">
        <v>315.47699999999998</v>
      </c>
      <c r="J1317" s="26"/>
      <c r="K1317" s="26"/>
      <c r="L1317" s="26"/>
      <c r="M1317" s="26"/>
      <c r="N1317" s="26">
        <v>313.899</v>
      </c>
      <c r="O1317" s="47">
        <f t="shared" si="1649"/>
        <v>99.499805057104012</v>
      </c>
      <c r="P1317" s="26"/>
      <c r="Q1317" s="26"/>
      <c r="R1317" s="26"/>
    </row>
    <row r="1318" spans="1:18" ht="39" x14ac:dyDescent="0.35">
      <c r="A1318" s="24" t="s">
        <v>349</v>
      </c>
      <c r="B1318" s="24" t="s">
        <v>100</v>
      </c>
      <c r="C1318" s="24" t="s">
        <v>99</v>
      </c>
      <c r="D1318" s="24" t="s">
        <v>337</v>
      </c>
      <c r="E1318" s="24"/>
      <c r="F1318" s="25" t="s">
        <v>779</v>
      </c>
      <c r="G1318" s="26">
        <f t="shared" ref="G1318:N1318" si="1669">G1319</f>
        <v>16529.078000000001</v>
      </c>
      <c r="H1318" s="26">
        <f t="shared" si="1669"/>
        <v>17681.417539999999</v>
      </c>
      <c r="I1318" s="26">
        <f t="shared" si="1669"/>
        <v>17681.417539999999</v>
      </c>
      <c r="J1318" s="26">
        <f t="shared" si="1669"/>
        <v>0</v>
      </c>
      <c r="K1318" s="26">
        <f t="shared" si="1669"/>
        <v>0</v>
      </c>
      <c r="L1318" s="26">
        <f t="shared" si="1669"/>
        <v>0</v>
      </c>
      <c r="M1318" s="26">
        <f t="shared" si="1669"/>
        <v>0</v>
      </c>
      <c r="N1318" s="26">
        <f t="shared" si="1669"/>
        <v>17679.535</v>
      </c>
      <c r="O1318" s="47">
        <f t="shared" si="1649"/>
        <v>99.989353002971953</v>
      </c>
      <c r="P1318" s="26">
        <f t="shared" ref="P1318:R1318" si="1670">P1319</f>
        <v>0</v>
      </c>
      <c r="Q1318" s="26">
        <f t="shared" si="1670"/>
        <v>0</v>
      </c>
      <c r="R1318" s="26">
        <f t="shared" si="1670"/>
        <v>0</v>
      </c>
    </row>
    <row r="1319" spans="1:18" ht="26" x14ac:dyDescent="0.35">
      <c r="A1319" s="24" t="s">
        <v>349</v>
      </c>
      <c r="B1319" s="24" t="s">
        <v>100</v>
      </c>
      <c r="C1319" s="24" t="s">
        <v>99</v>
      </c>
      <c r="D1319" s="24" t="s">
        <v>338</v>
      </c>
      <c r="E1319" s="24"/>
      <c r="F1319" s="25" t="s">
        <v>399</v>
      </c>
      <c r="G1319" s="26">
        <f t="shared" ref="G1319" si="1671">G1320+G1323+G1326</f>
        <v>16529.078000000001</v>
      </c>
      <c r="H1319" s="26">
        <f t="shared" ref="H1319:M1319" si="1672">H1320+H1323+H1326</f>
        <v>17681.417539999999</v>
      </c>
      <c r="I1319" s="26">
        <f t="shared" si="1672"/>
        <v>17681.417539999999</v>
      </c>
      <c r="J1319" s="26">
        <f t="shared" si="1672"/>
        <v>0</v>
      </c>
      <c r="K1319" s="26">
        <f t="shared" si="1672"/>
        <v>0</v>
      </c>
      <c r="L1319" s="26">
        <f t="shared" si="1672"/>
        <v>0</v>
      </c>
      <c r="M1319" s="26">
        <f t="shared" si="1672"/>
        <v>0</v>
      </c>
      <c r="N1319" s="26">
        <f t="shared" ref="N1319" si="1673">N1320+N1323+N1326</f>
        <v>17679.535</v>
      </c>
      <c r="O1319" s="47">
        <f t="shared" si="1649"/>
        <v>99.989353002971953</v>
      </c>
      <c r="P1319" s="26">
        <f t="shared" ref="P1319:R1319" si="1674">P1320+P1323+P1326</f>
        <v>0</v>
      </c>
      <c r="Q1319" s="26">
        <f t="shared" ref="Q1319" si="1675">Q1320+Q1323+Q1326</f>
        <v>0</v>
      </c>
      <c r="R1319" s="26">
        <f t="shared" si="1674"/>
        <v>0</v>
      </c>
    </row>
    <row r="1320" spans="1:18" x14ac:dyDescent="0.35">
      <c r="A1320" s="24" t="s">
        <v>349</v>
      </c>
      <c r="B1320" s="24" t="s">
        <v>100</v>
      </c>
      <c r="C1320" s="24" t="s">
        <v>99</v>
      </c>
      <c r="D1320" s="24" t="s">
        <v>321</v>
      </c>
      <c r="E1320" s="24"/>
      <c r="F1320" s="25" t="s">
        <v>400</v>
      </c>
      <c r="G1320" s="26">
        <f t="shared" ref="G1320:N1321" si="1676">G1321</f>
        <v>15074.655000000001</v>
      </c>
      <c r="H1320" s="26">
        <f t="shared" si="1676"/>
        <v>16722.794539999999</v>
      </c>
      <c r="I1320" s="26">
        <f t="shared" si="1676"/>
        <v>16722.794539999999</v>
      </c>
      <c r="J1320" s="26">
        <f t="shared" si="1676"/>
        <v>0</v>
      </c>
      <c r="K1320" s="26">
        <f t="shared" si="1676"/>
        <v>0</v>
      </c>
      <c r="L1320" s="26">
        <f t="shared" si="1676"/>
        <v>0</v>
      </c>
      <c r="M1320" s="26">
        <f t="shared" si="1676"/>
        <v>0</v>
      </c>
      <c r="N1320" s="26">
        <f t="shared" si="1676"/>
        <v>16720.912</v>
      </c>
      <c r="O1320" s="47">
        <f t="shared" si="1649"/>
        <v>99.988742670996189</v>
      </c>
      <c r="P1320" s="26">
        <f t="shared" ref="P1320:R1321" si="1677">P1321</f>
        <v>0</v>
      </c>
      <c r="Q1320" s="26">
        <f t="shared" si="1677"/>
        <v>0</v>
      </c>
      <c r="R1320" s="26">
        <f t="shared" si="1677"/>
        <v>0</v>
      </c>
    </row>
    <row r="1321" spans="1:18" ht="26" x14ac:dyDescent="0.35">
      <c r="A1321" s="24" t="s">
        <v>349</v>
      </c>
      <c r="B1321" s="24" t="s">
        <v>100</v>
      </c>
      <c r="C1321" s="24" t="s">
        <v>99</v>
      </c>
      <c r="D1321" s="24" t="s">
        <v>321</v>
      </c>
      <c r="E1321" s="24" t="s">
        <v>6</v>
      </c>
      <c r="F1321" s="25" t="s">
        <v>367</v>
      </c>
      <c r="G1321" s="26">
        <f t="shared" si="1676"/>
        <v>15074.655000000001</v>
      </c>
      <c r="H1321" s="26">
        <f t="shared" si="1676"/>
        <v>16722.794539999999</v>
      </c>
      <c r="I1321" s="26">
        <f t="shared" si="1676"/>
        <v>16722.794539999999</v>
      </c>
      <c r="J1321" s="26">
        <f t="shared" si="1676"/>
        <v>0</v>
      </c>
      <c r="K1321" s="26">
        <f t="shared" si="1676"/>
        <v>0</v>
      </c>
      <c r="L1321" s="26">
        <f t="shared" si="1676"/>
        <v>0</v>
      </c>
      <c r="M1321" s="26">
        <f t="shared" si="1676"/>
        <v>0</v>
      </c>
      <c r="N1321" s="26">
        <f t="shared" si="1676"/>
        <v>16720.912</v>
      </c>
      <c r="O1321" s="47">
        <f t="shared" si="1649"/>
        <v>99.988742670996189</v>
      </c>
      <c r="P1321" s="26">
        <f t="shared" si="1677"/>
        <v>0</v>
      </c>
      <c r="Q1321" s="26">
        <f t="shared" si="1677"/>
        <v>0</v>
      </c>
      <c r="R1321" s="26">
        <f t="shared" si="1677"/>
        <v>0</v>
      </c>
    </row>
    <row r="1322" spans="1:18" ht="26" x14ac:dyDescent="0.35">
      <c r="A1322" s="24" t="s">
        <v>349</v>
      </c>
      <c r="B1322" s="24" t="s">
        <v>100</v>
      </c>
      <c r="C1322" s="24" t="s">
        <v>99</v>
      </c>
      <c r="D1322" s="24" t="s">
        <v>321</v>
      </c>
      <c r="E1322" s="24">
        <v>240</v>
      </c>
      <c r="F1322" s="25" t="s">
        <v>356</v>
      </c>
      <c r="G1322" s="26">
        <v>15074.655000000001</v>
      </c>
      <c r="H1322" s="26">
        <v>16722.794539999999</v>
      </c>
      <c r="I1322" s="26">
        <v>16722.794539999999</v>
      </c>
      <c r="J1322" s="26"/>
      <c r="K1322" s="26"/>
      <c r="L1322" s="26"/>
      <c r="M1322" s="26"/>
      <c r="N1322" s="26">
        <v>16720.912</v>
      </c>
      <c r="O1322" s="47">
        <f t="shared" si="1649"/>
        <v>99.988742670996189</v>
      </c>
      <c r="P1322" s="26"/>
      <c r="Q1322" s="26"/>
      <c r="R1322" s="26"/>
    </row>
    <row r="1323" spans="1:18" x14ac:dyDescent="0.35">
      <c r="A1323" s="24" t="s">
        <v>349</v>
      </c>
      <c r="B1323" s="24" t="s">
        <v>100</v>
      </c>
      <c r="C1323" s="24" t="s">
        <v>99</v>
      </c>
      <c r="D1323" s="24" t="s">
        <v>322</v>
      </c>
      <c r="E1323" s="24"/>
      <c r="F1323" s="25" t="s">
        <v>401</v>
      </c>
      <c r="G1323" s="26">
        <f t="shared" ref="G1323:N1324" si="1678">G1324</f>
        <v>958.62300000000005</v>
      </c>
      <c r="H1323" s="26">
        <f t="shared" si="1678"/>
        <v>958.62300000000005</v>
      </c>
      <c r="I1323" s="26">
        <f t="shared" si="1678"/>
        <v>958.62300000000005</v>
      </c>
      <c r="J1323" s="26">
        <f t="shared" si="1678"/>
        <v>0</v>
      </c>
      <c r="K1323" s="26">
        <f t="shared" si="1678"/>
        <v>0</v>
      </c>
      <c r="L1323" s="26">
        <f t="shared" si="1678"/>
        <v>0</v>
      </c>
      <c r="M1323" s="26">
        <f t="shared" si="1678"/>
        <v>0</v>
      </c>
      <c r="N1323" s="26">
        <f t="shared" si="1678"/>
        <v>958.62300000000005</v>
      </c>
      <c r="O1323" s="47">
        <f t="shared" si="1649"/>
        <v>100</v>
      </c>
      <c r="P1323" s="26">
        <f t="shared" ref="P1323:R1324" si="1679">P1324</f>
        <v>0</v>
      </c>
      <c r="Q1323" s="26">
        <f t="shared" si="1679"/>
        <v>0</v>
      </c>
      <c r="R1323" s="26">
        <f t="shared" si="1679"/>
        <v>0</v>
      </c>
    </row>
    <row r="1324" spans="1:18" ht="26" x14ac:dyDescent="0.35">
      <c r="A1324" s="24" t="s">
        <v>349</v>
      </c>
      <c r="B1324" s="24" t="s">
        <v>100</v>
      </c>
      <c r="C1324" s="24" t="s">
        <v>99</v>
      </c>
      <c r="D1324" s="24" t="s">
        <v>322</v>
      </c>
      <c r="E1324" s="24" t="s">
        <v>6</v>
      </c>
      <c r="F1324" s="25" t="s">
        <v>367</v>
      </c>
      <c r="G1324" s="26">
        <f t="shared" si="1678"/>
        <v>958.62300000000005</v>
      </c>
      <c r="H1324" s="26">
        <f t="shared" si="1678"/>
        <v>958.62300000000005</v>
      </c>
      <c r="I1324" s="26">
        <f t="shared" si="1678"/>
        <v>958.62300000000005</v>
      </c>
      <c r="J1324" s="26">
        <f t="shared" si="1678"/>
        <v>0</v>
      </c>
      <c r="K1324" s="26">
        <f t="shared" si="1678"/>
        <v>0</v>
      </c>
      <c r="L1324" s="26">
        <f t="shared" si="1678"/>
        <v>0</v>
      </c>
      <c r="M1324" s="26">
        <f t="shared" si="1678"/>
        <v>0</v>
      </c>
      <c r="N1324" s="26">
        <f t="shared" si="1678"/>
        <v>958.62300000000005</v>
      </c>
      <c r="O1324" s="47">
        <f t="shared" si="1649"/>
        <v>100</v>
      </c>
      <c r="P1324" s="26">
        <f t="shared" si="1679"/>
        <v>0</v>
      </c>
      <c r="Q1324" s="26">
        <f t="shared" si="1679"/>
        <v>0</v>
      </c>
      <c r="R1324" s="26">
        <f t="shared" si="1679"/>
        <v>0</v>
      </c>
    </row>
    <row r="1325" spans="1:18" ht="26" x14ac:dyDescent="0.35">
      <c r="A1325" s="24" t="s">
        <v>349</v>
      </c>
      <c r="B1325" s="24" t="s">
        <v>100</v>
      </c>
      <c r="C1325" s="24" t="s">
        <v>99</v>
      </c>
      <c r="D1325" s="24" t="s">
        <v>322</v>
      </c>
      <c r="E1325" s="24">
        <v>240</v>
      </c>
      <c r="F1325" s="25" t="s">
        <v>356</v>
      </c>
      <c r="G1325" s="26">
        <v>958.62300000000005</v>
      </c>
      <c r="H1325" s="26">
        <v>958.62300000000005</v>
      </c>
      <c r="I1325" s="26">
        <v>958.62300000000005</v>
      </c>
      <c r="J1325" s="26"/>
      <c r="K1325" s="26"/>
      <c r="L1325" s="26"/>
      <c r="M1325" s="26"/>
      <c r="N1325" s="26">
        <v>958.62300000000005</v>
      </c>
      <c r="O1325" s="47">
        <f t="shared" si="1649"/>
        <v>100</v>
      </c>
      <c r="P1325" s="26"/>
      <c r="Q1325" s="26"/>
      <c r="R1325" s="26"/>
    </row>
    <row r="1326" spans="1:18" x14ac:dyDescent="0.35">
      <c r="A1326" s="24" t="s">
        <v>349</v>
      </c>
      <c r="B1326" s="24" t="s">
        <v>100</v>
      </c>
      <c r="C1326" s="24" t="s">
        <v>99</v>
      </c>
      <c r="D1326" s="24" t="s">
        <v>323</v>
      </c>
      <c r="E1326" s="24"/>
      <c r="F1326" s="25" t="s">
        <v>402</v>
      </c>
      <c r="G1326" s="26">
        <f t="shared" ref="G1326:N1327" si="1680">G1327</f>
        <v>495.8</v>
      </c>
      <c r="H1326" s="26">
        <f t="shared" si="1680"/>
        <v>0</v>
      </c>
      <c r="I1326" s="26">
        <f t="shared" si="1680"/>
        <v>0</v>
      </c>
      <c r="J1326" s="26">
        <f t="shared" si="1680"/>
        <v>0</v>
      </c>
      <c r="K1326" s="26">
        <f t="shared" si="1680"/>
        <v>0</v>
      </c>
      <c r="L1326" s="26">
        <f t="shared" si="1680"/>
        <v>0</v>
      </c>
      <c r="M1326" s="26">
        <f t="shared" si="1680"/>
        <v>0</v>
      </c>
      <c r="N1326" s="26">
        <f t="shared" si="1680"/>
        <v>0</v>
      </c>
      <c r="O1326" s="47"/>
      <c r="P1326" s="26">
        <f t="shared" ref="P1326:R1327" si="1681">P1327</f>
        <v>0</v>
      </c>
      <c r="Q1326" s="26">
        <f t="shared" si="1681"/>
        <v>0</v>
      </c>
      <c r="R1326" s="26">
        <f t="shared" si="1681"/>
        <v>0</v>
      </c>
    </row>
    <row r="1327" spans="1:18" ht="26" x14ac:dyDescent="0.35">
      <c r="A1327" s="24" t="s">
        <v>349</v>
      </c>
      <c r="B1327" s="24" t="s">
        <v>100</v>
      </c>
      <c r="C1327" s="24" t="s">
        <v>99</v>
      </c>
      <c r="D1327" s="24" t="s">
        <v>323</v>
      </c>
      <c r="E1327" s="24" t="s">
        <v>6</v>
      </c>
      <c r="F1327" s="25" t="s">
        <v>367</v>
      </c>
      <c r="G1327" s="26">
        <f t="shared" si="1680"/>
        <v>495.8</v>
      </c>
      <c r="H1327" s="26">
        <f t="shared" si="1680"/>
        <v>0</v>
      </c>
      <c r="I1327" s="26">
        <f t="shared" si="1680"/>
        <v>0</v>
      </c>
      <c r="J1327" s="26">
        <f t="shared" si="1680"/>
        <v>0</v>
      </c>
      <c r="K1327" s="26">
        <f t="shared" si="1680"/>
        <v>0</v>
      </c>
      <c r="L1327" s="26">
        <f t="shared" si="1680"/>
        <v>0</v>
      </c>
      <c r="M1327" s="26">
        <f t="shared" si="1680"/>
        <v>0</v>
      </c>
      <c r="N1327" s="26">
        <f t="shared" si="1680"/>
        <v>0</v>
      </c>
      <c r="O1327" s="47"/>
      <c r="P1327" s="26">
        <f t="shared" si="1681"/>
        <v>0</v>
      </c>
      <c r="Q1327" s="26">
        <f t="shared" si="1681"/>
        <v>0</v>
      </c>
      <c r="R1327" s="26">
        <f t="shared" si="1681"/>
        <v>0</v>
      </c>
    </row>
    <row r="1328" spans="1:18" ht="26" x14ac:dyDescent="0.35">
      <c r="A1328" s="24" t="s">
        <v>349</v>
      </c>
      <c r="B1328" s="24" t="s">
        <v>100</v>
      </c>
      <c r="C1328" s="24" t="s">
        <v>99</v>
      </c>
      <c r="D1328" s="24" t="s">
        <v>323</v>
      </c>
      <c r="E1328" s="24">
        <v>240</v>
      </c>
      <c r="F1328" s="25" t="s">
        <v>356</v>
      </c>
      <c r="G1328" s="26">
        <v>495.8</v>
      </c>
      <c r="H1328" s="26">
        <v>0</v>
      </c>
      <c r="I1328" s="26"/>
      <c r="J1328" s="26"/>
      <c r="K1328" s="26"/>
      <c r="L1328" s="26"/>
      <c r="M1328" s="26"/>
      <c r="N1328" s="26"/>
      <c r="O1328" s="47"/>
      <c r="P1328" s="26"/>
      <c r="Q1328" s="26"/>
      <c r="R1328" s="26"/>
    </row>
    <row r="1329" spans="1:18" ht="26" x14ac:dyDescent="0.35">
      <c r="A1329" s="24" t="s">
        <v>349</v>
      </c>
      <c r="B1329" s="24" t="s">
        <v>100</v>
      </c>
      <c r="C1329" s="24" t="s">
        <v>99</v>
      </c>
      <c r="D1329" s="24" t="s">
        <v>343</v>
      </c>
      <c r="E1329" s="24"/>
      <c r="F1329" s="25" t="s">
        <v>410</v>
      </c>
      <c r="G1329" s="26">
        <f t="shared" ref="G1329:N1332" si="1682">G1330</f>
        <v>5096.0560000000005</v>
      </c>
      <c r="H1329" s="26">
        <f t="shared" si="1682"/>
        <v>5096.0559999999996</v>
      </c>
      <c r="I1329" s="26">
        <f t="shared" si="1682"/>
        <v>5096.0559999999996</v>
      </c>
      <c r="J1329" s="26">
        <f t="shared" si="1682"/>
        <v>0</v>
      </c>
      <c r="K1329" s="26">
        <f t="shared" si="1682"/>
        <v>0</v>
      </c>
      <c r="L1329" s="26">
        <f t="shared" si="1682"/>
        <v>0</v>
      </c>
      <c r="M1329" s="26">
        <f t="shared" si="1682"/>
        <v>0</v>
      </c>
      <c r="N1329" s="26">
        <f t="shared" si="1682"/>
        <v>5096.0259999999998</v>
      </c>
      <c r="O1329" s="47">
        <f t="shared" si="1649"/>
        <v>99.999411309451872</v>
      </c>
      <c r="P1329" s="26">
        <f t="shared" ref="P1329:R1332" si="1683">P1330</f>
        <v>0</v>
      </c>
      <c r="Q1329" s="26">
        <f t="shared" si="1683"/>
        <v>0</v>
      </c>
      <c r="R1329" s="26">
        <f t="shared" si="1683"/>
        <v>0</v>
      </c>
    </row>
    <row r="1330" spans="1:18" ht="26" x14ac:dyDescent="0.35">
      <c r="A1330" s="24" t="s">
        <v>349</v>
      </c>
      <c r="B1330" s="24" t="s">
        <v>100</v>
      </c>
      <c r="C1330" s="24" t="s">
        <v>99</v>
      </c>
      <c r="D1330" s="24" t="s">
        <v>344</v>
      </c>
      <c r="E1330" s="24"/>
      <c r="F1330" s="25" t="s">
        <v>789</v>
      </c>
      <c r="G1330" s="26">
        <f t="shared" si="1682"/>
        <v>5096.0560000000005</v>
      </c>
      <c r="H1330" s="26">
        <f t="shared" si="1682"/>
        <v>5096.0559999999996</v>
      </c>
      <c r="I1330" s="26">
        <f t="shared" si="1682"/>
        <v>5096.0559999999996</v>
      </c>
      <c r="J1330" s="26">
        <f t="shared" si="1682"/>
        <v>0</v>
      </c>
      <c r="K1330" s="26">
        <f t="shared" si="1682"/>
        <v>0</v>
      </c>
      <c r="L1330" s="26">
        <f t="shared" si="1682"/>
        <v>0</v>
      </c>
      <c r="M1330" s="26">
        <f t="shared" si="1682"/>
        <v>0</v>
      </c>
      <c r="N1330" s="26">
        <f t="shared" si="1682"/>
        <v>5096.0259999999998</v>
      </c>
      <c r="O1330" s="47">
        <f t="shared" si="1649"/>
        <v>99.999411309451872</v>
      </c>
      <c r="P1330" s="26">
        <f t="shared" si="1683"/>
        <v>0</v>
      </c>
      <c r="Q1330" s="26">
        <f t="shared" si="1683"/>
        <v>0</v>
      </c>
      <c r="R1330" s="26">
        <f t="shared" si="1683"/>
        <v>0</v>
      </c>
    </row>
    <row r="1331" spans="1:18" ht="26" x14ac:dyDescent="0.35">
      <c r="A1331" s="24" t="s">
        <v>349</v>
      </c>
      <c r="B1331" s="24" t="s">
        <v>100</v>
      </c>
      <c r="C1331" s="24" t="s">
        <v>99</v>
      </c>
      <c r="D1331" s="24" t="s">
        <v>324</v>
      </c>
      <c r="E1331" s="24"/>
      <c r="F1331" s="25" t="s">
        <v>411</v>
      </c>
      <c r="G1331" s="26">
        <f t="shared" si="1682"/>
        <v>5096.0560000000005</v>
      </c>
      <c r="H1331" s="26">
        <f t="shared" si="1682"/>
        <v>5096.0559999999996</v>
      </c>
      <c r="I1331" s="26">
        <f t="shared" si="1682"/>
        <v>5096.0559999999996</v>
      </c>
      <c r="J1331" s="26">
        <f t="shared" si="1682"/>
        <v>0</v>
      </c>
      <c r="K1331" s="26">
        <f t="shared" si="1682"/>
        <v>0</v>
      </c>
      <c r="L1331" s="26">
        <f t="shared" si="1682"/>
        <v>0</v>
      </c>
      <c r="M1331" s="26">
        <f t="shared" si="1682"/>
        <v>0</v>
      </c>
      <c r="N1331" s="26">
        <f t="shared" si="1682"/>
        <v>5096.0259999999998</v>
      </c>
      <c r="O1331" s="47">
        <f t="shared" si="1649"/>
        <v>99.999411309451872</v>
      </c>
      <c r="P1331" s="26">
        <f t="shared" si="1683"/>
        <v>0</v>
      </c>
      <c r="Q1331" s="26">
        <f t="shared" si="1683"/>
        <v>0</v>
      </c>
      <c r="R1331" s="26">
        <f t="shared" si="1683"/>
        <v>0</v>
      </c>
    </row>
    <row r="1332" spans="1:18" ht="26" x14ac:dyDescent="0.35">
      <c r="A1332" s="24" t="s">
        <v>349</v>
      </c>
      <c r="B1332" s="24" t="s">
        <v>100</v>
      </c>
      <c r="C1332" s="24" t="s">
        <v>99</v>
      </c>
      <c r="D1332" s="24" t="s">
        <v>324</v>
      </c>
      <c r="E1332" s="24" t="s">
        <v>6</v>
      </c>
      <c r="F1332" s="25" t="s">
        <v>367</v>
      </c>
      <c r="G1332" s="26">
        <f t="shared" si="1682"/>
        <v>5096.0560000000005</v>
      </c>
      <c r="H1332" s="26">
        <f t="shared" si="1682"/>
        <v>5096.0559999999996</v>
      </c>
      <c r="I1332" s="26">
        <f t="shared" si="1682"/>
        <v>5096.0559999999996</v>
      </c>
      <c r="J1332" s="26">
        <f t="shared" si="1682"/>
        <v>0</v>
      </c>
      <c r="K1332" s="26">
        <f t="shared" si="1682"/>
        <v>0</v>
      </c>
      <c r="L1332" s="26">
        <f t="shared" si="1682"/>
        <v>0</v>
      </c>
      <c r="M1332" s="26">
        <f t="shared" si="1682"/>
        <v>0</v>
      </c>
      <c r="N1332" s="26">
        <f t="shared" si="1682"/>
        <v>5096.0259999999998</v>
      </c>
      <c r="O1332" s="47">
        <f t="shared" si="1649"/>
        <v>99.999411309451872</v>
      </c>
      <c r="P1332" s="26">
        <f t="shared" si="1683"/>
        <v>0</v>
      </c>
      <c r="Q1332" s="26">
        <f t="shared" si="1683"/>
        <v>0</v>
      </c>
      <c r="R1332" s="26">
        <f t="shared" si="1683"/>
        <v>0</v>
      </c>
    </row>
    <row r="1333" spans="1:18" ht="26" x14ac:dyDescent="0.35">
      <c r="A1333" s="24" t="s">
        <v>349</v>
      </c>
      <c r="B1333" s="24" t="s">
        <v>100</v>
      </c>
      <c r="C1333" s="24" t="s">
        <v>99</v>
      </c>
      <c r="D1333" s="24" t="s">
        <v>324</v>
      </c>
      <c r="E1333" s="24">
        <v>240</v>
      </c>
      <c r="F1333" s="25" t="s">
        <v>356</v>
      </c>
      <c r="G1333" s="26">
        <f>6030.8-934.744</f>
        <v>5096.0560000000005</v>
      </c>
      <c r="H1333" s="26">
        <v>5096.0559999999996</v>
      </c>
      <c r="I1333" s="26">
        <v>5096.0559999999996</v>
      </c>
      <c r="J1333" s="26"/>
      <c r="K1333" s="26"/>
      <c r="L1333" s="26"/>
      <c r="M1333" s="26"/>
      <c r="N1333" s="26">
        <v>5096.0259999999998</v>
      </c>
      <c r="O1333" s="47">
        <f t="shared" si="1649"/>
        <v>99.999411309451872</v>
      </c>
      <c r="P1333" s="26"/>
      <c r="Q1333" s="26"/>
      <c r="R1333" s="26"/>
    </row>
    <row r="1334" spans="1:18" ht="26" x14ac:dyDescent="0.35">
      <c r="A1334" s="24" t="s">
        <v>349</v>
      </c>
      <c r="B1334" s="24" t="s">
        <v>100</v>
      </c>
      <c r="C1334" s="24" t="s">
        <v>99</v>
      </c>
      <c r="D1334" s="24" t="s">
        <v>28</v>
      </c>
      <c r="E1334" s="24"/>
      <c r="F1334" s="25" t="s">
        <v>39</v>
      </c>
      <c r="G1334" s="26">
        <f t="shared" ref="G1334:N1337" si="1684">G1335</f>
        <v>1083.779</v>
      </c>
      <c r="H1334" s="26">
        <f t="shared" si="1684"/>
        <v>979.26104999999995</v>
      </c>
      <c r="I1334" s="26">
        <f t="shared" si="1684"/>
        <v>979.26104999999995</v>
      </c>
      <c r="J1334" s="26">
        <f t="shared" si="1684"/>
        <v>0</v>
      </c>
      <c r="K1334" s="26">
        <f t="shared" si="1684"/>
        <v>0</v>
      </c>
      <c r="L1334" s="26">
        <f t="shared" si="1684"/>
        <v>0</v>
      </c>
      <c r="M1334" s="26">
        <f t="shared" si="1684"/>
        <v>0</v>
      </c>
      <c r="N1334" s="26">
        <f t="shared" si="1684"/>
        <v>978.76099999999997</v>
      </c>
      <c r="O1334" s="47">
        <f t="shared" si="1649"/>
        <v>99.948935985966159</v>
      </c>
      <c r="P1334" s="26">
        <f t="shared" ref="P1334:R1337" si="1685">P1335</f>
        <v>0</v>
      </c>
      <c r="Q1334" s="26">
        <f t="shared" si="1685"/>
        <v>0</v>
      </c>
      <c r="R1334" s="26">
        <f t="shared" si="1685"/>
        <v>0</v>
      </c>
    </row>
    <row r="1335" spans="1:18" ht="26" x14ac:dyDescent="0.35">
      <c r="A1335" s="24" t="s">
        <v>349</v>
      </c>
      <c r="B1335" s="24" t="s">
        <v>100</v>
      </c>
      <c r="C1335" s="24" t="s">
        <v>99</v>
      </c>
      <c r="D1335" s="24" t="s">
        <v>59</v>
      </c>
      <c r="E1335" s="24"/>
      <c r="F1335" s="25" t="s">
        <v>72</v>
      </c>
      <c r="G1335" s="26">
        <f t="shared" si="1684"/>
        <v>1083.779</v>
      </c>
      <c r="H1335" s="26">
        <f t="shared" si="1684"/>
        <v>979.26104999999995</v>
      </c>
      <c r="I1335" s="26">
        <f t="shared" si="1684"/>
        <v>979.26104999999995</v>
      </c>
      <c r="J1335" s="26">
        <f t="shared" si="1684"/>
        <v>0</v>
      </c>
      <c r="K1335" s="26">
        <f t="shared" si="1684"/>
        <v>0</v>
      </c>
      <c r="L1335" s="26">
        <f t="shared" si="1684"/>
        <v>0</v>
      </c>
      <c r="M1335" s="26">
        <f t="shared" si="1684"/>
        <v>0</v>
      </c>
      <c r="N1335" s="26">
        <f t="shared" si="1684"/>
        <v>978.76099999999997</v>
      </c>
      <c r="O1335" s="47">
        <f t="shared" si="1649"/>
        <v>99.948935985966159</v>
      </c>
      <c r="P1335" s="26">
        <f t="shared" si="1685"/>
        <v>0</v>
      </c>
      <c r="Q1335" s="26">
        <f t="shared" si="1685"/>
        <v>0</v>
      </c>
      <c r="R1335" s="26">
        <f t="shared" si="1685"/>
        <v>0</v>
      </c>
    </row>
    <row r="1336" spans="1:18" ht="26" x14ac:dyDescent="0.35">
      <c r="A1336" s="24" t="s">
        <v>349</v>
      </c>
      <c r="B1336" s="24" t="s">
        <v>100</v>
      </c>
      <c r="C1336" s="24" t="s">
        <v>99</v>
      </c>
      <c r="D1336" s="24" t="s">
        <v>53</v>
      </c>
      <c r="E1336" s="24"/>
      <c r="F1336" s="25" t="s">
        <v>73</v>
      </c>
      <c r="G1336" s="26">
        <f t="shared" si="1684"/>
        <v>1083.779</v>
      </c>
      <c r="H1336" s="26">
        <f t="shared" si="1684"/>
        <v>979.26104999999995</v>
      </c>
      <c r="I1336" s="26">
        <f t="shared" si="1684"/>
        <v>979.26104999999995</v>
      </c>
      <c r="J1336" s="26">
        <f t="shared" si="1684"/>
        <v>0</v>
      </c>
      <c r="K1336" s="26">
        <f t="shared" si="1684"/>
        <v>0</v>
      </c>
      <c r="L1336" s="26">
        <f t="shared" si="1684"/>
        <v>0</v>
      </c>
      <c r="M1336" s="26">
        <f t="shared" si="1684"/>
        <v>0</v>
      </c>
      <c r="N1336" s="26">
        <f t="shared" si="1684"/>
        <v>978.76099999999997</v>
      </c>
      <c r="O1336" s="47">
        <f t="shared" si="1649"/>
        <v>99.948935985966159</v>
      </c>
      <c r="P1336" s="26">
        <f t="shared" si="1685"/>
        <v>0</v>
      </c>
      <c r="Q1336" s="26">
        <f t="shared" si="1685"/>
        <v>0</v>
      </c>
      <c r="R1336" s="26">
        <f t="shared" si="1685"/>
        <v>0</v>
      </c>
    </row>
    <row r="1337" spans="1:18" ht="26" x14ac:dyDescent="0.35">
      <c r="A1337" s="24" t="s">
        <v>349</v>
      </c>
      <c r="B1337" s="24" t="s">
        <v>100</v>
      </c>
      <c r="C1337" s="24" t="s">
        <v>99</v>
      </c>
      <c r="D1337" s="24" t="s">
        <v>53</v>
      </c>
      <c r="E1337" s="24" t="s">
        <v>6</v>
      </c>
      <c r="F1337" s="25" t="s">
        <v>367</v>
      </c>
      <c r="G1337" s="26">
        <f t="shared" si="1684"/>
        <v>1083.779</v>
      </c>
      <c r="H1337" s="26">
        <f t="shared" si="1684"/>
        <v>979.26104999999995</v>
      </c>
      <c r="I1337" s="26">
        <f t="shared" si="1684"/>
        <v>979.26104999999995</v>
      </c>
      <c r="J1337" s="26">
        <f t="shared" si="1684"/>
        <v>0</v>
      </c>
      <c r="K1337" s="26">
        <f t="shared" si="1684"/>
        <v>0</v>
      </c>
      <c r="L1337" s="26">
        <f t="shared" si="1684"/>
        <v>0</v>
      </c>
      <c r="M1337" s="26">
        <f t="shared" si="1684"/>
        <v>0</v>
      </c>
      <c r="N1337" s="26">
        <f t="shared" si="1684"/>
        <v>978.76099999999997</v>
      </c>
      <c r="O1337" s="47">
        <f t="shared" si="1649"/>
        <v>99.948935985966159</v>
      </c>
      <c r="P1337" s="26">
        <f t="shared" si="1685"/>
        <v>0</v>
      </c>
      <c r="Q1337" s="26">
        <f t="shared" si="1685"/>
        <v>0</v>
      </c>
      <c r="R1337" s="26">
        <f t="shared" si="1685"/>
        <v>0</v>
      </c>
    </row>
    <row r="1338" spans="1:18" ht="26" x14ac:dyDescent="0.35">
      <c r="A1338" s="24" t="s">
        <v>349</v>
      </c>
      <c r="B1338" s="24" t="s">
        <v>100</v>
      </c>
      <c r="C1338" s="24" t="s">
        <v>99</v>
      </c>
      <c r="D1338" s="24" t="s">
        <v>53</v>
      </c>
      <c r="E1338" s="24">
        <v>240</v>
      </c>
      <c r="F1338" s="25" t="s">
        <v>356</v>
      </c>
      <c r="G1338" s="26">
        <v>1083.779</v>
      </c>
      <c r="H1338" s="26">
        <v>979.26104999999995</v>
      </c>
      <c r="I1338" s="26">
        <v>979.26104999999995</v>
      </c>
      <c r="J1338" s="26"/>
      <c r="K1338" s="26"/>
      <c r="L1338" s="26"/>
      <c r="M1338" s="26"/>
      <c r="N1338" s="26">
        <v>978.76099999999997</v>
      </c>
      <c r="O1338" s="47">
        <f t="shared" si="1649"/>
        <v>99.948935985966159</v>
      </c>
      <c r="P1338" s="26"/>
      <c r="Q1338" s="26"/>
      <c r="R1338" s="26"/>
    </row>
    <row r="1339" spans="1:18" s="29" customFormat="1" x14ac:dyDescent="0.35">
      <c r="A1339" s="28" t="s">
        <v>349</v>
      </c>
      <c r="B1339" s="28" t="s">
        <v>100</v>
      </c>
      <c r="C1339" s="28" t="s">
        <v>100</v>
      </c>
      <c r="D1339" s="28"/>
      <c r="E1339" s="28"/>
      <c r="F1339" s="21" t="s">
        <v>382</v>
      </c>
      <c r="G1339" s="22">
        <f t="shared" ref="G1339:N1341" si="1686">G1340</f>
        <v>11870.699999999999</v>
      </c>
      <c r="H1339" s="22">
        <f t="shared" si="1686"/>
        <v>12438.9</v>
      </c>
      <c r="I1339" s="22">
        <f t="shared" si="1686"/>
        <v>12438.9</v>
      </c>
      <c r="J1339" s="22">
        <f t="shared" si="1686"/>
        <v>0</v>
      </c>
      <c r="K1339" s="22">
        <f t="shared" si="1686"/>
        <v>0</v>
      </c>
      <c r="L1339" s="22">
        <f t="shared" si="1686"/>
        <v>0</v>
      </c>
      <c r="M1339" s="22">
        <f t="shared" si="1686"/>
        <v>0</v>
      </c>
      <c r="N1339" s="22">
        <f t="shared" si="1686"/>
        <v>12435.208000000001</v>
      </c>
      <c r="O1339" s="48">
        <f t="shared" si="1649"/>
        <v>99.970318918875464</v>
      </c>
      <c r="P1339" s="22">
        <f t="shared" ref="P1339:R1341" si="1687">P1340</f>
        <v>0</v>
      </c>
      <c r="Q1339" s="22">
        <f t="shared" si="1687"/>
        <v>0</v>
      </c>
      <c r="R1339" s="22">
        <f t="shared" si="1687"/>
        <v>0</v>
      </c>
    </row>
    <row r="1340" spans="1:18" ht="26" x14ac:dyDescent="0.35">
      <c r="A1340" s="24" t="s">
        <v>349</v>
      </c>
      <c r="B1340" s="24" t="s">
        <v>100</v>
      </c>
      <c r="C1340" s="24" t="s">
        <v>100</v>
      </c>
      <c r="D1340" s="24" t="s">
        <v>335</v>
      </c>
      <c r="E1340" s="24"/>
      <c r="F1340" s="25" t="s">
        <v>394</v>
      </c>
      <c r="G1340" s="26">
        <f t="shared" si="1686"/>
        <v>11870.699999999999</v>
      </c>
      <c r="H1340" s="26">
        <f t="shared" si="1686"/>
        <v>12438.9</v>
      </c>
      <c r="I1340" s="26">
        <f t="shared" si="1686"/>
        <v>12438.9</v>
      </c>
      <c r="J1340" s="26">
        <f t="shared" si="1686"/>
        <v>0</v>
      </c>
      <c r="K1340" s="26">
        <f t="shared" si="1686"/>
        <v>0</v>
      </c>
      <c r="L1340" s="26">
        <f t="shared" si="1686"/>
        <v>0</v>
      </c>
      <c r="M1340" s="26">
        <f t="shared" si="1686"/>
        <v>0</v>
      </c>
      <c r="N1340" s="26">
        <f t="shared" si="1686"/>
        <v>12435.208000000001</v>
      </c>
      <c r="O1340" s="47">
        <f t="shared" si="1649"/>
        <v>99.970318918875464</v>
      </c>
      <c r="P1340" s="26">
        <f t="shared" si="1687"/>
        <v>0</v>
      </c>
      <c r="Q1340" s="26">
        <f t="shared" si="1687"/>
        <v>0</v>
      </c>
      <c r="R1340" s="26">
        <f t="shared" si="1687"/>
        <v>0</v>
      </c>
    </row>
    <row r="1341" spans="1:18" x14ac:dyDescent="0.35">
      <c r="A1341" s="24" t="s">
        <v>349</v>
      </c>
      <c r="B1341" s="24" t="s">
        <v>100</v>
      </c>
      <c r="C1341" s="24" t="s">
        <v>100</v>
      </c>
      <c r="D1341" s="24" t="s">
        <v>345</v>
      </c>
      <c r="E1341" s="24"/>
      <c r="F1341" s="25" t="s">
        <v>398</v>
      </c>
      <c r="G1341" s="26">
        <f t="shared" si="1686"/>
        <v>11870.699999999999</v>
      </c>
      <c r="H1341" s="26">
        <f t="shared" si="1686"/>
        <v>12438.9</v>
      </c>
      <c r="I1341" s="26">
        <f t="shared" si="1686"/>
        <v>12438.9</v>
      </c>
      <c r="J1341" s="26">
        <f t="shared" si="1686"/>
        <v>0</v>
      </c>
      <c r="K1341" s="26">
        <f t="shared" si="1686"/>
        <v>0</v>
      </c>
      <c r="L1341" s="26">
        <f t="shared" si="1686"/>
        <v>0</v>
      </c>
      <c r="M1341" s="26">
        <f t="shared" si="1686"/>
        <v>0</v>
      </c>
      <c r="N1341" s="26">
        <f t="shared" si="1686"/>
        <v>12435.208000000001</v>
      </c>
      <c r="O1341" s="47">
        <f t="shared" si="1649"/>
        <v>99.970318918875464</v>
      </c>
      <c r="P1341" s="26">
        <f t="shared" si="1687"/>
        <v>0</v>
      </c>
      <c r="Q1341" s="26">
        <f t="shared" si="1687"/>
        <v>0</v>
      </c>
      <c r="R1341" s="26">
        <f t="shared" si="1687"/>
        <v>0</v>
      </c>
    </row>
    <row r="1342" spans="1:18" ht="39" x14ac:dyDescent="0.35">
      <c r="A1342" s="24" t="s">
        <v>349</v>
      </c>
      <c r="B1342" s="24" t="s">
        <v>100</v>
      </c>
      <c r="C1342" s="24" t="s">
        <v>100</v>
      </c>
      <c r="D1342" s="24" t="s">
        <v>325</v>
      </c>
      <c r="E1342" s="24"/>
      <c r="F1342" s="25" t="s">
        <v>37</v>
      </c>
      <c r="G1342" s="26">
        <f t="shared" ref="G1342" si="1688">G1343+G1345+G1347</f>
        <v>11870.699999999999</v>
      </c>
      <c r="H1342" s="26">
        <f t="shared" ref="H1342:M1342" si="1689">H1343+H1345+H1347</f>
        <v>12438.9</v>
      </c>
      <c r="I1342" s="26">
        <f t="shared" si="1689"/>
        <v>12438.9</v>
      </c>
      <c r="J1342" s="26">
        <f t="shared" si="1689"/>
        <v>0</v>
      </c>
      <c r="K1342" s="26">
        <f t="shared" si="1689"/>
        <v>0</v>
      </c>
      <c r="L1342" s="26">
        <f t="shared" si="1689"/>
        <v>0</v>
      </c>
      <c r="M1342" s="26">
        <f t="shared" si="1689"/>
        <v>0</v>
      </c>
      <c r="N1342" s="26">
        <f t="shared" ref="N1342" si="1690">N1343+N1345+N1347</f>
        <v>12435.208000000001</v>
      </c>
      <c r="O1342" s="47">
        <f t="shared" si="1649"/>
        <v>99.970318918875464</v>
      </c>
      <c r="P1342" s="26">
        <f t="shared" ref="P1342:R1342" si="1691">P1343+P1345+P1347</f>
        <v>0</v>
      </c>
      <c r="Q1342" s="26">
        <f t="shared" ref="Q1342" si="1692">Q1343+Q1345+Q1347</f>
        <v>0</v>
      </c>
      <c r="R1342" s="26">
        <f t="shared" si="1691"/>
        <v>0</v>
      </c>
    </row>
    <row r="1343" spans="1:18" ht="52" x14ac:dyDescent="0.35">
      <c r="A1343" s="24" t="s">
        <v>349</v>
      </c>
      <c r="B1343" s="24" t="s">
        <v>100</v>
      </c>
      <c r="C1343" s="24" t="s">
        <v>100</v>
      </c>
      <c r="D1343" s="24" t="s">
        <v>325</v>
      </c>
      <c r="E1343" s="24" t="s">
        <v>19</v>
      </c>
      <c r="F1343" s="25" t="s">
        <v>366</v>
      </c>
      <c r="G1343" s="26">
        <f t="shared" ref="G1343:N1343" si="1693">G1344</f>
        <v>8356.9</v>
      </c>
      <c r="H1343" s="26">
        <f t="shared" si="1693"/>
        <v>8926.8258900000001</v>
      </c>
      <c r="I1343" s="26">
        <f t="shared" si="1693"/>
        <v>8926.8258900000001</v>
      </c>
      <c r="J1343" s="26">
        <f t="shared" si="1693"/>
        <v>0</v>
      </c>
      <c r="K1343" s="26">
        <f t="shared" si="1693"/>
        <v>0</v>
      </c>
      <c r="L1343" s="26">
        <f t="shared" si="1693"/>
        <v>0</v>
      </c>
      <c r="M1343" s="26">
        <f t="shared" si="1693"/>
        <v>0</v>
      </c>
      <c r="N1343" s="26">
        <f t="shared" si="1693"/>
        <v>8925.5120000000006</v>
      </c>
      <c r="O1343" s="47">
        <f t="shared" si="1649"/>
        <v>99.985281554539213</v>
      </c>
      <c r="P1343" s="26">
        <f t="shared" ref="P1343:R1343" si="1694">P1344</f>
        <v>0</v>
      </c>
      <c r="Q1343" s="26">
        <f t="shared" si="1694"/>
        <v>0</v>
      </c>
      <c r="R1343" s="26">
        <f t="shared" si="1694"/>
        <v>0</v>
      </c>
    </row>
    <row r="1344" spans="1:18" x14ac:dyDescent="0.35">
      <c r="A1344" s="24" t="s">
        <v>349</v>
      </c>
      <c r="B1344" s="24" t="s">
        <v>100</v>
      </c>
      <c r="C1344" s="24" t="s">
        <v>100</v>
      </c>
      <c r="D1344" s="24" t="s">
        <v>325</v>
      </c>
      <c r="E1344" s="24">
        <v>110</v>
      </c>
      <c r="F1344" s="25" t="s">
        <v>354</v>
      </c>
      <c r="G1344" s="26">
        <v>8356.9</v>
      </c>
      <c r="H1344" s="26">
        <v>8926.8258900000001</v>
      </c>
      <c r="I1344" s="26">
        <v>8926.8258900000001</v>
      </c>
      <c r="J1344" s="26"/>
      <c r="K1344" s="26"/>
      <c r="L1344" s="26"/>
      <c r="M1344" s="26"/>
      <c r="N1344" s="26">
        <v>8925.5120000000006</v>
      </c>
      <c r="O1344" s="47">
        <f t="shared" si="1649"/>
        <v>99.985281554539213</v>
      </c>
      <c r="P1344" s="26"/>
      <c r="Q1344" s="26"/>
      <c r="R1344" s="26"/>
    </row>
    <row r="1345" spans="1:18" ht="26" x14ac:dyDescent="0.35">
      <c r="A1345" s="24" t="s">
        <v>349</v>
      </c>
      <c r="B1345" s="24" t="s">
        <v>100</v>
      </c>
      <c r="C1345" s="24" t="s">
        <v>100</v>
      </c>
      <c r="D1345" s="24" t="s">
        <v>325</v>
      </c>
      <c r="E1345" s="24" t="s">
        <v>6</v>
      </c>
      <c r="F1345" s="25" t="s">
        <v>367</v>
      </c>
      <c r="G1345" s="26">
        <f t="shared" ref="G1345:M1345" si="1695">G1346</f>
        <v>3495</v>
      </c>
      <c r="H1345" s="26">
        <f t="shared" si="1695"/>
        <v>3438.8628399999998</v>
      </c>
      <c r="I1345" s="26">
        <f t="shared" si="1695"/>
        <v>3438.8628399999998</v>
      </c>
      <c r="J1345" s="26">
        <f t="shared" si="1695"/>
        <v>0</v>
      </c>
      <c r="K1345" s="26">
        <f t="shared" si="1695"/>
        <v>0</v>
      </c>
      <c r="L1345" s="26">
        <f t="shared" si="1695"/>
        <v>0</v>
      </c>
      <c r="M1345" s="26">
        <f t="shared" si="1695"/>
        <v>0</v>
      </c>
      <c r="N1345" s="26">
        <f>N1346</f>
        <v>3436.4850000000001</v>
      </c>
      <c r="O1345" s="47">
        <f t="shared" si="1649"/>
        <v>99.930853886571427</v>
      </c>
      <c r="P1345" s="26">
        <f t="shared" ref="P1345:R1345" si="1696">P1346</f>
        <v>0</v>
      </c>
      <c r="Q1345" s="26">
        <f t="shared" si="1696"/>
        <v>0</v>
      </c>
      <c r="R1345" s="26">
        <f t="shared" si="1696"/>
        <v>0</v>
      </c>
    </row>
    <row r="1346" spans="1:18" ht="26" x14ac:dyDescent="0.35">
      <c r="A1346" s="24" t="s">
        <v>349</v>
      </c>
      <c r="B1346" s="24" t="s">
        <v>100</v>
      </c>
      <c r="C1346" s="24" t="s">
        <v>100</v>
      </c>
      <c r="D1346" s="24" t="s">
        <v>325</v>
      </c>
      <c r="E1346" s="24">
        <v>240</v>
      </c>
      <c r="F1346" s="25" t="s">
        <v>356</v>
      </c>
      <c r="G1346" s="26">
        <v>3495</v>
      </c>
      <c r="H1346" s="26">
        <v>3438.8628399999998</v>
      </c>
      <c r="I1346" s="26">
        <v>3438.8628399999998</v>
      </c>
      <c r="J1346" s="26"/>
      <c r="K1346" s="26"/>
      <c r="L1346" s="26"/>
      <c r="M1346" s="26"/>
      <c r="N1346" s="26">
        <v>3436.4850000000001</v>
      </c>
      <c r="O1346" s="47">
        <f t="shared" si="1649"/>
        <v>99.930853886571427</v>
      </c>
      <c r="P1346" s="26"/>
      <c r="Q1346" s="26"/>
      <c r="R1346" s="26"/>
    </row>
    <row r="1347" spans="1:18" x14ac:dyDescent="0.35">
      <c r="A1347" s="24" t="s">
        <v>349</v>
      </c>
      <c r="B1347" s="24" t="s">
        <v>100</v>
      </c>
      <c r="C1347" s="24" t="s">
        <v>100</v>
      </c>
      <c r="D1347" s="24" t="s">
        <v>325</v>
      </c>
      <c r="E1347" s="24" t="s">
        <v>7</v>
      </c>
      <c r="F1347" s="25" t="s">
        <v>371</v>
      </c>
      <c r="G1347" s="26">
        <f t="shared" ref="G1347:N1347" si="1697">G1348</f>
        <v>18.8</v>
      </c>
      <c r="H1347" s="26">
        <f t="shared" si="1697"/>
        <v>73.211269999999999</v>
      </c>
      <c r="I1347" s="26">
        <f t="shared" si="1697"/>
        <v>73.211269999999999</v>
      </c>
      <c r="J1347" s="26">
        <f t="shared" si="1697"/>
        <v>0</v>
      </c>
      <c r="K1347" s="26">
        <f t="shared" si="1697"/>
        <v>0</v>
      </c>
      <c r="L1347" s="26">
        <f t="shared" si="1697"/>
        <v>0</v>
      </c>
      <c r="M1347" s="26">
        <f t="shared" si="1697"/>
        <v>0</v>
      </c>
      <c r="N1347" s="26">
        <f t="shared" si="1697"/>
        <v>73.210999999999999</v>
      </c>
      <c r="O1347" s="47">
        <f t="shared" si="1649"/>
        <v>99.999631204321417</v>
      </c>
      <c r="P1347" s="26">
        <f t="shared" ref="P1347:R1347" si="1698">P1348</f>
        <v>0</v>
      </c>
      <c r="Q1347" s="26">
        <f t="shared" si="1698"/>
        <v>0</v>
      </c>
      <c r="R1347" s="26">
        <f t="shared" si="1698"/>
        <v>0</v>
      </c>
    </row>
    <row r="1348" spans="1:18" x14ac:dyDescent="0.35">
      <c r="A1348" s="24" t="s">
        <v>349</v>
      </c>
      <c r="B1348" s="24" t="s">
        <v>100</v>
      </c>
      <c r="C1348" s="24" t="s">
        <v>100</v>
      </c>
      <c r="D1348" s="24" t="s">
        <v>325</v>
      </c>
      <c r="E1348" s="24">
        <v>850</v>
      </c>
      <c r="F1348" s="25" t="s">
        <v>365</v>
      </c>
      <c r="G1348" s="26">
        <v>18.8</v>
      </c>
      <c r="H1348" s="26">
        <v>73.211269999999999</v>
      </c>
      <c r="I1348" s="26">
        <v>73.211269999999999</v>
      </c>
      <c r="J1348" s="26"/>
      <c r="K1348" s="26"/>
      <c r="L1348" s="26"/>
      <c r="M1348" s="26"/>
      <c r="N1348" s="26">
        <v>73.210999999999999</v>
      </c>
      <c r="O1348" s="47">
        <f t="shared" si="1649"/>
        <v>99.999631204321417</v>
      </c>
      <c r="P1348" s="26"/>
      <c r="Q1348" s="26"/>
      <c r="R1348" s="26"/>
    </row>
    <row r="1349" spans="1:18" s="7" customFormat="1" x14ac:dyDescent="0.35">
      <c r="A1349" s="27" t="s">
        <v>349</v>
      </c>
      <c r="B1349" s="27" t="s">
        <v>50</v>
      </c>
      <c r="C1349" s="27"/>
      <c r="D1349" s="27"/>
      <c r="E1349" s="27"/>
      <c r="F1349" s="17" t="s">
        <v>374</v>
      </c>
      <c r="G1349" s="18">
        <f t="shared" ref="G1349:N1354" si="1699">G1350</f>
        <v>1118.2</v>
      </c>
      <c r="H1349" s="18">
        <f t="shared" si="1699"/>
        <v>1118.2</v>
      </c>
      <c r="I1349" s="18">
        <f t="shared" si="1699"/>
        <v>1118.2</v>
      </c>
      <c r="J1349" s="18">
        <f t="shared" si="1699"/>
        <v>0</v>
      </c>
      <c r="K1349" s="18">
        <f t="shared" si="1699"/>
        <v>0</v>
      </c>
      <c r="L1349" s="18">
        <f t="shared" si="1699"/>
        <v>0</v>
      </c>
      <c r="M1349" s="18">
        <f t="shared" si="1699"/>
        <v>0</v>
      </c>
      <c r="N1349" s="18">
        <f t="shared" si="1699"/>
        <v>1118.1079999999999</v>
      </c>
      <c r="O1349" s="46">
        <f t="shared" si="1649"/>
        <v>99.991772491504193</v>
      </c>
      <c r="P1349" s="18">
        <f t="shared" ref="P1349:R1354" si="1700">P1350</f>
        <v>0</v>
      </c>
      <c r="Q1349" s="18">
        <f t="shared" si="1700"/>
        <v>0</v>
      </c>
      <c r="R1349" s="18">
        <f t="shared" si="1700"/>
        <v>0</v>
      </c>
    </row>
    <row r="1350" spans="1:18" s="29" customFormat="1" ht="26" x14ac:dyDescent="0.35">
      <c r="A1350" s="28" t="s">
        <v>349</v>
      </c>
      <c r="B1350" s="28" t="s">
        <v>50</v>
      </c>
      <c r="C1350" s="28" t="s">
        <v>99</v>
      </c>
      <c r="D1350" s="28"/>
      <c r="E1350" s="28"/>
      <c r="F1350" s="21" t="s">
        <v>116</v>
      </c>
      <c r="G1350" s="22">
        <f t="shared" si="1699"/>
        <v>1118.2</v>
      </c>
      <c r="H1350" s="22">
        <f t="shared" si="1699"/>
        <v>1118.2</v>
      </c>
      <c r="I1350" s="22">
        <f t="shared" si="1699"/>
        <v>1118.2</v>
      </c>
      <c r="J1350" s="22">
        <f t="shared" si="1699"/>
        <v>0</v>
      </c>
      <c r="K1350" s="22">
        <f t="shared" si="1699"/>
        <v>0</v>
      </c>
      <c r="L1350" s="22">
        <f t="shared" si="1699"/>
        <v>0</v>
      </c>
      <c r="M1350" s="22">
        <f t="shared" si="1699"/>
        <v>0</v>
      </c>
      <c r="N1350" s="22">
        <f t="shared" si="1699"/>
        <v>1118.1079999999999</v>
      </c>
      <c r="O1350" s="48">
        <f t="shared" si="1649"/>
        <v>99.991772491504193</v>
      </c>
      <c r="P1350" s="22">
        <f t="shared" si="1700"/>
        <v>0</v>
      </c>
      <c r="Q1350" s="22">
        <f t="shared" si="1700"/>
        <v>0</v>
      </c>
      <c r="R1350" s="22">
        <f t="shared" si="1700"/>
        <v>0</v>
      </c>
    </row>
    <row r="1351" spans="1:18" ht="26" x14ac:dyDescent="0.35">
      <c r="A1351" s="24" t="s">
        <v>349</v>
      </c>
      <c r="B1351" s="24" t="s">
        <v>50</v>
      </c>
      <c r="C1351" s="24" t="s">
        <v>99</v>
      </c>
      <c r="D1351" s="24" t="s">
        <v>109</v>
      </c>
      <c r="E1351" s="24"/>
      <c r="F1351" s="25" t="s">
        <v>118</v>
      </c>
      <c r="G1351" s="26">
        <f t="shared" si="1699"/>
        <v>1118.2</v>
      </c>
      <c r="H1351" s="26">
        <f t="shared" si="1699"/>
        <v>1118.2</v>
      </c>
      <c r="I1351" s="26">
        <f t="shared" si="1699"/>
        <v>1118.2</v>
      </c>
      <c r="J1351" s="26">
        <f t="shared" si="1699"/>
        <v>0</v>
      </c>
      <c r="K1351" s="26">
        <f t="shared" si="1699"/>
        <v>0</v>
      </c>
      <c r="L1351" s="26">
        <f t="shared" si="1699"/>
        <v>0</v>
      </c>
      <c r="M1351" s="26">
        <f t="shared" si="1699"/>
        <v>0</v>
      </c>
      <c r="N1351" s="26">
        <f t="shared" si="1699"/>
        <v>1118.1079999999999</v>
      </c>
      <c r="O1351" s="47">
        <f t="shared" si="1649"/>
        <v>99.991772491504193</v>
      </c>
      <c r="P1351" s="26">
        <f t="shared" si="1700"/>
        <v>0</v>
      </c>
      <c r="Q1351" s="26">
        <f t="shared" si="1700"/>
        <v>0</v>
      </c>
      <c r="R1351" s="26">
        <f t="shared" si="1700"/>
        <v>0</v>
      </c>
    </row>
    <row r="1352" spans="1:18" ht="26" x14ac:dyDescent="0.35">
      <c r="A1352" s="24" t="s">
        <v>349</v>
      </c>
      <c r="B1352" s="24" t="s">
        <v>50</v>
      </c>
      <c r="C1352" s="24" t="s">
        <v>99</v>
      </c>
      <c r="D1352" s="24" t="s">
        <v>111</v>
      </c>
      <c r="E1352" s="24"/>
      <c r="F1352" s="25" t="s">
        <v>122</v>
      </c>
      <c r="G1352" s="26">
        <f t="shared" si="1699"/>
        <v>1118.2</v>
      </c>
      <c r="H1352" s="26">
        <f t="shared" si="1699"/>
        <v>1118.2</v>
      </c>
      <c r="I1352" s="26">
        <f t="shared" si="1699"/>
        <v>1118.2</v>
      </c>
      <c r="J1352" s="26">
        <f t="shared" si="1699"/>
        <v>0</v>
      </c>
      <c r="K1352" s="26">
        <f t="shared" si="1699"/>
        <v>0</v>
      </c>
      <c r="L1352" s="26">
        <f t="shared" si="1699"/>
        <v>0</v>
      </c>
      <c r="M1352" s="26">
        <f t="shared" si="1699"/>
        <v>0</v>
      </c>
      <c r="N1352" s="26">
        <f t="shared" si="1699"/>
        <v>1118.1079999999999</v>
      </c>
      <c r="O1352" s="47">
        <f t="shared" si="1649"/>
        <v>99.991772491504193</v>
      </c>
      <c r="P1352" s="26">
        <f t="shared" si="1700"/>
        <v>0</v>
      </c>
      <c r="Q1352" s="26">
        <f t="shared" si="1700"/>
        <v>0</v>
      </c>
      <c r="R1352" s="26">
        <f t="shared" si="1700"/>
        <v>0</v>
      </c>
    </row>
    <row r="1353" spans="1:18" x14ac:dyDescent="0.35">
      <c r="A1353" s="24" t="s">
        <v>349</v>
      </c>
      <c r="B1353" s="24" t="s">
        <v>50</v>
      </c>
      <c r="C1353" s="24" t="s">
        <v>99</v>
      </c>
      <c r="D1353" s="24" t="s">
        <v>106</v>
      </c>
      <c r="E1353" s="24"/>
      <c r="F1353" s="25" t="s">
        <v>125</v>
      </c>
      <c r="G1353" s="26">
        <f t="shared" si="1699"/>
        <v>1118.2</v>
      </c>
      <c r="H1353" s="26">
        <f t="shared" si="1699"/>
        <v>1118.2</v>
      </c>
      <c r="I1353" s="26">
        <f t="shared" si="1699"/>
        <v>1118.2</v>
      </c>
      <c r="J1353" s="26">
        <f t="shared" si="1699"/>
        <v>0</v>
      </c>
      <c r="K1353" s="26">
        <f t="shared" si="1699"/>
        <v>0</v>
      </c>
      <c r="L1353" s="26">
        <f t="shared" si="1699"/>
        <v>0</v>
      </c>
      <c r="M1353" s="26">
        <f t="shared" si="1699"/>
        <v>0</v>
      </c>
      <c r="N1353" s="26">
        <f t="shared" si="1699"/>
        <v>1118.1079999999999</v>
      </c>
      <c r="O1353" s="47">
        <f t="shared" si="1649"/>
        <v>99.991772491504193</v>
      </c>
      <c r="P1353" s="26">
        <f t="shared" si="1700"/>
        <v>0</v>
      </c>
      <c r="Q1353" s="26">
        <f t="shared" si="1700"/>
        <v>0</v>
      </c>
      <c r="R1353" s="26">
        <f t="shared" si="1700"/>
        <v>0</v>
      </c>
    </row>
    <row r="1354" spans="1:18" ht="26" x14ac:dyDescent="0.35">
      <c r="A1354" s="24" t="s">
        <v>349</v>
      </c>
      <c r="B1354" s="24" t="s">
        <v>50</v>
      </c>
      <c r="C1354" s="24" t="s">
        <v>99</v>
      </c>
      <c r="D1354" s="24" t="s">
        <v>106</v>
      </c>
      <c r="E1354" s="24" t="s">
        <v>6</v>
      </c>
      <c r="F1354" s="25" t="s">
        <v>367</v>
      </c>
      <c r="G1354" s="26">
        <f t="shared" si="1699"/>
        <v>1118.2</v>
      </c>
      <c r="H1354" s="26">
        <f t="shared" si="1699"/>
        <v>1118.2</v>
      </c>
      <c r="I1354" s="26">
        <f t="shared" si="1699"/>
        <v>1118.2</v>
      </c>
      <c r="J1354" s="26">
        <f t="shared" si="1699"/>
        <v>0</v>
      </c>
      <c r="K1354" s="26">
        <f t="shared" si="1699"/>
        <v>0</v>
      </c>
      <c r="L1354" s="26">
        <f t="shared" si="1699"/>
        <v>0</v>
      </c>
      <c r="M1354" s="26">
        <f t="shared" si="1699"/>
        <v>0</v>
      </c>
      <c r="N1354" s="26">
        <f t="shared" si="1699"/>
        <v>1118.1079999999999</v>
      </c>
      <c r="O1354" s="47">
        <f t="shared" si="1649"/>
        <v>99.991772491504193</v>
      </c>
      <c r="P1354" s="26">
        <f t="shared" si="1700"/>
        <v>0</v>
      </c>
      <c r="Q1354" s="26">
        <f t="shared" si="1700"/>
        <v>0</v>
      </c>
      <c r="R1354" s="26">
        <f t="shared" si="1700"/>
        <v>0</v>
      </c>
    </row>
    <row r="1355" spans="1:18" ht="26" x14ac:dyDescent="0.35">
      <c r="A1355" s="24" t="s">
        <v>349</v>
      </c>
      <c r="B1355" s="24" t="s">
        <v>50</v>
      </c>
      <c r="C1355" s="24" t="s">
        <v>99</v>
      </c>
      <c r="D1355" s="24" t="s">
        <v>106</v>
      </c>
      <c r="E1355" s="24">
        <v>240</v>
      </c>
      <c r="F1355" s="25" t="s">
        <v>356</v>
      </c>
      <c r="G1355" s="26">
        <v>1118.2</v>
      </c>
      <c r="H1355" s="26">
        <v>1118.2</v>
      </c>
      <c r="I1355" s="26">
        <v>1118.2</v>
      </c>
      <c r="J1355" s="26"/>
      <c r="K1355" s="26"/>
      <c r="L1355" s="26"/>
      <c r="M1355" s="26"/>
      <c r="N1355" s="26">
        <v>1118.1079999999999</v>
      </c>
      <c r="O1355" s="47">
        <f t="shared" si="1649"/>
        <v>99.991772491504193</v>
      </c>
      <c r="P1355" s="26"/>
      <c r="Q1355" s="26"/>
      <c r="R1355" s="26"/>
    </row>
    <row r="1356" spans="1:18" s="7" customFormat="1" x14ac:dyDescent="0.35">
      <c r="A1356" s="27" t="s">
        <v>349</v>
      </c>
      <c r="B1356" s="27" t="s">
        <v>11</v>
      </c>
      <c r="C1356" s="27"/>
      <c r="D1356" s="27"/>
      <c r="E1356" s="27"/>
      <c r="F1356" s="17" t="s">
        <v>45</v>
      </c>
      <c r="G1356" s="18">
        <f t="shared" ref="G1356:N1358" si="1701">G1357</f>
        <v>2744</v>
      </c>
      <c r="H1356" s="18">
        <f t="shared" si="1701"/>
        <v>2744</v>
      </c>
      <c r="I1356" s="18">
        <f t="shared" si="1701"/>
        <v>2744</v>
      </c>
      <c r="J1356" s="18">
        <f t="shared" si="1701"/>
        <v>0</v>
      </c>
      <c r="K1356" s="18">
        <f t="shared" si="1701"/>
        <v>0</v>
      </c>
      <c r="L1356" s="18">
        <f t="shared" si="1701"/>
        <v>0</v>
      </c>
      <c r="M1356" s="18">
        <f t="shared" si="1701"/>
        <v>0</v>
      </c>
      <c r="N1356" s="18">
        <f t="shared" si="1701"/>
        <v>2743.982</v>
      </c>
      <c r="O1356" s="46">
        <f t="shared" si="1649"/>
        <v>99.999344023323616</v>
      </c>
      <c r="P1356" s="18">
        <f t="shared" ref="P1356:R1358" si="1702">P1357</f>
        <v>0</v>
      </c>
      <c r="Q1356" s="18">
        <f t="shared" si="1702"/>
        <v>0</v>
      </c>
      <c r="R1356" s="18">
        <f t="shared" si="1702"/>
        <v>0</v>
      </c>
    </row>
    <row r="1357" spans="1:18" s="29" customFormat="1" x14ac:dyDescent="0.35">
      <c r="A1357" s="28" t="s">
        <v>349</v>
      </c>
      <c r="B1357" s="28" t="s">
        <v>11</v>
      </c>
      <c r="C1357" s="28" t="s">
        <v>11</v>
      </c>
      <c r="D1357" s="28"/>
      <c r="E1357" s="28"/>
      <c r="F1357" s="21" t="s">
        <v>199</v>
      </c>
      <c r="G1357" s="22">
        <f t="shared" si="1701"/>
        <v>2744</v>
      </c>
      <c r="H1357" s="22">
        <f t="shared" si="1701"/>
        <v>2744</v>
      </c>
      <c r="I1357" s="22">
        <f t="shared" si="1701"/>
        <v>2744</v>
      </c>
      <c r="J1357" s="22">
        <f t="shared" si="1701"/>
        <v>0</v>
      </c>
      <c r="K1357" s="22">
        <f t="shared" si="1701"/>
        <v>0</v>
      </c>
      <c r="L1357" s="22">
        <f t="shared" si="1701"/>
        <v>0</v>
      </c>
      <c r="M1357" s="22">
        <f t="shared" si="1701"/>
        <v>0</v>
      </c>
      <c r="N1357" s="22">
        <f t="shared" si="1701"/>
        <v>2743.982</v>
      </c>
      <c r="O1357" s="48">
        <f t="shared" si="1649"/>
        <v>99.999344023323616</v>
      </c>
      <c r="P1357" s="22">
        <f t="shared" si="1702"/>
        <v>0</v>
      </c>
      <c r="Q1357" s="22">
        <f t="shared" si="1702"/>
        <v>0</v>
      </c>
      <c r="R1357" s="22">
        <f t="shared" si="1702"/>
        <v>0</v>
      </c>
    </row>
    <row r="1358" spans="1:18" x14ac:dyDescent="0.35">
      <c r="A1358" s="24" t="s">
        <v>349</v>
      </c>
      <c r="B1358" s="24" t="s">
        <v>11</v>
      </c>
      <c r="C1358" s="24" t="s">
        <v>11</v>
      </c>
      <c r="D1358" s="24" t="s">
        <v>186</v>
      </c>
      <c r="E1358" s="24"/>
      <c r="F1358" s="25" t="s">
        <v>211</v>
      </c>
      <c r="G1358" s="26">
        <f t="shared" si="1701"/>
        <v>2744</v>
      </c>
      <c r="H1358" s="26">
        <f t="shared" si="1701"/>
        <v>2744</v>
      </c>
      <c r="I1358" s="26">
        <f t="shared" si="1701"/>
        <v>2744</v>
      </c>
      <c r="J1358" s="26">
        <f t="shared" si="1701"/>
        <v>0</v>
      </c>
      <c r="K1358" s="26">
        <f t="shared" si="1701"/>
        <v>0</v>
      </c>
      <c r="L1358" s="26">
        <f t="shared" si="1701"/>
        <v>0</v>
      </c>
      <c r="M1358" s="26">
        <f t="shared" si="1701"/>
        <v>0</v>
      </c>
      <c r="N1358" s="26">
        <f t="shared" si="1701"/>
        <v>2743.982</v>
      </c>
      <c r="O1358" s="47">
        <f t="shared" ref="O1358:O1421" si="1703">N1358/H1358*100</f>
        <v>99.999344023323616</v>
      </c>
      <c r="P1358" s="26">
        <f t="shared" si="1702"/>
        <v>0</v>
      </c>
      <c r="Q1358" s="26">
        <f t="shared" si="1702"/>
        <v>0</v>
      </c>
      <c r="R1358" s="26">
        <f t="shared" si="1702"/>
        <v>0</v>
      </c>
    </row>
    <row r="1359" spans="1:18" x14ac:dyDescent="0.35">
      <c r="A1359" s="24" t="s">
        <v>349</v>
      </c>
      <c r="B1359" s="24" t="s">
        <v>11</v>
      </c>
      <c r="C1359" s="24" t="s">
        <v>11</v>
      </c>
      <c r="D1359" s="24" t="s">
        <v>187</v>
      </c>
      <c r="E1359" s="24"/>
      <c r="F1359" s="25" t="s">
        <v>212</v>
      </c>
      <c r="G1359" s="26">
        <f t="shared" ref="G1359" si="1704">G1360+G1363</f>
        <v>2744</v>
      </c>
      <c r="H1359" s="26">
        <f t="shared" ref="H1359:M1359" si="1705">H1360+H1363</f>
        <v>2744</v>
      </c>
      <c r="I1359" s="26">
        <f t="shared" si="1705"/>
        <v>2744</v>
      </c>
      <c r="J1359" s="26">
        <f t="shared" si="1705"/>
        <v>0</v>
      </c>
      <c r="K1359" s="26">
        <f t="shared" si="1705"/>
        <v>0</v>
      </c>
      <c r="L1359" s="26">
        <f t="shared" si="1705"/>
        <v>0</v>
      </c>
      <c r="M1359" s="26">
        <f t="shared" si="1705"/>
        <v>0</v>
      </c>
      <c r="N1359" s="26">
        <f t="shared" ref="N1359" si="1706">N1360+N1363</f>
        <v>2743.982</v>
      </c>
      <c r="O1359" s="47">
        <f t="shared" si="1703"/>
        <v>99.999344023323616</v>
      </c>
      <c r="P1359" s="26">
        <f t="shared" ref="P1359:R1359" si="1707">P1360+P1363</f>
        <v>0</v>
      </c>
      <c r="Q1359" s="26">
        <f t="shared" ref="Q1359" si="1708">Q1360+Q1363</f>
        <v>0</v>
      </c>
      <c r="R1359" s="26">
        <f t="shared" si="1707"/>
        <v>0</v>
      </c>
    </row>
    <row r="1360" spans="1:18" x14ac:dyDescent="0.35">
      <c r="A1360" s="24" t="s">
        <v>349</v>
      </c>
      <c r="B1360" s="24" t="s">
        <v>11</v>
      </c>
      <c r="C1360" s="24" t="s">
        <v>11</v>
      </c>
      <c r="D1360" s="24" t="s">
        <v>167</v>
      </c>
      <c r="E1360" s="24"/>
      <c r="F1360" s="25" t="s">
        <v>213</v>
      </c>
      <c r="G1360" s="26">
        <f t="shared" ref="G1360:N1361" si="1709">G1361</f>
        <v>149.5</v>
      </c>
      <c r="H1360" s="26">
        <f t="shared" si="1709"/>
        <v>149.5</v>
      </c>
      <c r="I1360" s="26">
        <f t="shared" si="1709"/>
        <v>149.5</v>
      </c>
      <c r="J1360" s="26">
        <f t="shared" si="1709"/>
        <v>0</v>
      </c>
      <c r="K1360" s="26">
        <f t="shared" si="1709"/>
        <v>0</v>
      </c>
      <c r="L1360" s="26">
        <f t="shared" si="1709"/>
        <v>0</v>
      </c>
      <c r="M1360" s="26">
        <f t="shared" si="1709"/>
        <v>0</v>
      </c>
      <c r="N1360" s="26">
        <f t="shared" si="1709"/>
        <v>149.5</v>
      </c>
      <c r="O1360" s="47">
        <f t="shared" si="1703"/>
        <v>100</v>
      </c>
      <c r="P1360" s="26">
        <f t="shared" ref="P1360:R1361" si="1710">P1361</f>
        <v>0</v>
      </c>
      <c r="Q1360" s="26">
        <f t="shared" si="1710"/>
        <v>0</v>
      </c>
      <c r="R1360" s="26">
        <f t="shared" si="1710"/>
        <v>0</v>
      </c>
    </row>
    <row r="1361" spans="1:18" ht="26" x14ac:dyDescent="0.35">
      <c r="A1361" s="24" t="s">
        <v>349</v>
      </c>
      <c r="B1361" s="24" t="s">
        <v>11</v>
      </c>
      <c r="C1361" s="24" t="s">
        <v>11</v>
      </c>
      <c r="D1361" s="24" t="s">
        <v>167</v>
      </c>
      <c r="E1361" s="24" t="s">
        <v>6</v>
      </c>
      <c r="F1361" s="25" t="s">
        <v>367</v>
      </c>
      <c r="G1361" s="26">
        <f t="shared" si="1709"/>
        <v>149.5</v>
      </c>
      <c r="H1361" s="26">
        <f t="shared" si="1709"/>
        <v>149.5</v>
      </c>
      <c r="I1361" s="26">
        <f t="shared" si="1709"/>
        <v>149.5</v>
      </c>
      <c r="J1361" s="26">
        <f t="shared" si="1709"/>
        <v>0</v>
      </c>
      <c r="K1361" s="26">
        <f t="shared" si="1709"/>
        <v>0</v>
      </c>
      <c r="L1361" s="26">
        <f t="shared" si="1709"/>
        <v>0</v>
      </c>
      <c r="M1361" s="26">
        <f t="shared" si="1709"/>
        <v>0</v>
      </c>
      <c r="N1361" s="26">
        <f t="shared" si="1709"/>
        <v>149.5</v>
      </c>
      <c r="O1361" s="47">
        <f t="shared" si="1703"/>
        <v>100</v>
      </c>
      <c r="P1361" s="26">
        <f t="shared" si="1710"/>
        <v>0</v>
      </c>
      <c r="Q1361" s="26">
        <f t="shared" si="1710"/>
        <v>0</v>
      </c>
      <c r="R1361" s="26">
        <f t="shared" si="1710"/>
        <v>0</v>
      </c>
    </row>
    <row r="1362" spans="1:18" ht="26" x14ac:dyDescent="0.35">
      <c r="A1362" s="24" t="s">
        <v>349</v>
      </c>
      <c r="B1362" s="24" t="s">
        <v>11</v>
      </c>
      <c r="C1362" s="24" t="s">
        <v>11</v>
      </c>
      <c r="D1362" s="24" t="s">
        <v>167</v>
      </c>
      <c r="E1362" s="24">
        <v>240</v>
      </c>
      <c r="F1362" s="25" t="s">
        <v>356</v>
      </c>
      <c r="G1362" s="26">
        <v>149.5</v>
      </c>
      <c r="H1362" s="26">
        <v>149.5</v>
      </c>
      <c r="I1362" s="26">
        <v>149.5</v>
      </c>
      <c r="J1362" s="26"/>
      <c r="K1362" s="26"/>
      <c r="L1362" s="26"/>
      <c r="M1362" s="26"/>
      <c r="N1362" s="26">
        <v>149.5</v>
      </c>
      <c r="O1362" s="47">
        <f t="shared" si="1703"/>
        <v>100</v>
      </c>
      <c r="P1362" s="26"/>
      <c r="Q1362" s="26"/>
      <c r="R1362" s="26"/>
    </row>
    <row r="1363" spans="1:18" ht="52" x14ac:dyDescent="0.35">
      <c r="A1363" s="24" t="s">
        <v>349</v>
      </c>
      <c r="B1363" s="24" t="s">
        <v>11</v>
      </c>
      <c r="C1363" s="24" t="s">
        <v>11</v>
      </c>
      <c r="D1363" s="24" t="s">
        <v>326</v>
      </c>
      <c r="E1363" s="24"/>
      <c r="F1363" s="25" t="s">
        <v>384</v>
      </c>
      <c r="G1363" s="26">
        <f t="shared" ref="G1363:N1364" si="1711">G1364</f>
        <v>2594.5</v>
      </c>
      <c r="H1363" s="26">
        <f t="shared" si="1711"/>
        <v>2594.5</v>
      </c>
      <c r="I1363" s="26">
        <f t="shared" si="1711"/>
        <v>2594.5</v>
      </c>
      <c r="J1363" s="26">
        <f t="shared" si="1711"/>
        <v>0</v>
      </c>
      <c r="K1363" s="26">
        <f t="shared" si="1711"/>
        <v>0</v>
      </c>
      <c r="L1363" s="26">
        <f t="shared" si="1711"/>
        <v>0</v>
      </c>
      <c r="M1363" s="26">
        <f t="shared" si="1711"/>
        <v>0</v>
      </c>
      <c r="N1363" s="26">
        <f t="shared" si="1711"/>
        <v>2594.482</v>
      </c>
      <c r="O1363" s="47">
        <f t="shared" si="1703"/>
        <v>99.999306224706103</v>
      </c>
      <c r="P1363" s="26">
        <f t="shared" ref="P1363:R1364" si="1712">P1364</f>
        <v>0</v>
      </c>
      <c r="Q1363" s="26">
        <f t="shared" si="1712"/>
        <v>0</v>
      </c>
      <c r="R1363" s="26">
        <f t="shared" si="1712"/>
        <v>0</v>
      </c>
    </row>
    <row r="1364" spans="1:18" ht="26" x14ac:dyDescent="0.35">
      <c r="A1364" s="24" t="s">
        <v>349</v>
      </c>
      <c r="B1364" s="24" t="s">
        <v>11</v>
      </c>
      <c r="C1364" s="24" t="s">
        <v>11</v>
      </c>
      <c r="D1364" s="24" t="s">
        <v>326</v>
      </c>
      <c r="E1364" s="24" t="s">
        <v>85</v>
      </c>
      <c r="F1364" s="25" t="s">
        <v>370</v>
      </c>
      <c r="G1364" s="26">
        <f t="shared" si="1711"/>
        <v>2594.5</v>
      </c>
      <c r="H1364" s="26">
        <f t="shared" si="1711"/>
        <v>2594.5</v>
      </c>
      <c r="I1364" s="26">
        <f t="shared" si="1711"/>
        <v>2594.5</v>
      </c>
      <c r="J1364" s="26">
        <f t="shared" si="1711"/>
        <v>0</v>
      </c>
      <c r="K1364" s="26">
        <f t="shared" si="1711"/>
        <v>0</v>
      </c>
      <c r="L1364" s="26">
        <f t="shared" si="1711"/>
        <v>0</v>
      </c>
      <c r="M1364" s="26">
        <f t="shared" si="1711"/>
        <v>0</v>
      </c>
      <c r="N1364" s="26">
        <f t="shared" si="1711"/>
        <v>2594.482</v>
      </c>
      <c r="O1364" s="47">
        <f t="shared" si="1703"/>
        <v>99.999306224706103</v>
      </c>
      <c r="P1364" s="26">
        <f t="shared" si="1712"/>
        <v>0</v>
      </c>
      <c r="Q1364" s="26">
        <f t="shared" si="1712"/>
        <v>0</v>
      </c>
      <c r="R1364" s="26">
        <f t="shared" si="1712"/>
        <v>0</v>
      </c>
    </row>
    <row r="1365" spans="1:18" ht="26" x14ac:dyDescent="0.35">
      <c r="A1365" s="24" t="s">
        <v>349</v>
      </c>
      <c r="B1365" s="24" t="s">
        <v>11</v>
      </c>
      <c r="C1365" s="24" t="s">
        <v>11</v>
      </c>
      <c r="D1365" s="24" t="s">
        <v>326</v>
      </c>
      <c r="E1365" s="24">
        <v>630</v>
      </c>
      <c r="F1365" s="25" t="s">
        <v>363</v>
      </c>
      <c r="G1365" s="26">
        <v>2594.5</v>
      </c>
      <c r="H1365" s="26">
        <v>2594.5</v>
      </c>
      <c r="I1365" s="26">
        <v>2594.5</v>
      </c>
      <c r="J1365" s="26"/>
      <c r="K1365" s="26"/>
      <c r="L1365" s="26"/>
      <c r="M1365" s="26"/>
      <c r="N1365" s="26">
        <v>2594.482</v>
      </c>
      <c r="O1365" s="47">
        <f t="shared" si="1703"/>
        <v>99.999306224706103</v>
      </c>
      <c r="P1365" s="26"/>
      <c r="Q1365" s="26"/>
      <c r="R1365" s="26"/>
    </row>
    <row r="1366" spans="1:18" s="7" customFormat="1" x14ac:dyDescent="0.35">
      <c r="A1366" s="27" t="s">
        <v>349</v>
      </c>
      <c r="B1366" s="27" t="s">
        <v>174</v>
      </c>
      <c r="C1366" s="27"/>
      <c r="D1366" s="27"/>
      <c r="E1366" s="27"/>
      <c r="F1366" s="17" t="s">
        <v>201</v>
      </c>
      <c r="G1366" s="18">
        <f t="shared" ref="G1366:N1371" si="1713">G1367</f>
        <v>4681.9859999999999</v>
      </c>
      <c r="H1366" s="18">
        <f t="shared" si="1713"/>
        <v>6891.4858999999997</v>
      </c>
      <c r="I1366" s="18">
        <f t="shared" si="1713"/>
        <v>6891.4858999999997</v>
      </c>
      <c r="J1366" s="18">
        <f t="shared" si="1713"/>
        <v>0</v>
      </c>
      <c r="K1366" s="18">
        <f t="shared" si="1713"/>
        <v>0</v>
      </c>
      <c r="L1366" s="18">
        <f t="shared" si="1713"/>
        <v>0</v>
      </c>
      <c r="M1366" s="18">
        <f t="shared" si="1713"/>
        <v>0</v>
      </c>
      <c r="N1366" s="18">
        <f t="shared" si="1713"/>
        <v>6652.634</v>
      </c>
      <c r="O1366" s="46">
        <f t="shared" si="1703"/>
        <v>96.534101593387874</v>
      </c>
      <c r="P1366" s="18">
        <f t="shared" ref="P1366:R1371" si="1714">P1367</f>
        <v>0</v>
      </c>
      <c r="Q1366" s="18">
        <f t="shared" si="1714"/>
        <v>0</v>
      </c>
      <c r="R1366" s="18">
        <f t="shared" si="1714"/>
        <v>0</v>
      </c>
    </row>
    <row r="1367" spans="1:18" s="29" customFormat="1" x14ac:dyDescent="0.35">
      <c r="A1367" s="28" t="s">
        <v>349</v>
      </c>
      <c r="B1367" s="28" t="s">
        <v>174</v>
      </c>
      <c r="C1367" s="28" t="s">
        <v>8</v>
      </c>
      <c r="D1367" s="28"/>
      <c r="E1367" s="28"/>
      <c r="F1367" s="21" t="s">
        <v>202</v>
      </c>
      <c r="G1367" s="22">
        <f t="shared" ref="G1367" si="1715">G1368+G1373</f>
        <v>4681.9859999999999</v>
      </c>
      <c r="H1367" s="22">
        <f t="shared" ref="H1367:M1367" si="1716">H1368+H1373</f>
        <v>6891.4858999999997</v>
      </c>
      <c r="I1367" s="22">
        <f t="shared" si="1716"/>
        <v>6891.4858999999997</v>
      </c>
      <c r="J1367" s="22">
        <f t="shared" si="1716"/>
        <v>0</v>
      </c>
      <c r="K1367" s="22">
        <f t="shared" si="1716"/>
        <v>0</v>
      </c>
      <c r="L1367" s="22">
        <f t="shared" si="1716"/>
        <v>0</v>
      </c>
      <c r="M1367" s="22">
        <f t="shared" si="1716"/>
        <v>0</v>
      </c>
      <c r="N1367" s="22">
        <f t="shared" ref="N1367" si="1717">N1368+N1373</f>
        <v>6652.634</v>
      </c>
      <c r="O1367" s="48">
        <f t="shared" si="1703"/>
        <v>96.534101593387874</v>
      </c>
      <c r="P1367" s="22">
        <f t="shared" ref="P1367:R1367" si="1718">P1368+P1373</f>
        <v>0</v>
      </c>
      <c r="Q1367" s="22">
        <f t="shared" ref="Q1367" si="1719">Q1368+Q1373</f>
        <v>0</v>
      </c>
      <c r="R1367" s="22">
        <f t="shared" si="1718"/>
        <v>0</v>
      </c>
    </row>
    <row r="1368" spans="1:18" x14ac:dyDescent="0.35">
      <c r="A1368" s="24" t="s">
        <v>349</v>
      </c>
      <c r="B1368" s="24" t="s">
        <v>174</v>
      </c>
      <c r="C1368" s="24" t="s">
        <v>8</v>
      </c>
      <c r="D1368" s="24" t="s">
        <v>182</v>
      </c>
      <c r="E1368" s="24"/>
      <c r="F1368" s="25" t="s">
        <v>205</v>
      </c>
      <c r="G1368" s="26">
        <f t="shared" si="1713"/>
        <v>1953</v>
      </c>
      <c r="H1368" s="26">
        <f t="shared" si="1713"/>
        <v>1953</v>
      </c>
      <c r="I1368" s="26">
        <f t="shared" si="1713"/>
        <v>1953</v>
      </c>
      <c r="J1368" s="26">
        <f t="shared" si="1713"/>
        <v>0</v>
      </c>
      <c r="K1368" s="26">
        <f t="shared" si="1713"/>
        <v>0</v>
      </c>
      <c r="L1368" s="26">
        <f t="shared" si="1713"/>
        <v>0</v>
      </c>
      <c r="M1368" s="26">
        <f t="shared" si="1713"/>
        <v>0</v>
      </c>
      <c r="N1368" s="26">
        <f t="shared" si="1713"/>
        <v>1915.5</v>
      </c>
      <c r="O1368" s="47">
        <f t="shared" si="1703"/>
        <v>98.079877112135165</v>
      </c>
      <c r="P1368" s="26">
        <f t="shared" si="1714"/>
        <v>0</v>
      </c>
      <c r="Q1368" s="26">
        <f t="shared" si="1714"/>
        <v>0</v>
      </c>
      <c r="R1368" s="26">
        <f t="shared" si="1714"/>
        <v>0</v>
      </c>
    </row>
    <row r="1369" spans="1:18" x14ac:dyDescent="0.35">
      <c r="A1369" s="24" t="s">
        <v>349</v>
      </c>
      <c r="B1369" s="24" t="s">
        <v>174</v>
      </c>
      <c r="C1369" s="24" t="s">
        <v>8</v>
      </c>
      <c r="D1369" s="24" t="s">
        <v>193</v>
      </c>
      <c r="E1369" s="24"/>
      <c r="F1369" s="25" t="s">
        <v>222</v>
      </c>
      <c r="G1369" s="26">
        <f t="shared" si="1713"/>
        <v>1953</v>
      </c>
      <c r="H1369" s="26">
        <f t="shared" si="1713"/>
        <v>1953</v>
      </c>
      <c r="I1369" s="26">
        <f t="shared" si="1713"/>
        <v>1953</v>
      </c>
      <c r="J1369" s="26">
        <f t="shared" si="1713"/>
        <v>0</v>
      </c>
      <c r="K1369" s="26">
        <f t="shared" si="1713"/>
        <v>0</v>
      </c>
      <c r="L1369" s="26">
        <f t="shared" si="1713"/>
        <v>0</v>
      </c>
      <c r="M1369" s="26">
        <f t="shared" si="1713"/>
        <v>0</v>
      </c>
      <c r="N1369" s="26">
        <f t="shared" si="1713"/>
        <v>1915.5</v>
      </c>
      <c r="O1369" s="47">
        <f t="shared" si="1703"/>
        <v>98.079877112135165</v>
      </c>
      <c r="P1369" s="26">
        <f t="shared" si="1714"/>
        <v>0</v>
      </c>
      <c r="Q1369" s="26">
        <f t="shared" si="1714"/>
        <v>0</v>
      </c>
      <c r="R1369" s="26">
        <f t="shared" si="1714"/>
        <v>0</v>
      </c>
    </row>
    <row r="1370" spans="1:18" x14ac:dyDescent="0.35">
      <c r="A1370" s="24" t="s">
        <v>349</v>
      </c>
      <c r="B1370" s="24" t="s">
        <v>174</v>
      </c>
      <c r="C1370" s="24" t="s">
        <v>8</v>
      </c>
      <c r="D1370" s="24" t="s">
        <v>176</v>
      </c>
      <c r="E1370" s="24"/>
      <c r="F1370" s="25" t="s">
        <v>223</v>
      </c>
      <c r="G1370" s="26">
        <f t="shared" si="1713"/>
        <v>1953</v>
      </c>
      <c r="H1370" s="26">
        <f t="shared" si="1713"/>
        <v>1953</v>
      </c>
      <c r="I1370" s="26">
        <f t="shared" si="1713"/>
        <v>1953</v>
      </c>
      <c r="J1370" s="26">
        <f t="shared" si="1713"/>
        <v>0</v>
      </c>
      <c r="K1370" s="26">
        <f t="shared" si="1713"/>
        <v>0</v>
      </c>
      <c r="L1370" s="26">
        <f t="shared" si="1713"/>
        <v>0</v>
      </c>
      <c r="M1370" s="26">
        <f t="shared" si="1713"/>
        <v>0</v>
      </c>
      <c r="N1370" s="26">
        <f t="shared" si="1713"/>
        <v>1915.5</v>
      </c>
      <c r="O1370" s="47">
        <f t="shared" si="1703"/>
        <v>98.079877112135165</v>
      </c>
      <c r="P1370" s="26">
        <f t="shared" si="1714"/>
        <v>0</v>
      </c>
      <c r="Q1370" s="26">
        <f t="shared" si="1714"/>
        <v>0</v>
      </c>
      <c r="R1370" s="26">
        <f t="shared" si="1714"/>
        <v>0</v>
      </c>
    </row>
    <row r="1371" spans="1:18" ht="26" x14ac:dyDescent="0.35">
      <c r="A1371" s="24" t="s">
        <v>349</v>
      </c>
      <c r="B1371" s="24" t="s">
        <v>174</v>
      </c>
      <c r="C1371" s="24" t="s">
        <v>8</v>
      </c>
      <c r="D1371" s="24" t="s">
        <v>176</v>
      </c>
      <c r="E1371" s="24" t="s">
        <v>6</v>
      </c>
      <c r="F1371" s="25" t="s">
        <v>367</v>
      </c>
      <c r="G1371" s="26">
        <f t="shared" si="1713"/>
        <v>1953</v>
      </c>
      <c r="H1371" s="26">
        <f t="shared" si="1713"/>
        <v>1953</v>
      </c>
      <c r="I1371" s="26">
        <f t="shared" si="1713"/>
        <v>1953</v>
      </c>
      <c r="J1371" s="26">
        <f t="shared" si="1713"/>
        <v>0</v>
      </c>
      <c r="K1371" s="26">
        <f t="shared" si="1713"/>
        <v>0</v>
      </c>
      <c r="L1371" s="26">
        <f t="shared" si="1713"/>
        <v>0</v>
      </c>
      <c r="M1371" s="26">
        <f t="shared" si="1713"/>
        <v>0</v>
      </c>
      <c r="N1371" s="26">
        <f t="shared" si="1713"/>
        <v>1915.5</v>
      </c>
      <c r="O1371" s="47">
        <f t="shared" si="1703"/>
        <v>98.079877112135165</v>
      </c>
      <c r="P1371" s="26">
        <f t="shared" si="1714"/>
        <v>0</v>
      </c>
      <c r="Q1371" s="26">
        <f t="shared" si="1714"/>
        <v>0</v>
      </c>
      <c r="R1371" s="26">
        <f t="shared" si="1714"/>
        <v>0</v>
      </c>
    </row>
    <row r="1372" spans="1:18" ht="26" x14ac:dyDescent="0.35">
      <c r="A1372" s="24" t="s">
        <v>349</v>
      </c>
      <c r="B1372" s="24" t="s">
        <v>174</v>
      </c>
      <c r="C1372" s="24" t="s">
        <v>8</v>
      </c>
      <c r="D1372" s="24" t="s">
        <v>176</v>
      </c>
      <c r="E1372" s="24">
        <v>240</v>
      </c>
      <c r="F1372" s="25" t="s">
        <v>356</v>
      </c>
      <c r="G1372" s="26">
        <v>1953</v>
      </c>
      <c r="H1372" s="26">
        <v>1953</v>
      </c>
      <c r="I1372" s="26">
        <v>1953</v>
      </c>
      <c r="J1372" s="26"/>
      <c r="K1372" s="26"/>
      <c r="L1372" s="26"/>
      <c r="M1372" s="26"/>
      <c r="N1372" s="26">
        <v>1915.5</v>
      </c>
      <c r="O1372" s="47">
        <f t="shared" si="1703"/>
        <v>98.079877112135165</v>
      </c>
      <c r="P1372" s="26"/>
      <c r="Q1372" s="26"/>
      <c r="R1372" s="26"/>
    </row>
    <row r="1373" spans="1:18" ht="26" x14ac:dyDescent="0.35">
      <c r="A1373" s="24" t="s">
        <v>349</v>
      </c>
      <c r="B1373" s="24" t="s">
        <v>174</v>
      </c>
      <c r="C1373" s="24" t="s">
        <v>8</v>
      </c>
      <c r="D1373" s="24" t="s">
        <v>28</v>
      </c>
      <c r="E1373" s="24"/>
      <c r="F1373" s="25" t="s">
        <v>39</v>
      </c>
      <c r="G1373" s="26">
        <f t="shared" ref="G1373:N1376" si="1720">G1374</f>
        <v>2728.9859999999999</v>
      </c>
      <c r="H1373" s="26">
        <f t="shared" si="1720"/>
        <v>4938.4858999999997</v>
      </c>
      <c r="I1373" s="26">
        <f t="shared" si="1720"/>
        <v>4938.4858999999997</v>
      </c>
      <c r="J1373" s="26">
        <f t="shared" si="1720"/>
        <v>0</v>
      </c>
      <c r="K1373" s="26">
        <f t="shared" si="1720"/>
        <v>0</v>
      </c>
      <c r="L1373" s="26">
        <f t="shared" si="1720"/>
        <v>0</v>
      </c>
      <c r="M1373" s="26">
        <f t="shared" si="1720"/>
        <v>0</v>
      </c>
      <c r="N1373" s="26">
        <f t="shared" si="1720"/>
        <v>4737.134</v>
      </c>
      <c r="O1373" s="47">
        <f t="shared" si="1703"/>
        <v>95.922800954033306</v>
      </c>
      <c r="P1373" s="26">
        <f t="shared" ref="P1373:R1376" si="1721">P1374</f>
        <v>0</v>
      </c>
      <c r="Q1373" s="26">
        <f t="shared" si="1721"/>
        <v>0</v>
      </c>
      <c r="R1373" s="26">
        <f t="shared" si="1721"/>
        <v>0</v>
      </c>
    </row>
    <row r="1374" spans="1:18" ht="26" x14ac:dyDescent="0.35">
      <c r="A1374" s="24" t="s">
        <v>349</v>
      </c>
      <c r="B1374" s="24" t="s">
        <v>174</v>
      </c>
      <c r="C1374" s="24" t="s">
        <v>8</v>
      </c>
      <c r="D1374" s="24" t="s">
        <v>59</v>
      </c>
      <c r="E1374" s="24"/>
      <c r="F1374" s="25" t="s">
        <v>72</v>
      </c>
      <c r="G1374" s="26">
        <f t="shared" ref="G1374:N1374" si="1722">G1375</f>
        <v>2728.9859999999999</v>
      </c>
      <c r="H1374" s="26">
        <f t="shared" si="1722"/>
        <v>4938.4858999999997</v>
      </c>
      <c r="I1374" s="26">
        <f t="shared" si="1720"/>
        <v>4938.4858999999997</v>
      </c>
      <c r="J1374" s="26">
        <f t="shared" si="1720"/>
        <v>0</v>
      </c>
      <c r="K1374" s="26">
        <f t="shared" si="1720"/>
        <v>0</v>
      </c>
      <c r="L1374" s="26">
        <f t="shared" si="1720"/>
        <v>0</v>
      </c>
      <c r="M1374" s="26">
        <f t="shared" si="1720"/>
        <v>0</v>
      </c>
      <c r="N1374" s="26">
        <f t="shared" si="1722"/>
        <v>4737.134</v>
      </c>
      <c r="O1374" s="47">
        <f t="shared" si="1703"/>
        <v>95.922800954033306</v>
      </c>
      <c r="P1374" s="26">
        <f t="shared" si="1721"/>
        <v>0</v>
      </c>
      <c r="Q1374" s="26">
        <f t="shared" si="1721"/>
        <v>0</v>
      </c>
      <c r="R1374" s="26">
        <f t="shared" si="1721"/>
        <v>0</v>
      </c>
    </row>
    <row r="1375" spans="1:18" ht="26" x14ac:dyDescent="0.35">
      <c r="A1375" s="24" t="s">
        <v>349</v>
      </c>
      <c r="B1375" s="24" t="s">
        <v>174</v>
      </c>
      <c r="C1375" s="24" t="s">
        <v>8</v>
      </c>
      <c r="D1375" s="24" t="s">
        <v>53</v>
      </c>
      <c r="E1375" s="24"/>
      <c r="F1375" s="25" t="s">
        <v>73</v>
      </c>
      <c r="G1375" s="26">
        <f t="shared" ref="G1375:N1375" si="1723">G1376</f>
        <v>2728.9859999999999</v>
      </c>
      <c r="H1375" s="26">
        <f t="shared" si="1723"/>
        <v>4938.4858999999997</v>
      </c>
      <c r="I1375" s="26">
        <f t="shared" si="1720"/>
        <v>4938.4858999999997</v>
      </c>
      <c r="J1375" s="26">
        <f t="shared" si="1720"/>
        <v>0</v>
      </c>
      <c r="K1375" s="26">
        <f t="shared" si="1720"/>
        <v>0</v>
      </c>
      <c r="L1375" s="26">
        <f t="shared" si="1720"/>
        <v>0</v>
      </c>
      <c r="M1375" s="26">
        <f t="shared" si="1720"/>
        <v>0</v>
      </c>
      <c r="N1375" s="26">
        <f t="shared" si="1723"/>
        <v>4737.134</v>
      </c>
      <c r="O1375" s="47">
        <f t="shared" si="1703"/>
        <v>95.922800954033306</v>
      </c>
      <c r="P1375" s="26">
        <f t="shared" si="1721"/>
        <v>0</v>
      </c>
      <c r="Q1375" s="26">
        <f t="shared" si="1721"/>
        <v>0</v>
      </c>
      <c r="R1375" s="26">
        <f t="shared" si="1721"/>
        <v>0</v>
      </c>
    </row>
    <row r="1376" spans="1:18" ht="26" x14ac:dyDescent="0.35">
      <c r="A1376" s="24" t="s">
        <v>349</v>
      </c>
      <c r="B1376" s="24" t="s">
        <v>174</v>
      </c>
      <c r="C1376" s="24" t="s">
        <v>8</v>
      </c>
      <c r="D1376" s="24" t="s">
        <v>53</v>
      </c>
      <c r="E1376" s="24" t="s">
        <v>6</v>
      </c>
      <c r="F1376" s="25" t="s">
        <v>367</v>
      </c>
      <c r="G1376" s="26">
        <f t="shared" ref="G1376:N1376" si="1724">G1377</f>
        <v>2728.9859999999999</v>
      </c>
      <c r="H1376" s="26">
        <f t="shared" si="1724"/>
        <v>4938.4858999999997</v>
      </c>
      <c r="I1376" s="26">
        <f t="shared" si="1720"/>
        <v>4938.4858999999997</v>
      </c>
      <c r="J1376" s="26">
        <f t="shared" si="1720"/>
        <v>0</v>
      </c>
      <c r="K1376" s="26">
        <f t="shared" si="1720"/>
        <v>0</v>
      </c>
      <c r="L1376" s="26">
        <f t="shared" si="1720"/>
        <v>0</v>
      </c>
      <c r="M1376" s="26">
        <f t="shared" si="1720"/>
        <v>0</v>
      </c>
      <c r="N1376" s="26">
        <f t="shared" si="1724"/>
        <v>4737.134</v>
      </c>
      <c r="O1376" s="47">
        <f t="shared" si="1703"/>
        <v>95.922800954033306</v>
      </c>
      <c r="P1376" s="26">
        <f t="shared" si="1721"/>
        <v>0</v>
      </c>
      <c r="Q1376" s="26">
        <f t="shared" si="1721"/>
        <v>0</v>
      </c>
      <c r="R1376" s="26">
        <f t="shared" si="1721"/>
        <v>0</v>
      </c>
    </row>
    <row r="1377" spans="1:18" ht="26" x14ac:dyDescent="0.35">
      <c r="A1377" s="24" t="s">
        <v>349</v>
      </c>
      <c r="B1377" s="24" t="s">
        <v>174</v>
      </c>
      <c r="C1377" s="24" t="s">
        <v>8</v>
      </c>
      <c r="D1377" s="24" t="s">
        <v>53</v>
      </c>
      <c r="E1377" s="24" t="s">
        <v>302</v>
      </c>
      <c r="F1377" s="25" t="s">
        <v>356</v>
      </c>
      <c r="G1377" s="26">
        <v>2728.9859999999999</v>
      </c>
      <c r="H1377" s="26">
        <v>4938.4858999999997</v>
      </c>
      <c r="I1377" s="26">
        <v>4938.4858999999997</v>
      </c>
      <c r="J1377" s="26"/>
      <c r="K1377" s="26"/>
      <c r="L1377" s="26"/>
      <c r="M1377" s="26"/>
      <c r="N1377" s="26">
        <v>4737.134</v>
      </c>
      <c r="O1377" s="47">
        <f t="shared" si="1703"/>
        <v>95.922800954033306</v>
      </c>
      <c r="P1377" s="26"/>
      <c r="Q1377" s="26"/>
      <c r="R1377" s="26"/>
    </row>
    <row r="1378" spans="1:18" s="7" customFormat="1" x14ac:dyDescent="0.35">
      <c r="A1378" s="27" t="s">
        <v>349</v>
      </c>
      <c r="B1378" s="27" t="s">
        <v>51</v>
      </c>
      <c r="C1378" s="27"/>
      <c r="D1378" s="27"/>
      <c r="E1378" s="27"/>
      <c r="F1378" s="17" t="s">
        <v>375</v>
      </c>
      <c r="G1378" s="18">
        <f t="shared" ref="G1378:N1383" si="1725">G1379</f>
        <v>3750.83</v>
      </c>
      <c r="H1378" s="18">
        <f t="shared" si="1725"/>
        <v>3610.83</v>
      </c>
      <c r="I1378" s="18">
        <f t="shared" si="1725"/>
        <v>3610.83</v>
      </c>
      <c r="J1378" s="18">
        <f t="shared" si="1725"/>
        <v>0</v>
      </c>
      <c r="K1378" s="18">
        <f t="shared" si="1725"/>
        <v>0</v>
      </c>
      <c r="L1378" s="18">
        <f t="shared" si="1725"/>
        <v>0</v>
      </c>
      <c r="M1378" s="18">
        <f t="shared" si="1725"/>
        <v>0</v>
      </c>
      <c r="N1378" s="18">
        <f t="shared" si="1725"/>
        <v>3610.268</v>
      </c>
      <c r="O1378" s="46">
        <f t="shared" si="1703"/>
        <v>99.984435711456925</v>
      </c>
      <c r="P1378" s="18">
        <f t="shared" ref="P1378:R1383" si="1726">P1379</f>
        <v>0</v>
      </c>
      <c r="Q1378" s="18">
        <f t="shared" si="1726"/>
        <v>0</v>
      </c>
      <c r="R1378" s="18">
        <f t="shared" si="1726"/>
        <v>0</v>
      </c>
    </row>
    <row r="1379" spans="1:18" s="29" customFormat="1" x14ac:dyDescent="0.35">
      <c r="A1379" s="28" t="s">
        <v>349</v>
      </c>
      <c r="B1379" s="28" t="s">
        <v>51</v>
      </c>
      <c r="C1379" s="28" t="s">
        <v>130</v>
      </c>
      <c r="D1379" s="28"/>
      <c r="E1379" s="28"/>
      <c r="F1379" s="21" t="s">
        <v>383</v>
      </c>
      <c r="G1379" s="22">
        <f t="shared" ref="G1379" si="1727">G1380+G1385</f>
        <v>3750.83</v>
      </c>
      <c r="H1379" s="22">
        <f t="shared" ref="H1379:M1379" si="1728">H1380+H1385</f>
        <v>3610.83</v>
      </c>
      <c r="I1379" s="22">
        <f t="shared" si="1728"/>
        <v>3610.83</v>
      </c>
      <c r="J1379" s="22">
        <f t="shared" si="1728"/>
        <v>0</v>
      </c>
      <c r="K1379" s="22">
        <f t="shared" si="1728"/>
        <v>0</v>
      </c>
      <c r="L1379" s="22">
        <f t="shared" si="1728"/>
        <v>0</v>
      </c>
      <c r="M1379" s="22">
        <f t="shared" si="1728"/>
        <v>0</v>
      </c>
      <c r="N1379" s="22">
        <f t="shared" ref="N1379" si="1729">N1380+N1385</f>
        <v>3610.268</v>
      </c>
      <c r="O1379" s="48">
        <f t="shared" si="1703"/>
        <v>99.984435711456925</v>
      </c>
      <c r="P1379" s="22">
        <f t="shared" ref="P1379:R1379" si="1730">P1380+P1385</f>
        <v>0</v>
      </c>
      <c r="Q1379" s="22">
        <f t="shared" ref="Q1379" si="1731">Q1380+Q1385</f>
        <v>0</v>
      </c>
      <c r="R1379" s="22">
        <f t="shared" si="1730"/>
        <v>0</v>
      </c>
    </row>
    <row r="1380" spans="1:18" ht="26" x14ac:dyDescent="0.35">
      <c r="A1380" s="24" t="s">
        <v>349</v>
      </c>
      <c r="B1380" s="24" t="s">
        <v>51</v>
      </c>
      <c r="C1380" s="24" t="s">
        <v>130</v>
      </c>
      <c r="D1380" s="24" t="s">
        <v>268</v>
      </c>
      <c r="E1380" s="24"/>
      <c r="F1380" s="25" t="s">
        <v>298</v>
      </c>
      <c r="G1380" s="26">
        <f t="shared" si="1725"/>
        <v>3530.83</v>
      </c>
      <c r="H1380" s="26">
        <f t="shared" si="1725"/>
        <v>3530.83</v>
      </c>
      <c r="I1380" s="26">
        <f t="shared" si="1725"/>
        <v>3530.83</v>
      </c>
      <c r="J1380" s="26">
        <f t="shared" si="1725"/>
        <v>0</v>
      </c>
      <c r="K1380" s="26">
        <f t="shared" si="1725"/>
        <v>0</v>
      </c>
      <c r="L1380" s="26">
        <f t="shared" si="1725"/>
        <v>0</v>
      </c>
      <c r="M1380" s="26">
        <f t="shared" si="1725"/>
        <v>0</v>
      </c>
      <c r="N1380" s="26">
        <f t="shared" si="1725"/>
        <v>3530.268</v>
      </c>
      <c r="O1380" s="47">
        <f t="shared" si="1703"/>
        <v>99.984083062622673</v>
      </c>
      <c r="P1380" s="26">
        <f t="shared" si="1726"/>
        <v>0</v>
      </c>
      <c r="Q1380" s="26">
        <f t="shared" si="1726"/>
        <v>0</v>
      </c>
      <c r="R1380" s="26">
        <f t="shared" si="1726"/>
        <v>0</v>
      </c>
    </row>
    <row r="1381" spans="1:18" ht="26" x14ac:dyDescent="0.35">
      <c r="A1381" s="24" t="s">
        <v>349</v>
      </c>
      <c r="B1381" s="24" t="s">
        <v>51</v>
      </c>
      <c r="C1381" s="24" t="s">
        <v>130</v>
      </c>
      <c r="D1381" s="24" t="s">
        <v>269</v>
      </c>
      <c r="E1381" s="24"/>
      <c r="F1381" s="25" t="s">
        <v>299</v>
      </c>
      <c r="G1381" s="26">
        <f t="shared" si="1725"/>
        <v>3530.83</v>
      </c>
      <c r="H1381" s="26">
        <f t="shared" si="1725"/>
        <v>3530.83</v>
      </c>
      <c r="I1381" s="26">
        <f t="shared" si="1725"/>
        <v>3530.83</v>
      </c>
      <c r="J1381" s="26">
        <f t="shared" si="1725"/>
        <v>0</v>
      </c>
      <c r="K1381" s="26">
        <f t="shared" si="1725"/>
        <v>0</v>
      </c>
      <c r="L1381" s="26">
        <f t="shared" si="1725"/>
        <v>0</v>
      </c>
      <c r="M1381" s="26">
        <f t="shared" si="1725"/>
        <v>0</v>
      </c>
      <c r="N1381" s="26">
        <f t="shared" si="1725"/>
        <v>3530.268</v>
      </c>
      <c r="O1381" s="47">
        <f t="shared" si="1703"/>
        <v>99.984083062622673</v>
      </c>
      <c r="P1381" s="26">
        <f t="shared" si="1726"/>
        <v>0</v>
      </c>
      <c r="Q1381" s="26">
        <f t="shared" si="1726"/>
        <v>0</v>
      </c>
      <c r="R1381" s="26">
        <f t="shared" si="1726"/>
        <v>0</v>
      </c>
    </row>
    <row r="1382" spans="1:18" x14ac:dyDescent="0.35">
      <c r="A1382" s="24" t="s">
        <v>349</v>
      </c>
      <c r="B1382" s="24" t="s">
        <v>51</v>
      </c>
      <c r="C1382" s="24" t="s">
        <v>130</v>
      </c>
      <c r="D1382" s="24" t="s">
        <v>327</v>
      </c>
      <c r="E1382" s="24"/>
      <c r="F1382" s="25" t="s">
        <v>385</v>
      </c>
      <c r="G1382" s="26">
        <f t="shared" si="1725"/>
        <v>3530.83</v>
      </c>
      <c r="H1382" s="26">
        <f t="shared" si="1725"/>
        <v>3530.83</v>
      </c>
      <c r="I1382" s="26">
        <f t="shared" si="1725"/>
        <v>3530.83</v>
      </c>
      <c r="J1382" s="26">
        <f t="shared" si="1725"/>
        <v>0</v>
      </c>
      <c r="K1382" s="26">
        <f t="shared" si="1725"/>
        <v>0</v>
      </c>
      <c r="L1382" s="26">
        <f t="shared" si="1725"/>
        <v>0</v>
      </c>
      <c r="M1382" s="26">
        <f t="shared" si="1725"/>
        <v>0</v>
      </c>
      <c r="N1382" s="26">
        <f t="shared" si="1725"/>
        <v>3530.268</v>
      </c>
      <c r="O1382" s="47">
        <f t="shared" si="1703"/>
        <v>99.984083062622673</v>
      </c>
      <c r="P1382" s="26">
        <f t="shared" si="1726"/>
        <v>0</v>
      </c>
      <c r="Q1382" s="26">
        <f t="shared" si="1726"/>
        <v>0</v>
      </c>
      <c r="R1382" s="26">
        <f t="shared" si="1726"/>
        <v>0</v>
      </c>
    </row>
    <row r="1383" spans="1:18" ht="26" x14ac:dyDescent="0.35">
      <c r="A1383" s="24" t="s">
        <v>349</v>
      </c>
      <c r="B1383" s="24" t="s">
        <v>51</v>
      </c>
      <c r="C1383" s="24" t="s">
        <v>130</v>
      </c>
      <c r="D1383" s="24" t="s">
        <v>327</v>
      </c>
      <c r="E1383" s="24" t="s">
        <v>6</v>
      </c>
      <c r="F1383" s="25" t="s">
        <v>367</v>
      </c>
      <c r="G1383" s="26">
        <f t="shared" si="1725"/>
        <v>3530.83</v>
      </c>
      <c r="H1383" s="26">
        <f t="shared" si="1725"/>
        <v>3530.83</v>
      </c>
      <c r="I1383" s="26">
        <f t="shared" si="1725"/>
        <v>3530.83</v>
      </c>
      <c r="J1383" s="26">
        <f t="shared" si="1725"/>
        <v>0</v>
      </c>
      <c r="K1383" s="26">
        <f t="shared" si="1725"/>
        <v>0</v>
      </c>
      <c r="L1383" s="26">
        <f t="shared" si="1725"/>
        <v>0</v>
      </c>
      <c r="M1383" s="26">
        <f t="shared" si="1725"/>
        <v>0</v>
      </c>
      <c r="N1383" s="26">
        <f t="shared" si="1725"/>
        <v>3530.268</v>
      </c>
      <c r="O1383" s="47">
        <f t="shared" si="1703"/>
        <v>99.984083062622673</v>
      </c>
      <c r="P1383" s="26">
        <f t="shared" si="1726"/>
        <v>0</v>
      </c>
      <c r="Q1383" s="26">
        <f t="shared" si="1726"/>
        <v>0</v>
      </c>
      <c r="R1383" s="26">
        <f t="shared" si="1726"/>
        <v>0</v>
      </c>
    </row>
    <row r="1384" spans="1:18" ht="26" x14ac:dyDescent="0.35">
      <c r="A1384" s="24" t="s">
        <v>349</v>
      </c>
      <c r="B1384" s="24" t="s">
        <v>51</v>
      </c>
      <c r="C1384" s="24" t="s">
        <v>130</v>
      </c>
      <c r="D1384" s="24" t="s">
        <v>327</v>
      </c>
      <c r="E1384" s="24">
        <v>240</v>
      </c>
      <c r="F1384" s="25" t="s">
        <v>356</v>
      </c>
      <c r="G1384" s="26">
        <f>3952.1-421.27</f>
        <v>3530.83</v>
      </c>
      <c r="H1384" s="26">
        <v>3530.83</v>
      </c>
      <c r="I1384" s="26">
        <v>3530.83</v>
      </c>
      <c r="J1384" s="26"/>
      <c r="K1384" s="26"/>
      <c r="L1384" s="26"/>
      <c r="M1384" s="26"/>
      <c r="N1384" s="26">
        <v>3530.268</v>
      </c>
      <c r="O1384" s="47">
        <f t="shared" si="1703"/>
        <v>99.984083062622673</v>
      </c>
      <c r="P1384" s="26"/>
      <c r="Q1384" s="26"/>
      <c r="R1384" s="26"/>
    </row>
    <row r="1385" spans="1:18" ht="26" x14ac:dyDescent="0.35">
      <c r="A1385" s="24" t="s">
        <v>349</v>
      </c>
      <c r="B1385" s="24" t="s">
        <v>51</v>
      </c>
      <c r="C1385" s="24" t="s">
        <v>130</v>
      </c>
      <c r="D1385" s="24" t="s">
        <v>28</v>
      </c>
      <c r="E1385" s="24"/>
      <c r="F1385" s="25" t="s">
        <v>39</v>
      </c>
      <c r="G1385" s="26">
        <f t="shared" ref="G1385:N1388" si="1732">G1386</f>
        <v>220</v>
      </c>
      <c r="H1385" s="26">
        <f t="shared" si="1732"/>
        <v>80</v>
      </c>
      <c r="I1385" s="26">
        <f t="shared" si="1732"/>
        <v>80</v>
      </c>
      <c r="J1385" s="26">
        <f t="shared" si="1732"/>
        <v>0</v>
      </c>
      <c r="K1385" s="26">
        <f t="shared" si="1732"/>
        <v>0</v>
      </c>
      <c r="L1385" s="26">
        <f t="shared" si="1732"/>
        <v>0</v>
      </c>
      <c r="M1385" s="26">
        <f t="shared" si="1732"/>
        <v>0</v>
      </c>
      <c r="N1385" s="26">
        <f t="shared" si="1732"/>
        <v>80</v>
      </c>
      <c r="O1385" s="47">
        <f t="shared" si="1703"/>
        <v>100</v>
      </c>
      <c r="P1385" s="26">
        <f t="shared" ref="P1385:R1388" si="1733">P1386</f>
        <v>0</v>
      </c>
      <c r="Q1385" s="26">
        <f t="shared" si="1733"/>
        <v>0</v>
      </c>
      <c r="R1385" s="26">
        <f t="shared" si="1733"/>
        <v>0</v>
      </c>
    </row>
    <row r="1386" spans="1:18" ht="26" x14ac:dyDescent="0.35">
      <c r="A1386" s="24" t="s">
        <v>349</v>
      </c>
      <c r="B1386" s="24" t="s">
        <v>51</v>
      </c>
      <c r="C1386" s="24" t="s">
        <v>130</v>
      </c>
      <c r="D1386" s="24" t="s">
        <v>59</v>
      </c>
      <c r="E1386" s="24"/>
      <c r="F1386" s="25" t="s">
        <v>72</v>
      </c>
      <c r="G1386" s="26">
        <f t="shared" si="1732"/>
        <v>220</v>
      </c>
      <c r="H1386" s="26">
        <f t="shared" si="1732"/>
        <v>80</v>
      </c>
      <c r="I1386" s="26">
        <f t="shared" si="1732"/>
        <v>80</v>
      </c>
      <c r="J1386" s="26">
        <f t="shared" si="1732"/>
        <v>0</v>
      </c>
      <c r="K1386" s="26">
        <f t="shared" si="1732"/>
        <v>0</v>
      </c>
      <c r="L1386" s="26">
        <f t="shared" si="1732"/>
        <v>0</v>
      </c>
      <c r="M1386" s="26">
        <f t="shared" si="1732"/>
        <v>0</v>
      </c>
      <c r="N1386" s="26">
        <f t="shared" si="1732"/>
        <v>80</v>
      </c>
      <c r="O1386" s="47">
        <f t="shared" si="1703"/>
        <v>100</v>
      </c>
      <c r="P1386" s="26">
        <f t="shared" si="1733"/>
        <v>0</v>
      </c>
      <c r="Q1386" s="26">
        <f t="shared" si="1733"/>
        <v>0</v>
      </c>
      <c r="R1386" s="26">
        <f t="shared" si="1733"/>
        <v>0</v>
      </c>
    </row>
    <row r="1387" spans="1:18" ht="26" x14ac:dyDescent="0.35">
      <c r="A1387" s="24" t="s">
        <v>349</v>
      </c>
      <c r="B1387" s="24" t="s">
        <v>51</v>
      </c>
      <c r="C1387" s="24" t="s">
        <v>130</v>
      </c>
      <c r="D1387" s="24" t="s">
        <v>53</v>
      </c>
      <c r="E1387" s="24"/>
      <c r="F1387" s="25" t="s">
        <v>73</v>
      </c>
      <c r="G1387" s="26">
        <f t="shared" ref="G1387:N1387" si="1734">G1388</f>
        <v>220</v>
      </c>
      <c r="H1387" s="26">
        <f t="shared" si="1734"/>
        <v>80</v>
      </c>
      <c r="I1387" s="26">
        <f t="shared" si="1732"/>
        <v>80</v>
      </c>
      <c r="J1387" s="26">
        <f t="shared" si="1732"/>
        <v>0</v>
      </c>
      <c r="K1387" s="26">
        <f t="shared" si="1732"/>
        <v>0</v>
      </c>
      <c r="L1387" s="26">
        <f t="shared" si="1732"/>
        <v>0</v>
      </c>
      <c r="M1387" s="26">
        <f t="shared" si="1732"/>
        <v>0</v>
      </c>
      <c r="N1387" s="26">
        <f t="shared" si="1734"/>
        <v>80</v>
      </c>
      <c r="O1387" s="47">
        <f t="shared" si="1703"/>
        <v>100</v>
      </c>
      <c r="P1387" s="26">
        <f t="shared" si="1733"/>
        <v>0</v>
      </c>
      <c r="Q1387" s="26">
        <f t="shared" si="1733"/>
        <v>0</v>
      </c>
      <c r="R1387" s="26">
        <f t="shared" si="1733"/>
        <v>0</v>
      </c>
    </row>
    <row r="1388" spans="1:18" ht="26" x14ac:dyDescent="0.35">
      <c r="A1388" s="24" t="s">
        <v>349</v>
      </c>
      <c r="B1388" s="24" t="s">
        <v>51</v>
      </c>
      <c r="C1388" s="24" t="s">
        <v>130</v>
      </c>
      <c r="D1388" s="24" t="s">
        <v>53</v>
      </c>
      <c r="E1388" s="24" t="s">
        <v>6</v>
      </c>
      <c r="F1388" s="25" t="s">
        <v>367</v>
      </c>
      <c r="G1388" s="26">
        <f t="shared" ref="G1388:N1388" si="1735">G1389</f>
        <v>220</v>
      </c>
      <c r="H1388" s="26">
        <f t="shared" si="1735"/>
        <v>80</v>
      </c>
      <c r="I1388" s="26">
        <f t="shared" si="1732"/>
        <v>80</v>
      </c>
      <c r="J1388" s="26">
        <f t="shared" si="1732"/>
        <v>0</v>
      </c>
      <c r="K1388" s="26">
        <f t="shared" si="1732"/>
        <v>0</v>
      </c>
      <c r="L1388" s="26">
        <f t="shared" si="1732"/>
        <v>0</v>
      </c>
      <c r="M1388" s="26">
        <f t="shared" si="1732"/>
        <v>0</v>
      </c>
      <c r="N1388" s="26">
        <f t="shared" si="1735"/>
        <v>80</v>
      </c>
      <c r="O1388" s="47">
        <f t="shared" si="1703"/>
        <v>100</v>
      </c>
      <c r="P1388" s="26">
        <f t="shared" si="1733"/>
        <v>0</v>
      </c>
      <c r="Q1388" s="26">
        <f t="shared" si="1733"/>
        <v>0</v>
      </c>
      <c r="R1388" s="26">
        <f t="shared" si="1733"/>
        <v>0</v>
      </c>
    </row>
    <row r="1389" spans="1:18" ht="26" x14ac:dyDescent="0.35">
      <c r="A1389" s="24" t="s">
        <v>349</v>
      </c>
      <c r="B1389" s="24" t="s">
        <v>51</v>
      </c>
      <c r="C1389" s="24" t="s">
        <v>130</v>
      </c>
      <c r="D1389" s="24" t="s">
        <v>53</v>
      </c>
      <c r="E1389" s="24" t="s">
        <v>302</v>
      </c>
      <c r="F1389" s="25" t="s">
        <v>356</v>
      </c>
      <c r="G1389" s="26">
        <v>220</v>
      </c>
      <c r="H1389" s="26">
        <v>80</v>
      </c>
      <c r="I1389" s="26">
        <v>80</v>
      </c>
      <c r="J1389" s="26"/>
      <c r="K1389" s="26"/>
      <c r="L1389" s="26"/>
      <c r="M1389" s="26"/>
      <c r="N1389" s="26">
        <v>80</v>
      </c>
      <c r="O1389" s="47">
        <f t="shared" si="1703"/>
        <v>100</v>
      </c>
      <c r="P1389" s="26"/>
      <c r="Q1389" s="26"/>
      <c r="R1389" s="26"/>
    </row>
    <row r="1390" spans="1:18" s="7" customFormat="1" x14ac:dyDescent="0.35">
      <c r="A1390" s="27" t="s">
        <v>352</v>
      </c>
      <c r="B1390" s="27"/>
      <c r="C1390" s="27"/>
      <c r="D1390" s="27"/>
      <c r="E1390" s="27"/>
      <c r="F1390" s="17" t="s">
        <v>351</v>
      </c>
      <c r="G1390" s="18">
        <f t="shared" ref="G1390:R1390" si="1736">G1391+G1445+G1470+G1509+G1573+G1580+G1590+G1602</f>
        <v>354424.06100000005</v>
      </c>
      <c r="H1390" s="18">
        <f t="shared" si="1736"/>
        <v>375944.44120000006</v>
      </c>
      <c r="I1390" s="18">
        <f t="shared" si="1736"/>
        <v>375944.44120000006</v>
      </c>
      <c r="J1390" s="18">
        <f t="shared" si="1736"/>
        <v>3877.6000000000004</v>
      </c>
      <c r="K1390" s="18">
        <f t="shared" si="1736"/>
        <v>3877.6000000000004</v>
      </c>
      <c r="L1390" s="18">
        <f t="shared" si="1736"/>
        <v>0</v>
      </c>
      <c r="M1390" s="18">
        <f t="shared" si="1736"/>
        <v>0</v>
      </c>
      <c r="N1390" s="18">
        <f t="shared" si="1736"/>
        <v>371308.05399999989</v>
      </c>
      <c r="O1390" s="46">
        <f t="shared" si="1703"/>
        <v>98.766736067382453</v>
      </c>
      <c r="P1390" s="18">
        <f t="shared" si="1736"/>
        <v>3414.6280000000002</v>
      </c>
      <c r="Q1390" s="18">
        <f t="shared" si="1736"/>
        <v>0</v>
      </c>
      <c r="R1390" s="18">
        <f t="shared" si="1736"/>
        <v>0</v>
      </c>
    </row>
    <row r="1391" spans="1:18" s="7" customFormat="1" x14ac:dyDescent="0.35">
      <c r="A1391" s="27" t="s">
        <v>352</v>
      </c>
      <c r="B1391" s="27" t="s">
        <v>8</v>
      </c>
      <c r="C1391" s="27"/>
      <c r="D1391" s="27"/>
      <c r="E1391" s="27"/>
      <c r="F1391" s="17" t="s">
        <v>13</v>
      </c>
      <c r="G1391" s="18">
        <f t="shared" ref="G1391" si="1737">G1392+G1413</f>
        <v>47280.394</v>
      </c>
      <c r="H1391" s="18">
        <f t="shared" ref="H1391:M1391" si="1738">H1392+H1413</f>
        <v>49439.493999999999</v>
      </c>
      <c r="I1391" s="18">
        <f t="shared" si="1738"/>
        <v>49439.493999999999</v>
      </c>
      <c r="J1391" s="18">
        <f t="shared" si="1738"/>
        <v>3877.6000000000004</v>
      </c>
      <c r="K1391" s="18">
        <f t="shared" si="1738"/>
        <v>3877.6000000000004</v>
      </c>
      <c r="L1391" s="18">
        <f t="shared" si="1738"/>
        <v>0</v>
      </c>
      <c r="M1391" s="18">
        <f t="shared" si="1738"/>
        <v>0</v>
      </c>
      <c r="N1391" s="18">
        <f t="shared" ref="N1391" si="1739">N1392+N1413</f>
        <v>48234.329999999994</v>
      </c>
      <c r="O1391" s="46">
        <f t="shared" si="1703"/>
        <v>97.562345601676256</v>
      </c>
      <c r="P1391" s="18">
        <f t="shared" ref="P1391:R1391" si="1740">P1392+P1413</f>
        <v>3414.6280000000002</v>
      </c>
      <c r="Q1391" s="18">
        <f t="shared" ref="Q1391" si="1741">Q1392+Q1413</f>
        <v>0</v>
      </c>
      <c r="R1391" s="18">
        <f t="shared" si="1740"/>
        <v>0</v>
      </c>
    </row>
    <row r="1392" spans="1:18" s="29" customFormat="1" ht="39" x14ac:dyDescent="0.35">
      <c r="A1392" s="28" t="s">
        <v>352</v>
      </c>
      <c r="B1392" s="28" t="s">
        <v>8</v>
      </c>
      <c r="C1392" s="28" t="s">
        <v>74</v>
      </c>
      <c r="D1392" s="28"/>
      <c r="E1392" s="28"/>
      <c r="F1392" s="21" t="s">
        <v>376</v>
      </c>
      <c r="G1392" s="22">
        <f t="shared" ref="G1392" si="1742">G1393+G1400</f>
        <v>34718.699999999997</v>
      </c>
      <c r="H1392" s="22">
        <f t="shared" ref="H1392:M1392" si="1743">H1393+H1400</f>
        <v>37148.5</v>
      </c>
      <c r="I1392" s="22">
        <f t="shared" si="1743"/>
        <v>37148.5</v>
      </c>
      <c r="J1392" s="22">
        <f t="shared" si="1743"/>
        <v>3877.6000000000004</v>
      </c>
      <c r="K1392" s="22">
        <f t="shared" si="1743"/>
        <v>3877.6000000000004</v>
      </c>
      <c r="L1392" s="22">
        <f t="shared" si="1743"/>
        <v>0</v>
      </c>
      <c r="M1392" s="22">
        <f t="shared" si="1743"/>
        <v>0</v>
      </c>
      <c r="N1392" s="22">
        <f t="shared" ref="N1392" si="1744">N1393+N1400</f>
        <v>36640.085999999996</v>
      </c>
      <c r="O1392" s="48">
        <f t="shared" si="1703"/>
        <v>98.631400998694417</v>
      </c>
      <c r="P1392" s="22">
        <f t="shared" ref="P1392:R1392" si="1745">P1393+P1400</f>
        <v>3414.6280000000002</v>
      </c>
      <c r="Q1392" s="22">
        <f t="shared" ref="Q1392" si="1746">Q1393+Q1400</f>
        <v>0</v>
      </c>
      <c r="R1392" s="22">
        <f t="shared" si="1745"/>
        <v>0</v>
      </c>
    </row>
    <row r="1393" spans="1:18" ht="26" x14ac:dyDescent="0.35">
      <c r="A1393" s="24" t="s">
        <v>352</v>
      </c>
      <c r="B1393" s="24" t="s">
        <v>8</v>
      </c>
      <c r="C1393" s="24" t="s">
        <v>74</v>
      </c>
      <c r="D1393" s="24" t="s">
        <v>28</v>
      </c>
      <c r="E1393" s="24"/>
      <c r="F1393" s="25" t="s">
        <v>39</v>
      </c>
      <c r="G1393" s="26">
        <f t="shared" ref="G1393:N1394" si="1747">G1394</f>
        <v>2880</v>
      </c>
      <c r="H1393" s="26">
        <f t="shared" si="1747"/>
        <v>3877.6000000000004</v>
      </c>
      <c r="I1393" s="26">
        <f t="shared" si="1747"/>
        <v>3877.6000000000004</v>
      </c>
      <c r="J1393" s="26">
        <f t="shared" si="1747"/>
        <v>3877.6000000000004</v>
      </c>
      <c r="K1393" s="26">
        <f t="shared" si="1747"/>
        <v>3877.6000000000004</v>
      </c>
      <c r="L1393" s="26">
        <f t="shared" si="1747"/>
        <v>0</v>
      </c>
      <c r="M1393" s="26">
        <f t="shared" si="1747"/>
        <v>0</v>
      </c>
      <c r="N1393" s="26">
        <f t="shared" si="1747"/>
        <v>3414.6280000000002</v>
      </c>
      <c r="O1393" s="47">
        <f t="shared" si="1703"/>
        <v>88.06034660614813</v>
      </c>
      <c r="P1393" s="26">
        <f t="shared" ref="P1393:R1394" si="1748">P1394</f>
        <v>3414.6280000000002</v>
      </c>
      <c r="Q1393" s="26">
        <f t="shared" si="1748"/>
        <v>0</v>
      </c>
      <c r="R1393" s="26">
        <f t="shared" si="1748"/>
        <v>0</v>
      </c>
    </row>
    <row r="1394" spans="1:18" x14ac:dyDescent="0.35">
      <c r="A1394" s="24" t="s">
        <v>352</v>
      </c>
      <c r="B1394" s="24" t="s">
        <v>8</v>
      </c>
      <c r="C1394" s="24" t="s">
        <v>74</v>
      </c>
      <c r="D1394" s="24" t="s">
        <v>29</v>
      </c>
      <c r="E1394" s="24"/>
      <c r="F1394" s="25" t="s">
        <v>40</v>
      </c>
      <c r="G1394" s="26">
        <f t="shared" si="1747"/>
        <v>2880</v>
      </c>
      <c r="H1394" s="26">
        <f t="shared" si="1747"/>
        <v>3877.6000000000004</v>
      </c>
      <c r="I1394" s="26">
        <f t="shared" si="1747"/>
        <v>3877.6000000000004</v>
      </c>
      <c r="J1394" s="26">
        <f t="shared" si="1747"/>
        <v>3877.6000000000004</v>
      </c>
      <c r="K1394" s="26">
        <f t="shared" si="1747"/>
        <v>3877.6000000000004</v>
      </c>
      <c r="L1394" s="26">
        <f t="shared" si="1747"/>
        <v>0</v>
      </c>
      <c r="M1394" s="26">
        <f t="shared" si="1747"/>
        <v>0</v>
      </c>
      <c r="N1394" s="26">
        <f t="shared" si="1747"/>
        <v>3414.6280000000002</v>
      </c>
      <c r="O1394" s="47">
        <f t="shared" si="1703"/>
        <v>88.06034660614813</v>
      </c>
      <c r="P1394" s="26">
        <f t="shared" si="1748"/>
        <v>3414.6280000000002</v>
      </c>
      <c r="Q1394" s="26">
        <f t="shared" si="1748"/>
        <v>0</v>
      </c>
      <c r="R1394" s="26">
        <f t="shared" si="1748"/>
        <v>0</v>
      </c>
    </row>
    <row r="1395" spans="1:18" ht="26" x14ac:dyDescent="0.35">
      <c r="A1395" s="24" t="s">
        <v>352</v>
      </c>
      <c r="B1395" s="24" t="s">
        <v>8</v>
      </c>
      <c r="C1395" s="24" t="s">
        <v>74</v>
      </c>
      <c r="D1395" s="24" t="s">
        <v>301</v>
      </c>
      <c r="E1395" s="24"/>
      <c r="F1395" s="25" t="s">
        <v>414</v>
      </c>
      <c r="G1395" s="26">
        <f t="shared" ref="G1395" si="1749">G1396+G1398</f>
        <v>2880</v>
      </c>
      <c r="H1395" s="26">
        <f t="shared" ref="H1395:M1395" si="1750">H1396+H1398</f>
        <v>3877.6000000000004</v>
      </c>
      <c r="I1395" s="26">
        <f t="shared" si="1750"/>
        <v>3877.6000000000004</v>
      </c>
      <c r="J1395" s="26">
        <f t="shared" si="1750"/>
        <v>3877.6000000000004</v>
      </c>
      <c r="K1395" s="26">
        <f t="shared" si="1750"/>
        <v>3877.6000000000004</v>
      </c>
      <c r="L1395" s="26">
        <f t="shared" si="1750"/>
        <v>0</v>
      </c>
      <c r="M1395" s="26">
        <f t="shared" si="1750"/>
        <v>0</v>
      </c>
      <c r="N1395" s="26">
        <f t="shared" ref="N1395" si="1751">N1396+N1398</f>
        <v>3414.6280000000002</v>
      </c>
      <c r="O1395" s="47">
        <f t="shared" si="1703"/>
        <v>88.06034660614813</v>
      </c>
      <c r="P1395" s="26">
        <f t="shared" ref="P1395:R1395" si="1752">P1396+P1398</f>
        <v>3414.6280000000002</v>
      </c>
      <c r="Q1395" s="26">
        <f t="shared" ref="Q1395" si="1753">Q1396+Q1398</f>
        <v>0</v>
      </c>
      <c r="R1395" s="26">
        <f t="shared" si="1752"/>
        <v>0</v>
      </c>
    </row>
    <row r="1396" spans="1:18" ht="52" x14ac:dyDescent="0.35">
      <c r="A1396" s="24" t="s">
        <v>352</v>
      </c>
      <c r="B1396" s="24" t="s">
        <v>8</v>
      </c>
      <c r="C1396" s="24" t="s">
        <v>74</v>
      </c>
      <c r="D1396" s="24" t="s">
        <v>301</v>
      </c>
      <c r="E1396" s="24" t="s">
        <v>19</v>
      </c>
      <c r="F1396" s="25" t="s">
        <v>366</v>
      </c>
      <c r="G1396" s="26">
        <f t="shared" ref="G1396:N1396" si="1754">G1397</f>
        <v>2497.6</v>
      </c>
      <c r="H1396" s="26">
        <f t="shared" si="1754"/>
        <v>2940.0116200000002</v>
      </c>
      <c r="I1396" s="26">
        <f t="shared" si="1754"/>
        <v>2940.0116200000002</v>
      </c>
      <c r="J1396" s="26">
        <f t="shared" si="1754"/>
        <v>2940.0116200000002</v>
      </c>
      <c r="K1396" s="26">
        <f t="shared" si="1754"/>
        <v>2940.0116200000002</v>
      </c>
      <c r="L1396" s="26">
        <f t="shared" si="1754"/>
        <v>0</v>
      </c>
      <c r="M1396" s="26">
        <f t="shared" si="1754"/>
        <v>0</v>
      </c>
      <c r="N1396" s="26">
        <f t="shared" si="1754"/>
        <v>2530.3380000000002</v>
      </c>
      <c r="O1396" s="47">
        <f t="shared" si="1703"/>
        <v>86.065578203394992</v>
      </c>
      <c r="P1396" s="26">
        <f t="shared" ref="P1396:R1396" si="1755">P1397</f>
        <v>2530.3380000000002</v>
      </c>
      <c r="Q1396" s="26">
        <f t="shared" si="1755"/>
        <v>0</v>
      </c>
      <c r="R1396" s="26">
        <f t="shared" si="1755"/>
        <v>0</v>
      </c>
    </row>
    <row r="1397" spans="1:18" ht="26" x14ac:dyDescent="0.35">
      <c r="A1397" s="24" t="s">
        <v>352</v>
      </c>
      <c r="B1397" s="24" t="s">
        <v>8</v>
      </c>
      <c r="C1397" s="24" t="s">
        <v>74</v>
      </c>
      <c r="D1397" s="24" t="s">
        <v>301</v>
      </c>
      <c r="E1397" s="24">
        <v>120</v>
      </c>
      <c r="F1397" s="25" t="s">
        <v>355</v>
      </c>
      <c r="G1397" s="26">
        <v>2497.6</v>
      </c>
      <c r="H1397" s="26">
        <v>2940.0116200000002</v>
      </c>
      <c r="I1397" s="26">
        <v>2940.0116200000002</v>
      </c>
      <c r="J1397" s="26">
        <f>H1397</f>
        <v>2940.0116200000002</v>
      </c>
      <c r="K1397" s="26">
        <f>I1397</f>
        <v>2940.0116200000002</v>
      </c>
      <c r="L1397" s="26"/>
      <c r="M1397" s="26"/>
      <c r="N1397" s="26">
        <v>2530.3380000000002</v>
      </c>
      <c r="O1397" s="47">
        <f t="shared" si="1703"/>
        <v>86.065578203394992</v>
      </c>
      <c r="P1397" s="26">
        <f>N1397</f>
        <v>2530.3380000000002</v>
      </c>
      <c r="Q1397" s="26"/>
      <c r="R1397" s="26"/>
    </row>
    <row r="1398" spans="1:18" ht="26" x14ac:dyDescent="0.35">
      <c r="A1398" s="24" t="s">
        <v>352</v>
      </c>
      <c r="B1398" s="24" t="s">
        <v>8</v>
      </c>
      <c r="C1398" s="24" t="s">
        <v>74</v>
      </c>
      <c r="D1398" s="24" t="s">
        <v>301</v>
      </c>
      <c r="E1398" s="24" t="s">
        <v>6</v>
      </c>
      <c r="F1398" s="25" t="s">
        <v>367</v>
      </c>
      <c r="G1398" s="26">
        <f t="shared" ref="G1398:N1398" si="1756">G1399</f>
        <v>382.4</v>
      </c>
      <c r="H1398" s="26">
        <f t="shared" si="1756"/>
        <v>937.58838000000003</v>
      </c>
      <c r="I1398" s="26">
        <f t="shared" si="1756"/>
        <v>937.58838000000003</v>
      </c>
      <c r="J1398" s="26">
        <f t="shared" si="1756"/>
        <v>937.58838000000003</v>
      </c>
      <c r="K1398" s="26">
        <f t="shared" si="1756"/>
        <v>937.58838000000003</v>
      </c>
      <c r="L1398" s="26">
        <f t="shared" si="1756"/>
        <v>0</v>
      </c>
      <c r="M1398" s="26">
        <f t="shared" si="1756"/>
        <v>0</v>
      </c>
      <c r="N1398" s="26">
        <f t="shared" si="1756"/>
        <v>884.29</v>
      </c>
      <c r="O1398" s="47">
        <f t="shared" si="1703"/>
        <v>94.315375367600012</v>
      </c>
      <c r="P1398" s="26">
        <f t="shared" ref="P1398:R1398" si="1757">P1399</f>
        <v>884.29</v>
      </c>
      <c r="Q1398" s="26">
        <f t="shared" si="1757"/>
        <v>0</v>
      </c>
      <c r="R1398" s="26">
        <f t="shared" si="1757"/>
        <v>0</v>
      </c>
    </row>
    <row r="1399" spans="1:18" ht="26" x14ac:dyDescent="0.35">
      <c r="A1399" s="24" t="s">
        <v>352</v>
      </c>
      <c r="B1399" s="24" t="s">
        <v>8</v>
      </c>
      <c r="C1399" s="24" t="s">
        <v>74</v>
      </c>
      <c r="D1399" s="24" t="s">
        <v>301</v>
      </c>
      <c r="E1399" s="24">
        <v>240</v>
      </c>
      <c r="F1399" s="25" t="s">
        <v>356</v>
      </c>
      <c r="G1399" s="26">
        <v>382.4</v>
      </c>
      <c r="H1399" s="26">
        <v>937.58838000000003</v>
      </c>
      <c r="I1399" s="26">
        <v>937.58838000000003</v>
      </c>
      <c r="J1399" s="26">
        <f>H1399</f>
        <v>937.58838000000003</v>
      </c>
      <c r="K1399" s="26">
        <f>I1399</f>
        <v>937.58838000000003</v>
      </c>
      <c r="L1399" s="26"/>
      <c r="M1399" s="26"/>
      <c r="N1399" s="26">
        <v>884.29</v>
      </c>
      <c r="O1399" s="47">
        <f t="shared" si="1703"/>
        <v>94.315375367600012</v>
      </c>
      <c r="P1399" s="26">
        <f>N1399</f>
        <v>884.29</v>
      </c>
      <c r="Q1399" s="26"/>
      <c r="R1399" s="26"/>
    </row>
    <row r="1400" spans="1:18" ht="26" x14ac:dyDescent="0.35">
      <c r="A1400" s="24" t="s">
        <v>352</v>
      </c>
      <c r="B1400" s="24" t="s">
        <v>8</v>
      </c>
      <c r="C1400" s="24" t="s">
        <v>74</v>
      </c>
      <c r="D1400" s="24" t="s">
        <v>30</v>
      </c>
      <c r="E1400" s="24"/>
      <c r="F1400" s="25" t="s">
        <v>41</v>
      </c>
      <c r="G1400" s="26">
        <f t="shared" ref="G1400:N1400" si="1758">G1401</f>
        <v>31838.7</v>
      </c>
      <c r="H1400" s="26">
        <f t="shared" si="1758"/>
        <v>33270.9</v>
      </c>
      <c r="I1400" s="26">
        <f t="shared" si="1758"/>
        <v>33270.9</v>
      </c>
      <c r="J1400" s="26">
        <f t="shared" si="1758"/>
        <v>0</v>
      </c>
      <c r="K1400" s="26">
        <f t="shared" si="1758"/>
        <v>0</v>
      </c>
      <c r="L1400" s="26">
        <f t="shared" si="1758"/>
        <v>0</v>
      </c>
      <c r="M1400" s="26">
        <f t="shared" si="1758"/>
        <v>0</v>
      </c>
      <c r="N1400" s="26">
        <f t="shared" si="1758"/>
        <v>33225.457999999999</v>
      </c>
      <c r="O1400" s="47">
        <f t="shared" si="1703"/>
        <v>99.863418182255359</v>
      </c>
      <c r="P1400" s="26">
        <f t="shared" ref="P1400:R1400" si="1759">P1401</f>
        <v>0</v>
      </c>
      <c r="Q1400" s="26">
        <f t="shared" si="1759"/>
        <v>0</v>
      </c>
      <c r="R1400" s="26">
        <f t="shared" si="1759"/>
        <v>0</v>
      </c>
    </row>
    <row r="1401" spans="1:18" x14ac:dyDescent="0.35">
      <c r="A1401" s="24" t="s">
        <v>352</v>
      </c>
      <c r="B1401" s="24" t="s">
        <v>8</v>
      </c>
      <c r="C1401" s="24" t="s">
        <v>74</v>
      </c>
      <c r="D1401" s="24" t="s">
        <v>328</v>
      </c>
      <c r="E1401" s="24"/>
      <c r="F1401" s="25" t="s">
        <v>415</v>
      </c>
      <c r="G1401" s="26">
        <f t="shared" ref="G1401" si="1760">G1402+G1405</f>
        <v>31838.7</v>
      </c>
      <c r="H1401" s="26">
        <f t="shared" ref="H1401:M1401" si="1761">H1402+H1405</f>
        <v>33270.9</v>
      </c>
      <c r="I1401" s="26">
        <f t="shared" si="1761"/>
        <v>33270.9</v>
      </c>
      <c r="J1401" s="26">
        <f t="shared" si="1761"/>
        <v>0</v>
      </c>
      <c r="K1401" s="26">
        <f t="shared" si="1761"/>
        <v>0</v>
      </c>
      <c r="L1401" s="26">
        <f t="shared" si="1761"/>
        <v>0</v>
      </c>
      <c r="M1401" s="26">
        <f t="shared" si="1761"/>
        <v>0</v>
      </c>
      <c r="N1401" s="26">
        <f t="shared" ref="N1401" si="1762">N1402+N1405</f>
        <v>33225.457999999999</v>
      </c>
      <c r="O1401" s="47">
        <f t="shared" si="1703"/>
        <v>99.863418182255359</v>
      </c>
      <c r="P1401" s="26">
        <f t="shared" ref="P1401:R1401" si="1763">P1402+P1405</f>
        <v>0</v>
      </c>
      <c r="Q1401" s="26">
        <f t="shared" ref="Q1401" si="1764">Q1402+Q1405</f>
        <v>0</v>
      </c>
      <c r="R1401" s="26">
        <f t="shared" si="1763"/>
        <v>0</v>
      </c>
    </row>
    <row r="1402" spans="1:18" ht="26" x14ac:dyDescent="0.35">
      <c r="A1402" s="24" t="s">
        <v>352</v>
      </c>
      <c r="B1402" s="24" t="s">
        <v>8</v>
      </c>
      <c r="C1402" s="24" t="s">
        <v>74</v>
      </c>
      <c r="D1402" s="24" t="s">
        <v>303</v>
      </c>
      <c r="E1402" s="24"/>
      <c r="F1402" s="25" t="s">
        <v>746</v>
      </c>
      <c r="G1402" s="26">
        <f t="shared" ref="G1402:N1403" si="1765">G1403</f>
        <v>28190.7</v>
      </c>
      <c r="H1402" s="26">
        <f t="shared" si="1765"/>
        <v>29622.9</v>
      </c>
      <c r="I1402" s="26">
        <f t="shared" si="1765"/>
        <v>29622.9</v>
      </c>
      <c r="J1402" s="26">
        <f t="shared" si="1765"/>
        <v>0</v>
      </c>
      <c r="K1402" s="26">
        <f t="shared" si="1765"/>
        <v>0</v>
      </c>
      <c r="L1402" s="26">
        <f t="shared" si="1765"/>
        <v>0</v>
      </c>
      <c r="M1402" s="26">
        <f t="shared" si="1765"/>
        <v>0</v>
      </c>
      <c r="N1402" s="26">
        <f t="shared" si="1765"/>
        <v>29602.579000000002</v>
      </c>
      <c r="O1402" s="47">
        <f t="shared" si="1703"/>
        <v>99.93140104446222</v>
      </c>
      <c r="P1402" s="26">
        <f t="shared" ref="P1402:R1403" si="1766">P1403</f>
        <v>0</v>
      </c>
      <c r="Q1402" s="26">
        <f t="shared" si="1766"/>
        <v>0</v>
      </c>
      <c r="R1402" s="26">
        <f t="shared" si="1766"/>
        <v>0</v>
      </c>
    </row>
    <row r="1403" spans="1:18" ht="52" x14ac:dyDescent="0.35">
      <c r="A1403" s="24" t="s">
        <v>352</v>
      </c>
      <c r="B1403" s="24" t="s">
        <v>8</v>
      </c>
      <c r="C1403" s="24" t="s">
        <v>74</v>
      </c>
      <c r="D1403" s="24" t="s">
        <v>303</v>
      </c>
      <c r="E1403" s="24" t="s">
        <v>19</v>
      </c>
      <c r="F1403" s="25" t="s">
        <v>366</v>
      </c>
      <c r="G1403" s="26">
        <f t="shared" ref="G1403:N1403" si="1767">G1404</f>
        <v>28190.7</v>
      </c>
      <c r="H1403" s="26">
        <f t="shared" si="1767"/>
        <v>29622.9</v>
      </c>
      <c r="I1403" s="26">
        <f t="shared" si="1765"/>
        <v>29622.9</v>
      </c>
      <c r="J1403" s="26">
        <f t="shared" si="1765"/>
        <v>0</v>
      </c>
      <c r="K1403" s="26">
        <f t="shared" si="1765"/>
        <v>0</v>
      </c>
      <c r="L1403" s="26">
        <f t="shared" si="1765"/>
        <v>0</v>
      </c>
      <c r="M1403" s="26">
        <f t="shared" si="1765"/>
        <v>0</v>
      </c>
      <c r="N1403" s="26">
        <f t="shared" si="1767"/>
        <v>29602.579000000002</v>
      </c>
      <c r="O1403" s="47">
        <f t="shared" si="1703"/>
        <v>99.93140104446222</v>
      </c>
      <c r="P1403" s="26">
        <f t="shared" si="1766"/>
        <v>0</v>
      </c>
      <c r="Q1403" s="26">
        <f t="shared" si="1766"/>
        <v>0</v>
      </c>
      <c r="R1403" s="26">
        <f t="shared" si="1766"/>
        <v>0</v>
      </c>
    </row>
    <row r="1404" spans="1:18" ht="26" x14ac:dyDescent="0.35">
      <c r="A1404" s="24" t="s">
        <v>352</v>
      </c>
      <c r="B1404" s="24" t="s">
        <v>8</v>
      </c>
      <c r="C1404" s="24" t="s">
        <v>74</v>
      </c>
      <c r="D1404" s="24" t="s">
        <v>303</v>
      </c>
      <c r="E1404" s="24">
        <v>120</v>
      </c>
      <c r="F1404" s="25" t="s">
        <v>355</v>
      </c>
      <c r="G1404" s="26">
        <v>28190.7</v>
      </c>
      <c r="H1404" s="26">
        <v>29622.9</v>
      </c>
      <c r="I1404" s="26">
        <v>29622.9</v>
      </c>
      <c r="J1404" s="26"/>
      <c r="K1404" s="26"/>
      <c r="L1404" s="26"/>
      <c r="M1404" s="26"/>
      <c r="N1404" s="26">
        <v>29602.579000000002</v>
      </c>
      <c r="O1404" s="47">
        <f t="shared" si="1703"/>
        <v>99.93140104446222</v>
      </c>
      <c r="P1404" s="26"/>
      <c r="Q1404" s="26"/>
      <c r="R1404" s="26"/>
    </row>
    <row r="1405" spans="1:18" ht="26" x14ac:dyDescent="0.35">
      <c r="A1405" s="24" t="s">
        <v>352</v>
      </c>
      <c r="B1405" s="24" t="s">
        <v>8</v>
      </c>
      <c r="C1405" s="24" t="s">
        <v>74</v>
      </c>
      <c r="D1405" s="24" t="s">
        <v>304</v>
      </c>
      <c r="E1405" s="24"/>
      <c r="F1405" s="25" t="s">
        <v>747</v>
      </c>
      <c r="G1405" s="26">
        <f t="shared" ref="G1405" si="1768">G1406+G1408+G1410</f>
        <v>3647.9999999999995</v>
      </c>
      <c r="H1405" s="26">
        <f t="shared" ref="H1405:M1405" si="1769">H1406+H1408+H1410</f>
        <v>3648</v>
      </c>
      <c r="I1405" s="26">
        <f t="shared" si="1769"/>
        <v>3648</v>
      </c>
      <c r="J1405" s="26">
        <f t="shared" si="1769"/>
        <v>0</v>
      </c>
      <c r="K1405" s="26">
        <f t="shared" si="1769"/>
        <v>0</v>
      </c>
      <c r="L1405" s="26">
        <f t="shared" si="1769"/>
        <v>0</v>
      </c>
      <c r="M1405" s="26">
        <f t="shared" si="1769"/>
        <v>0</v>
      </c>
      <c r="N1405" s="26">
        <f t="shared" ref="N1405" si="1770">N1406+N1408+N1410</f>
        <v>3622.8789999999999</v>
      </c>
      <c r="O1405" s="47">
        <f t="shared" si="1703"/>
        <v>99.311376096491216</v>
      </c>
      <c r="P1405" s="26">
        <f t="shared" ref="P1405:R1405" si="1771">P1406+P1408+P1410</f>
        <v>0</v>
      </c>
      <c r="Q1405" s="26">
        <f t="shared" ref="Q1405" si="1772">Q1406+Q1408+Q1410</f>
        <v>0</v>
      </c>
      <c r="R1405" s="26">
        <f t="shared" si="1771"/>
        <v>0</v>
      </c>
    </row>
    <row r="1406" spans="1:18" ht="52" x14ac:dyDescent="0.35">
      <c r="A1406" s="24" t="s">
        <v>352</v>
      </c>
      <c r="B1406" s="24" t="s">
        <v>8</v>
      </c>
      <c r="C1406" s="24" t="s">
        <v>74</v>
      </c>
      <c r="D1406" s="24" t="s">
        <v>304</v>
      </c>
      <c r="E1406" s="24" t="s">
        <v>19</v>
      </c>
      <c r="F1406" s="25" t="s">
        <v>366</v>
      </c>
      <c r="G1406" s="26">
        <f t="shared" ref="G1406:N1406" si="1773">G1407</f>
        <v>5.2</v>
      </c>
      <c r="H1406" s="26">
        <f t="shared" si="1773"/>
        <v>7.07843</v>
      </c>
      <c r="I1406" s="26">
        <f t="shared" si="1773"/>
        <v>7.07843</v>
      </c>
      <c r="J1406" s="26">
        <f t="shared" si="1773"/>
        <v>0</v>
      </c>
      <c r="K1406" s="26">
        <f t="shared" si="1773"/>
        <v>0</v>
      </c>
      <c r="L1406" s="26">
        <f t="shared" si="1773"/>
        <v>0</v>
      </c>
      <c r="M1406" s="26">
        <f t="shared" si="1773"/>
        <v>0</v>
      </c>
      <c r="N1406" s="26">
        <f t="shared" si="1773"/>
        <v>7.0780000000000003</v>
      </c>
      <c r="O1406" s="47">
        <f t="shared" si="1703"/>
        <v>99.993925206578297</v>
      </c>
      <c r="P1406" s="26">
        <f t="shared" ref="P1406:R1406" si="1774">P1407</f>
        <v>0</v>
      </c>
      <c r="Q1406" s="26">
        <f t="shared" si="1774"/>
        <v>0</v>
      </c>
      <c r="R1406" s="26">
        <f t="shared" si="1774"/>
        <v>0</v>
      </c>
    </row>
    <row r="1407" spans="1:18" ht="26" x14ac:dyDescent="0.35">
      <c r="A1407" s="24" t="s">
        <v>352</v>
      </c>
      <c r="B1407" s="24" t="s">
        <v>8</v>
      </c>
      <c r="C1407" s="24" t="s">
        <v>74</v>
      </c>
      <c r="D1407" s="24" t="s">
        <v>304</v>
      </c>
      <c r="E1407" s="24">
        <v>120</v>
      </c>
      <c r="F1407" s="25" t="s">
        <v>355</v>
      </c>
      <c r="G1407" s="26">
        <v>5.2</v>
      </c>
      <c r="H1407" s="26">
        <v>7.07843</v>
      </c>
      <c r="I1407" s="26">
        <v>7.07843</v>
      </c>
      <c r="J1407" s="26"/>
      <c r="K1407" s="26"/>
      <c r="L1407" s="26"/>
      <c r="M1407" s="26"/>
      <c r="N1407" s="26">
        <v>7.0780000000000003</v>
      </c>
      <c r="O1407" s="47">
        <f t="shared" si="1703"/>
        <v>99.993925206578297</v>
      </c>
      <c r="P1407" s="26"/>
      <c r="Q1407" s="26"/>
      <c r="R1407" s="26"/>
    </row>
    <row r="1408" spans="1:18" ht="26" x14ac:dyDescent="0.35">
      <c r="A1408" s="24" t="s">
        <v>352</v>
      </c>
      <c r="B1408" s="24" t="s">
        <v>8</v>
      </c>
      <c r="C1408" s="24" t="s">
        <v>74</v>
      </c>
      <c r="D1408" s="24" t="s">
        <v>304</v>
      </c>
      <c r="E1408" s="24" t="s">
        <v>6</v>
      </c>
      <c r="F1408" s="25" t="s">
        <v>367</v>
      </c>
      <c r="G1408" s="26">
        <f t="shared" ref="G1408:N1408" si="1775">G1409</f>
        <v>3628.2</v>
      </c>
      <c r="H1408" s="26">
        <f t="shared" si="1775"/>
        <v>3606.8605699999998</v>
      </c>
      <c r="I1408" s="26">
        <f t="shared" si="1775"/>
        <v>3606.8605699999998</v>
      </c>
      <c r="J1408" s="26">
        <f t="shared" si="1775"/>
        <v>0</v>
      </c>
      <c r="K1408" s="26">
        <f t="shared" si="1775"/>
        <v>0</v>
      </c>
      <c r="L1408" s="26">
        <f t="shared" si="1775"/>
        <v>0</v>
      </c>
      <c r="M1408" s="26">
        <f t="shared" si="1775"/>
        <v>0</v>
      </c>
      <c r="N1408" s="26">
        <f t="shared" si="1775"/>
        <v>3581.74</v>
      </c>
      <c r="O1408" s="47">
        <f t="shared" si="1703"/>
        <v>99.303533654476695</v>
      </c>
      <c r="P1408" s="26">
        <f t="shared" ref="P1408:R1408" si="1776">P1409</f>
        <v>0</v>
      </c>
      <c r="Q1408" s="26">
        <f t="shared" si="1776"/>
        <v>0</v>
      </c>
      <c r="R1408" s="26">
        <f t="shared" si="1776"/>
        <v>0</v>
      </c>
    </row>
    <row r="1409" spans="1:18" ht="26" x14ac:dyDescent="0.35">
      <c r="A1409" s="24" t="s">
        <v>352</v>
      </c>
      <c r="B1409" s="24" t="s">
        <v>8</v>
      </c>
      <c r="C1409" s="24" t="s">
        <v>74</v>
      </c>
      <c r="D1409" s="24" t="s">
        <v>304</v>
      </c>
      <c r="E1409" s="24">
        <v>240</v>
      </c>
      <c r="F1409" s="25" t="s">
        <v>356</v>
      </c>
      <c r="G1409" s="26">
        <v>3628.2</v>
      </c>
      <c r="H1409" s="26">
        <v>3606.8605699999998</v>
      </c>
      <c r="I1409" s="26">
        <v>3606.8605699999998</v>
      </c>
      <c r="J1409" s="26"/>
      <c r="K1409" s="26"/>
      <c r="L1409" s="26"/>
      <c r="M1409" s="26"/>
      <c r="N1409" s="26">
        <v>3581.74</v>
      </c>
      <c r="O1409" s="47">
        <f t="shared" si="1703"/>
        <v>99.303533654476695</v>
      </c>
      <c r="P1409" s="26"/>
      <c r="Q1409" s="26"/>
      <c r="R1409" s="26"/>
    </row>
    <row r="1410" spans="1:18" x14ac:dyDescent="0.35">
      <c r="A1410" s="24" t="s">
        <v>352</v>
      </c>
      <c r="B1410" s="24" t="s">
        <v>8</v>
      </c>
      <c r="C1410" s="24" t="s">
        <v>74</v>
      </c>
      <c r="D1410" s="24" t="s">
        <v>304</v>
      </c>
      <c r="E1410" s="24" t="s">
        <v>7</v>
      </c>
      <c r="F1410" s="25" t="s">
        <v>371</v>
      </c>
      <c r="G1410" s="26">
        <f>G1412+G1411</f>
        <v>14.6</v>
      </c>
      <c r="H1410" s="26">
        <f t="shared" ref="H1410:N1410" si="1777">H1412+H1411</f>
        <v>34.061</v>
      </c>
      <c r="I1410" s="26">
        <f t="shared" si="1777"/>
        <v>34.061</v>
      </c>
      <c r="J1410" s="26">
        <f t="shared" si="1777"/>
        <v>0</v>
      </c>
      <c r="K1410" s="26">
        <f t="shared" si="1777"/>
        <v>0</v>
      </c>
      <c r="L1410" s="26">
        <f t="shared" si="1777"/>
        <v>0</v>
      </c>
      <c r="M1410" s="26">
        <f t="shared" si="1777"/>
        <v>0</v>
      </c>
      <c r="N1410" s="26">
        <f t="shared" si="1777"/>
        <v>34.061</v>
      </c>
      <c r="O1410" s="47">
        <f t="shared" si="1703"/>
        <v>100</v>
      </c>
      <c r="P1410" s="26">
        <f t="shared" ref="P1410:R1410" si="1778">P1412+P1411</f>
        <v>0</v>
      </c>
      <c r="Q1410" s="26">
        <f t="shared" ref="Q1410" si="1779">Q1412+Q1411</f>
        <v>0</v>
      </c>
      <c r="R1410" s="26">
        <f t="shared" si="1778"/>
        <v>0</v>
      </c>
    </row>
    <row r="1411" spans="1:18" x14ac:dyDescent="0.35">
      <c r="A1411" s="24" t="s">
        <v>352</v>
      </c>
      <c r="B1411" s="24" t="s">
        <v>8</v>
      </c>
      <c r="C1411" s="24" t="s">
        <v>74</v>
      </c>
      <c r="D1411" s="24" t="s">
        <v>304</v>
      </c>
      <c r="E1411" s="24" t="s">
        <v>845</v>
      </c>
      <c r="F1411" s="25" t="s">
        <v>364</v>
      </c>
      <c r="G1411" s="26"/>
      <c r="H1411" s="26">
        <v>2.52</v>
      </c>
      <c r="I1411" s="26">
        <v>2.52</v>
      </c>
      <c r="J1411" s="26"/>
      <c r="K1411" s="26"/>
      <c r="L1411" s="26"/>
      <c r="M1411" s="26"/>
      <c r="N1411" s="26">
        <v>2.52</v>
      </c>
      <c r="O1411" s="47">
        <f t="shared" si="1703"/>
        <v>100</v>
      </c>
      <c r="P1411" s="26"/>
      <c r="Q1411" s="26"/>
      <c r="R1411" s="26"/>
    </row>
    <row r="1412" spans="1:18" x14ac:dyDescent="0.35">
      <c r="A1412" s="24" t="s">
        <v>352</v>
      </c>
      <c r="B1412" s="24" t="s">
        <v>8</v>
      </c>
      <c r="C1412" s="24" t="s">
        <v>74</v>
      </c>
      <c r="D1412" s="24" t="s">
        <v>304</v>
      </c>
      <c r="E1412" s="24">
        <v>850</v>
      </c>
      <c r="F1412" s="25" t="s">
        <v>365</v>
      </c>
      <c r="G1412" s="26">
        <v>14.6</v>
      </c>
      <c r="H1412" s="26">
        <v>31.541</v>
      </c>
      <c r="I1412" s="26">
        <v>31.541</v>
      </c>
      <c r="J1412" s="26"/>
      <c r="K1412" s="26"/>
      <c r="L1412" s="26"/>
      <c r="M1412" s="26"/>
      <c r="N1412" s="26">
        <v>31.541</v>
      </c>
      <c r="O1412" s="47">
        <f t="shared" si="1703"/>
        <v>100</v>
      </c>
      <c r="P1412" s="26"/>
      <c r="Q1412" s="26"/>
      <c r="R1412" s="26"/>
    </row>
    <row r="1413" spans="1:18" s="29" customFormat="1" x14ac:dyDescent="0.35">
      <c r="A1413" s="28" t="s">
        <v>352</v>
      </c>
      <c r="B1413" s="28" t="s">
        <v>8</v>
      </c>
      <c r="C1413" s="28" t="s">
        <v>10</v>
      </c>
      <c r="D1413" s="28"/>
      <c r="E1413" s="28"/>
      <c r="F1413" s="21" t="s">
        <v>14</v>
      </c>
      <c r="G1413" s="22">
        <f t="shared" ref="G1413:R1413" si="1780">G1414+G1440</f>
        <v>12561.694</v>
      </c>
      <c r="H1413" s="22">
        <f t="shared" si="1780"/>
        <v>12290.993999999999</v>
      </c>
      <c r="I1413" s="22">
        <f t="shared" si="1780"/>
        <v>12290.993999999999</v>
      </c>
      <c r="J1413" s="22">
        <f t="shared" si="1780"/>
        <v>0</v>
      </c>
      <c r="K1413" s="22">
        <f t="shared" si="1780"/>
        <v>0</v>
      </c>
      <c r="L1413" s="22">
        <f t="shared" si="1780"/>
        <v>0</v>
      </c>
      <c r="M1413" s="22">
        <f t="shared" si="1780"/>
        <v>0</v>
      </c>
      <c r="N1413" s="22">
        <f t="shared" si="1780"/>
        <v>11594.243999999999</v>
      </c>
      <c r="O1413" s="48">
        <f t="shared" si="1703"/>
        <v>94.33121519707845</v>
      </c>
      <c r="P1413" s="22">
        <f t="shared" si="1780"/>
        <v>0</v>
      </c>
      <c r="Q1413" s="22">
        <f t="shared" si="1780"/>
        <v>0</v>
      </c>
      <c r="R1413" s="22">
        <f t="shared" si="1780"/>
        <v>0</v>
      </c>
    </row>
    <row r="1414" spans="1:18" x14ac:dyDescent="0.35">
      <c r="A1414" s="24" t="s">
        <v>352</v>
      </c>
      <c r="B1414" s="24" t="s">
        <v>8</v>
      </c>
      <c r="C1414" s="24" t="s">
        <v>10</v>
      </c>
      <c r="D1414" s="24" t="s">
        <v>329</v>
      </c>
      <c r="E1414" s="24"/>
      <c r="F1414" s="25" t="s">
        <v>386</v>
      </c>
      <c r="G1414" s="26">
        <f t="shared" ref="G1414:R1414" si="1781">G1415+G1419+G1429</f>
        <v>12541.694</v>
      </c>
      <c r="H1414" s="26">
        <f t="shared" si="1781"/>
        <v>12290.993999999999</v>
      </c>
      <c r="I1414" s="26">
        <f t="shared" si="1781"/>
        <v>12290.993999999999</v>
      </c>
      <c r="J1414" s="26">
        <f t="shared" si="1781"/>
        <v>0</v>
      </c>
      <c r="K1414" s="26">
        <f t="shared" si="1781"/>
        <v>0</v>
      </c>
      <c r="L1414" s="26">
        <f t="shared" si="1781"/>
        <v>0</v>
      </c>
      <c r="M1414" s="26">
        <f t="shared" si="1781"/>
        <v>0</v>
      </c>
      <c r="N1414" s="26">
        <f t="shared" si="1781"/>
        <v>11594.243999999999</v>
      </c>
      <c r="O1414" s="47">
        <f t="shared" si="1703"/>
        <v>94.33121519707845</v>
      </c>
      <c r="P1414" s="26">
        <f t="shared" si="1781"/>
        <v>0</v>
      </c>
      <c r="Q1414" s="26">
        <f t="shared" si="1781"/>
        <v>0</v>
      </c>
      <c r="R1414" s="26">
        <f t="shared" si="1781"/>
        <v>0</v>
      </c>
    </row>
    <row r="1415" spans="1:18" ht="39" x14ac:dyDescent="0.35">
      <c r="A1415" s="24" t="s">
        <v>352</v>
      </c>
      <c r="B1415" s="24" t="s">
        <v>8</v>
      </c>
      <c r="C1415" s="24" t="s">
        <v>10</v>
      </c>
      <c r="D1415" s="24" t="s">
        <v>330</v>
      </c>
      <c r="E1415" s="24"/>
      <c r="F1415" s="25" t="s">
        <v>818</v>
      </c>
      <c r="G1415" s="26">
        <f t="shared" ref="G1415:N1417" si="1782">G1416</f>
        <v>15</v>
      </c>
      <c r="H1415" s="26">
        <f t="shared" si="1782"/>
        <v>15</v>
      </c>
      <c r="I1415" s="26">
        <f t="shared" si="1782"/>
        <v>15</v>
      </c>
      <c r="J1415" s="26">
        <f t="shared" si="1782"/>
        <v>0</v>
      </c>
      <c r="K1415" s="26">
        <f t="shared" si="1782"/>
        <v>0</v>
      </c>
      <c r="L1415" s="26">
        <f t="shared" si="1782"/>
        <v>0</v>
      </c>
      <c r="M1415" s="26">
        <f t="shared" si="1782"/>
        <v>0</v>
      </c>
      <c r="N1415" s="26">
        <f t="shared" si="1782"/>
        <v>15</v>
      </c>
      <c r="O1415" s="47">
        <f t="shared" si="1703"/>
        <v>100</v>
      </c>
      <c r="P1415" s="26">
        <f t="shared" ref="P1415:R1417" si="1783">P1416</f>
        <v>0</v>
      </c>
      <c r="Q1415" s="26">
        <f t="shared" si="1783"/>
        <v>0</v>
      </c>
      <c r="R1415" s="26">
        <f t="shared" si="1783"/>
        <v>0</v>
      </c>
    </row>
    <row r="1416" spans="1:18" ht="39" x14ac:dyDescent="0.35">
      <c r="A1416" s="24" t="s">
        <v>352</v>
      </c>
      <c r="B1416" s="24" t="s">
        <v>8</v>
      </c>
      <c r="C1416" s="24" t="s">
        <v>10</v>
      </c>
      <c r="D1416" s="24" t="s">
        <v>307</v>
      </c>
      <c r="E1416" s="24"/>
      <c r="F1416" s="25" t="s">
        <v>819</v>
      </c>
      <c r="G1416" s="26">
        <f t="shared" si="1782"/>
        <v>15</v>
      </c>
      <c r="H1416" s="26">
        <f t="shared" si="1782"/>
        <v>15</v>
      </c>
      <c r="I1416" s="26">
        <f t="shared" si="1782"/>
        <v>15</v>
      </c>
      <c r="J1416" s="26">
        <f t="shared" si="1782"/>
        <v>0</v>
      </c>
      <c r="K1416" s="26">
        <f t="shared" si="1782"/>
        <v>0</v>
      </c>
      <c r="L1416" s="26">
        <f t="shared" si="1782"/>
        <v>0</v>
      </c>
      <c r="M1416" s="26">
        <f t="shared" si="1782"/>
        <v>0</v>
      </c>
      <c r="N1416" s="26">
        <f t="shared" si="1782"/>
        <v>15</v>
      </c>
      <c r="O1416" s="47">
        <f t="shared" si="1703"/>
        <v>100</v>
      </c>
      <c r="P1416" s="26">
        <f t="shared" si="1783"/>
        <v>0</v>
      </c>
      <c r="Q1416" s="26">
        <f t="shared" si="1783"/>
        <v>0</v>
      </c>
      <c r="R1416" s="26">
        <f t="shared" si="1783"/>
        <v>0</v>
      </c>
    </row>
    <row r="1417" spans="1:18" ht="26" x14ac:dyDescent="0.35">
      <c r="A1417" s="24" t="s">
        <v>352</v>
      </c>
      <c r="B1417" s="24" t="s">
        <v>8</v>
      </c>
      <c r="C1417" s="24" t="s">
        <v>10</v>
      </c>
      <c r="D1417" s="24" t="s">
        <v>307</v>
      </c>
      <c r="E1417" s="24" t="s">
        <v>85</v>
      </c>
      <c r="F1417" s="25" t="s">
        <v>370</v>
      </c>
      <c r="G1417" s="26">
        <f t="shared" si="1782"/>
        <v>15</v>
      </c>
      <c r="H1417" s="26">
        <f t="shared" si="1782"/>
        <v>15</v>
      </c>
      <c r="I1417" s="26">
        <f t="shared" si="1782"/>
        <v>15</v>
      </c>
      <c r="J1417" s="26">
        <f t="shared" si="1782"/>
        <v>0</v>
      </c>
      <c r="K1417" s="26">
        <f t="shared" si="1782"/>
        <v>0</v>
      </c>
      <c r="L1417" s="26">
        <f t="shared" si="1782"/>
        <v>0</v>
      </c>
      <c r="M1417" s="26">
        <f t="shared" si="1782"/>
        <v>0</v>
      </c>
      <c r="N1417" s="26">
        <f t="shared" si="1782"/>
        <v>15</v>
      </c>
      <c r="O1417" s="47">
        <f t="shared" si="1703"/>
        <v>100</v>
      </c>
      <c r="P1417" s="26">
        <f t="shared" si="1783"/>
        <v>0</v>
      </c>
      <c r="Q1417" s="26">
        <f t="shared" si="1783"/>
        <v>0</v>
      </c>
      <c r="R1417" s="26">
        <f t="shared" si="1783"/>
        <v>0</v>
      </c>
    </row>
    <row r="1418" spans="1:18" ht="26" x14ac:dyDescent="0.35">
      <c r="A1418" s="24" t="s">
        <v>352</v>
      </c>
      <c r="B1418" s="24" t="s">
        <v>8</v>
      </c>
      <c r="C1418" s="24" t="s">
        <v>10</v>
      </c>
      <c r="D1418" s="24" t="s">
        <v>307</v>
      </c>
      <c r="E1418" s="24">
        <v>630</v>
      </c>
      <c r="F1418" s="25" t="s">
        <v>363</v>
      </c>
      <c r="G1418" s="26">
        <v>15</v>
      </c>
      <c r="H1418" s="26">
        <v>15</v>
      </c>
      <c r="I1418" s="26">
        <v>15</v>
      </c>
      <c r="J1418" s="26"/>
      <c r="K1418" s="26"/>
      <c r="L1418" s="26"/>
      <c r="M1418" s="26"/>
      <c r="N1418" s="26">
        <v>15</v>
      </c>
      <c r="O1418" s="47">
        <f t="shared" si="1703"/>
        <v>100</v>
      </c>
      <c r="P1418" s="26"/>
      <c r="Q1418" s="26"/>
      <c r="R1418" s="26"/>
    </row>
    <row r="1419" spans="1:18" ht="26" x14ac:dyDescent="0.35">
      <c r="A1419" s="24" t="s">
        <v>352</v>
      </c>
      <c r="B1419" s="24" t="s">
        <v>8</v>
      </c>
      <c r="C1419" s="24" t="s">
        <v>10</v>
      </c>
      <c r="D1419" s="24" t="s">
        <v>331</v>
      </c>
      <c r="E1419" s="24"/>
      <c r="F1419" s="25" t="s">
        <v>387</v>
      </c>
      <c r="G1419" s="26">
        <f>G1423+G1426+G1420</f>
        <v>4663.7790000000005</v>
      </c>
      <c r="H1419" s="26">
        <f t="shared" ref="H1419:R1419" si="1784">H1423+H1426+H1420</f>
        <v>5113.0789999999997</v>
      </c>
      <c r="I1419" s="26">
        <f t="shared" si="1784"/>
        <v>5113.0789999999997</v>
      </c>
      <c r="J1419" s="26">
        <f t="shared" si="1784"/>
        <v>0</v>
      </c>
      <c r="K1419" s="26">
        <f t="shared" si="1784"/>
        <v>0</v>
      </c>
      <c r="L1419" s="26">
        <f t="shared" si="1784"/>
        <v>0</v>
      </c>
      <c r="M1419" s="26">
        <f t="shared" si="1784"/>
        <v>0</v>
      </c>
      <c r="N1419" s="26">
        <f t="shared" si="1784"/>
        <v>5061.128999999999</v>
      </c>
      <c r="O1419" s="47">
        <f t="shared" si="1703"/>
        <v>98.983978147022555</v>
      </c>
      <c r="P1419" s="26">
        <f t="shared" si="1784"/>
        <v>0</v>
      </c>
      <c r="Q1419" s="26">
        <f t="shared" si="1784"/>
        <v>0</v>
      </c>
      <c r="R1419" s="26">
        <f t="shared" si="1784"/>
        <v>0</v>
      </c>
    </row>
    <row r="1420" spans="1:18" ht="26" x14ac:dyDescent="0.35">
      <c r="A1420" s="24" t="s">
        <v>352</v>
      </c>
      <c r="B1420" s="24" t="s">
        <v>8</v>
      </c>
      <c r="C1420" s="24" t="s">
        <v>10</v>
      </c>
      <c r="D1420" s="24" t="s">
        <v>540</v>
      </c>
      <c r="E1420" s="24"/>
      <c r="F1420" s="25" t="s">
        <v>820</v>
      </c>
      <c r="G1420" s="26">
        <f t="shared" ref="G1420:G1421" si="1785">G1421</f>
        <v>70</v>
      </c>
      <c r="H1420" s="26">
        <f t="shared" ref="H1420:M1421" si="1786">H1421</f>
        <v>637.1</v>
      </c>
      <c r="I1420" s="26">
        <f t="shared" si="1786"/>
        <v>637.1</v>
      </c>
      <c r="J1420" s="26">
        <f t="shared" si="1786"/>
        <v>0</v>
      </c>
      <c r="K1420" s="26">
        <f t="shared" si="1786"/>
        <v>0</v>
      </c>
      <c r="L1420" s="26">
        <f t="shared" si="1786"/>
        <v>0</v>
      </c>
      <c r="M1420" s="26">
        <f t="shared" si="1786"/>
        <v>0</v>
      </c>
      <c r="N1420" s="26">
        <f t="shared" ref="N1420:N1421" si="1787">N1421</f>
        <v>585.15</v>
      </c>
      <c r="O1420" s="47">
        <f t="shared" si="1703"/>
        <v>91.845864071574312</v>
      </c>
      <c r="P1420" s="26">
        <f t="shared" ref="P1420:R1421" si="1788">P1421</f>
        <v>0</v>
      </c>
      <c r="Q1420" s="26">
        <f t="shared" si="1788"/>
        <v>0</v>
      </c>
      <c r="R1420" s="26">
        <f t="shared" si="1788"/>
        <v>0</v>
      </c>
    </row>
    <row r="1421" spans="1:18" ht="26" x14ac:dyDescent="0.35">
      <c r="A1421" s="24" t="s">
        <v>352</v>
      </c>
      <c r="B1421" s="24" t="s">
        <v>8</v>
      </c>
      <c r="C1421" s="24" t="s">
        <v>10</v>
      </c>
      <c r="D1421" s="24" t="s">
        <v>540</v>
      </c>
      <c r="E1421" s="24" t="s">
        <v>85</v>
      </c>
      <c r="F1421" s="25" t="s">
        <v>370</v>
      </c>
      <c r="G1421" s="26">
        <f t="shared" si="1785"/>
        <v>70</v>
      </c>
      <c r="H1421" s="26">
        <f t="shared" si="1786"/>
        <v>637.1</v>
      </c>
      <c r="I1421" s="26">
        <f t="shared" si="1786"/>
        <v>637.1</v>
      </c>
      <c r="J1421" s="26">
        <f t="shared" si="1786"/>
        <v>0</v>
      </c>
      <c r="K1421" s="26">
        <f t="shared" si="1786"/>
        <v>0</v>
      </c>
      <c r="L1421" s="26">
        <f t="shared" si="1786"/>
        <v>0</v>
      </c>
      <c r="M1421" s="26">
        <f t="shared" si="1786"/>
        <v>0</v>
      </c>
      <c r="N1421" s="26">
        <f t="shared" si="1787"/>
        <v>585.15</v>
      </c>
      <c r="O1421" s="47">
        <f t="shared" si="1703"/>
        <v>91.845864071574312</v>
      </c>
      <c r="P1421" s="26">
        <f t="shared" si="1788"/>
        <v>0</v>
      </c>
      <c r="Q1421" s="26">
        <f t="shared" si="1788"/>
        <v>0</v>
      </c>
      <c r="R1421" s="26">
        <f t="shared" si="1788"/>
        <v>0</v>
      </c>
    </row>
    <row r="1422" spans="1:18" ht="26" x14ac:dyDescent="0.35">
      <c r="A1422" s="24" t="s">
        <v>352</v>
      </c>
      <c r="B1422" s="24" t="s">
        <v>8</v>
      </c>
      <c r="C1422" s="24" t="s">
        <v>10</v>
      </c>
      <c r="D1422" s="24" t="s">
        <v>540</v>
      </c>
      <c r="E1422" s="24" t="s">
        <v>353</v>
      </c>
      <c r="F1422" s="25" t="s">
        <v>363</v>
      </c>
      <c r="G1422" s="26">
        <v>70</v>
      </c>
      <c r="H1422" s="26">
        <v>637.1</v>
      </c>
      <c r="I1422" s="26">
        <v>637.1</v>
      </c>
      <c r="J1422" s="26"/>
      <c r="K1422" s="26"/>
      <c r="L1422" s="26"/>
      <c r="M1422" s="26"/>
      <c r="N1422" s="26">
        <v>585.15</v>
      </c>
      <c r="O1422" s="47">
        <f t="shared" ref="O1422:O1485" si="1789">N1422/H1422*100</f>
        <v>91.845864071574312</v>
      </c>
      <c r="P1422" s="26"/>
      <c r="Q1422" s="26"/>
      <c r="R1422" s="26"/>
    </row>
    <row r="1423" spans="1:18" ht="26" x14ac:dyDescent="0.35">
      <c r="A1423" s="24" t="s">
        <v>352</v>
      </c>
      <c r="B1423" s="24" t="s">
        <v>8</v>
      </c>
      <c r="C1423" s="24" t="s">
        <v>10</v>
      </c>
      <c r="D1423" s="24" t="s">
        <v>305</v>
      </c>
      <c r="E1423" s="24"/>
      <c r="F1423" s="25" t="s">
        <v>771</v>
      </c>
      <c r="G1423" s="26">
        <f t="shared" ref="G1423:N1424" si="1790">G1424</f>
        <v>4072.279</v>
      </c>
      <c r="H1423" s="26">
        <f t="shared" si="1790"/>
        <v>3954.4789999999998</v>
      </c>
      <c r="I1423" s="26">
        <f t="shared" si="1790"/>
        <v>3954.4789999999998</v>
      </c>
      <c r="J1423" s="26">
        <f t="shared" si="1790"/>
        <v>0</v>
      </c>
      <c r="K1423" s="26">
        <f t="shared" si="1790"/>
        <v>0</v>
      </c>
      <c r="L1423" s="26">
        <f t="shared" si="1790"/>
        <v>0</v>
      </c>
      <c r="M1423" s="26">
        <f t="shared" si="1790"/>
        <v>0</v>
      </c>
      <c r="N1423" s="26">
        <f t="shared" si="1790"/>
        <v>3954.4789999999998</v>
      </c>
      <c r="O1423" s="47">
        <f t="shared" si="1789"/>
        <v>100</v>
      </c>
      <c r="P1423" s="26">
        <f t="shared" ref="P1423:R1424" si="1791">P1424</f>
        <v>0</v>
      </c>
      <c r="Q1423" s="26">
        <f t="shared" si="1791"/>
        <v>0</v>
      </c>
      <c r="R1423" s="26">
        <f t="shared" si="1791"/>
        <v>0</v>
      </c>
    </row>
    <row r="1424" spans="1:18" ht="26" x14ac:dyDescent="0.35">
      <c r="A1424" s="24" t="s">
        <v>352</v>
      </c>
      <c r="B1424" s="24" t="s">
        <v>8</v>
      </c>
      <c r="C1424" s="24" t="s">
        <v>10</v>
      </c>
      <c r="D1424" s="24" t="s">
        <v>305</v>
      </c>
      <c r="E1424" s="24" t="s">
        <v>85</v>
      </c>
      <c r="F1424" s="25" t="s">
        <v>370</v>
      </c>
      <c r="G1424" s="26">
        <f t="shared" si="1790"/>
        <v>4072.279</v>
      </c>
      <c r="H1424" s="26">
        <f t="shared" si="1790"/>
        <v>3954.4789999999998</v>
      </c>
      <c r="I1424" s="26">
        <f t="shared" si="1790"/>
        <v>3954.4789999999998</v>
      </c>
      <c r="J1424" s="26">
        <f t="shared" si="1790"/>
        <v>0</v>
      </c>
      <c r="K1424" s="26">
        <f t="shared" si="1790"/>
        <v>0</v>
      </c>
      <c r="L1424" s="26">
        <f t="shared" si="1790"/>
        <v>0</v>
      </c>
      <c r="M1424" s="26">
        <f t="shared" si="1790"/>
        <v>0</v>
      </c>
      <c r="N1424" s="26">
        <f t="shared" si="1790"/>
        <v>3954.4789999999998</v>
      </c>
      <c r="O1424" s="47">
        <f t="shared" si="1789"/>
        <v>100</v>
      </c>
      <c r="P1424" s="26">
        <f t="shared" si="1791"/>
        <v>0</v>
      </c>
      <c r="Q1424" s="26">
        <f t="shared" si="1791"/>
        <v>0</v>
      </c>
      <c r="R1424" s="26">
        <f t="shared" si="1791"/>
        <v>0</v>
      </c>
    </row>
    <row r="1425" spans="1:18" ht="26" x14ac:dyDescent="0.35">
      <c r="A1425" s="24" t="s">
        <v>352</v>
      </c>
      <c r="B1425" s="24" t="s">
        <v>8</v>
      </c>
      <c r="C1425" s="24" t="s">
        <v>10</v>
      </c>
      <c r="D1425" s="24" t="s">
        <v>305</v>
      </c>
      <c r="E1425" s="24">
        <v>630</v>
      </c>
      <c r="F1425" s="25" t="s">
        <v>363</v>
      </c>
      <c r="G1425" s="26">
        <v>4072.279</v>
      </c>
      <c r="H1425" s="26">
        <v>3954.4789999999998</v>
      </c>
      <c r="I1425" s="26">
        <v>3954.4789999999998</v>
      </c>
      <c r="J1425" s="26"/>
      <c r="K1425" s="26"/>
      <c r="L1425" s="26"/>
      <c r="M1425" s="26"/>
      <c r="N1425" s="26">
        <v>3954.4789999999998</v>
      </c>
      <c r="O1425" s="47">
        <f t="shared" si="1789"/>
        <v>100</v>
      </c>
      <c r="P1425" s="26"/>
      <c r="Q1425" s="26"/>
      <c r="R1425" s="26"/>
    </row>
    <row r="1426" spans="1:18" ht="39" x14ac:dyDescent="0.35">
      <c r="A1426" s="24" t="s">
        <v>352</v>
      </c>
      <c r="B1426" s="24" t="s">
        <v>8</v>
      </c>
      <c r="C1426" s="24" t="s">
        <v>10</v>
      </c>
      <c r="D1426" s="24" t="s">
        <v>306</v>
      </c>
      <c r="E1426" s="24"/>
      <c r="F1426" s="25" t="s">
        <v>821</v>
      </c>
      <c r="G1426" s="26">
        <f t="shared" ref="G1426:N1427" si="1792">G1427</f>
        <v>521.5</v>
      </c>
      <c r="H1426" s="26">
        <f t="shared" si="1792"/>
        <v>521.5</v>
      </c>
      <c r="I1426" s="26">
        <f t="shared" si="1792"/>
        <v>521.5</v>
      </c>
      <c r="J1426" s="26">
        <f t="shared" si="1792"/>
        <v>0</v>
      </c>
      <c r="K1426" s="26">
        <f t="shared" si="1792"/>
        <v>0</v>
      </c>
      <c r="L1426" s="26">
        <f t="shared" si="1792"/>
        <v>0</v>
      </c>
      <c r="M1426" s="26">
        <f t="shared" si="1792"/>
        <v>0</v>
      </c>
      <c r="N1426" s="26">
        <f t="shared" si="1792"/>
        <v>521.5</v>
      </c>
      <c r="O1426" s="47">
        <f t="shared" si="1789"/>
        <v>100</v>
      </c>
      <c r="P1426" s="26">
        <f t="shared" ref="P1426:R1427" si="1793">P1427</f>
        <v>0</v>
      </c>
      <c r="Q1426" s="26">
        <f t="shared" si="1793"/>
        <v>0</v>
      </c>
      <c r="R1426" s="26">
        <f t="shared" si="1793"/>
        <v>0</v>
      </c>
    </row>
    <row r="1427" spans="1:18" ht="26" x14ac:dyDescent="0.35">
      <c r="A1427" s="24" t="s">
        <v>352</v>
      </c>
      <c r="B1427" s="24" t="s">
        <v>8</v>
      </c>
      <c r="C1427" s="24" t="s">
        <v>10</v>
      </c>
      <c r="D1427" s="24" t="s">
        <v>306</v>
      </c>
      <c r="E1427" s="24" t="s">
        <v>85</v>
      </c>
      <c r="F1427" s="25" t="s">
        <v>370</v>
      </c>
      <c r="G1427" s="26">
        <f t="shared" si="1792"/>
        <v>521.5</v>
      </c>
      <c r="H1427" s="26">
        <f t="shared" si="1792"/>
        <v>521.5</v>
      </c>
      <c r="I1427" s="26">
        <f t="shared" si="1792"/>
        <v>521.5</v>
      </c>
      <c r="J1427" s="26">
        <f t="shared" si="1792"/>
        <v>0</v>
      </c>
      <c r="K1427" s="26">
        <f t="shared" si="1792"/>
        <v>0</v>
      </c>
      <c r="L1427" s="26">
        <f t="shared" si="1792"/>
        <v>0</v>
      </c>
      <c r="M1427" s="26">
        <f t="shared" si="1792"/>
        <v>0</v>
      </c>
      <c r="N1427" s="26">
        <f t="shared" si="1792"/>
        <v>521.5</v>
      </c>
      <c r="O1427" s="47">
        <f t="shared" si="1789"/>
        <v>100</v>
      </c>
      <c r="P1427" s="26">
        <f t="shared" si="1793"/>
        <v>0</v>
      </c>
      <c r="Q1427" s="26">
        <f t="shared" si="1793"/>
        <v>0</v>
      </c>
      <c r="R1427" s="26">
        <f t="shared" si="1793"/>
        <v>0</v>
      </c>
    </row>
    <row r="1428" spans="1:18" ht="26" x14ac:dyDescent="0.35">
      <c r="A1428" s="24" t="s">
        <v>352</v>
      </c>
      <c r="B1428" s="24" t="s">
        <v>8</v>
      </c>
      <c r="C1428" s="24" t="s">
        <v>10</v>
      </c>
      <c r="D1428" s="24" t="s">
        <v>306</v>
      </c>
      <c r="E1428" s="24">
        <v>630</v>
      </c>
      <c r="F1428" s="25" t="s">
        <v>363</v>
      </c>
      <c r="G1428" s="26">
        <v>521.5</v>
      </c>
      <c r="H1428" s="26">
        <v>521.5</v>
      </c>
      <c r="I1428" s="26">
        <v>521.5</v>
      </c>
      <c r="J1428" s="26"/>
      <c r="K1428" s="26"/>
      <c r="L1428" s="26"/>
      <c r="M1428" s="26"/>
      <c r="N1428" s="26">
        <v>521.5</v>
      </c>
      <c r="O1428" s="47">
        <f t="shared" si="1789"/>
        <v>100</v>
      </c>
      <c r="P1428" s="26"/>
      <c r="Q1428" s="26"/>
      <c r="R1428" s="26"/>
    </row>
    <row r="1429" spans="1:18" ht="26" x14ac:dyDescent="0.35">
      <c r="A1429" s="24" t="s">
        <v>352</v>
      </c>
      <c r="B1429" s="24" t="s">
        <v>8</v>
      </c>
      <c r="C1429" s="24" t="s">
        <v>10</v>
      </c>
      <c r="D1429" s="24" t="s">
        <v>332</v>
      </c>
      <c r="E1429" s="24"/>
      <c r="F1429" s="25" t="s">
        <v>389</v>
      </c>
      <c r="G1429" s="26">
        <f>G1430+G1435</f>
        <v>7862.915</v>
      </c>
      <c r="H1429" s="26">
        <f t="shared" ref="H1429:R1429" si="1794">H1430+H1435</f>
        <v>7162.915</v>
      </c>
      <c r="I1429" s="26">
        <f t="shared" si="1794"/>
        <v>7162.915</v>
      </c>
      <c r="J1429" s="26">
        <f t="shared" si="1794"/>
        <v>0</v>
      </c>
      <c r="K1429" s="26">
        <f t="shared" si="1794"/>
        <v>0</v>
      </c>
      <c r="L1429" s="26">
        <f t="shared" si="1794"/>
        <v>0</v>
      </c>
      <c r="M1429" s="26">
        <f t="shared" si="1794"/>
        <v>0</v>
      </c>
      <c r="N1429" s="26">
        <f t="shared" si="1794"/>
        <v>6518.1149999999998</v>
      </c>
      <c r="O1429" s="47">
        <f t="shared" si="1789"/>
        <v>90.998078296336061</v>
      </c>
      <c r="P1429" s="26">
        <f t="shared" si="1794"/>
        <v>0</v>
      </c>
      <c r="Q1429" s="26">
        <f t="shared" si="1794"/>
        <v>0</v>
      </c>
      <c r="R1429" s="26">
        <f t="shared" si="1794"/>
        <v>0</v>
      </c>
    </row>
    <row r="1430" spans="1:18" ht="26" x14ac:dyDescent="0.35">
      <c r="A1430" s="24" t="s">
        <v>352</v>
      </c>
      <c r="B1430" s="24" t="s">
        <v>8</v>
      </c>
      <c r="C1430" s="24" t="s">
        <v>10</v>
      </c>
      <c r="D1430" s="24" t="s">
        <v>769</v>
      </c>
      <c r="E1430" s="24"/>
      <c r="F1430" s="25" t="s">
        <v>388</v>
      </c>
      <c r="G1430" s="26">
        <f t="shared" ref="G1430" si="1795">G1431+G1433</f>
        <v>7629.6149999999998</v>
      </c>
      <c r="H1430" s="26">
        <f t="shared" ref="H1430:M1430" si="1796">H1431+H1433</f>
        <v>6829.6149999999998</v>
      </c>
      <c r="I1430" s="26">
        <f t="shared" si="1796"/>
        <v>6829.6149999999998</v>
      </c>
      <c r="J1430" s="26">
        <f t="shared" si="1796"/>
        <v>0</v>
      </c>
      <c r="K1430" s="26">
        <f t="shared" si="1796"/>
        <v>0</v>
      </c>
      <c r="L1430" s="26">
        <f t="shared" si="1796"/>
        <v>0</v>
      </c>
      <c r="M1430" s="26">
        <f t="shared" si="1796"/>
        <v>0</v>
      </c>
      <c r="N1430" s="26">
        <f t="shared" ref="N1430" si="1797">N1431+N1433</f>
        <v>6255.5689999999995</v>
      </c>
      <c r="O1430" s="47">
        <f t="shared" si="1789"/>
        <v>91.594753144943013</v>
      </c>
      <c r="P1430" s="26">
        <f t="shared" ref="P1430:R1430" si="1798">P1431+P1433</f>
        <v>0</v>
      </c>
      <c r="Q1430" s="26">
        <f t="shared" ref="Q1430" si="1799">Q1431+Q1433</f>
        <v>0</v>
      </c>
      <c r="R1430" s="26">
        <f t="shared" si="1798"/>
        <v>0</v>
      </c>
    </row>
    <row r="1431" spans="1:18" ht="26" x14ac:dyDescent="0.35">
      <c r="A1431" s="24" t="s">
        <v>352</v>
      </c>
      <c r="B1431" s="24" t="s">
        <v>8</v>
      </c>
      <c r="C1431" s="24" t="s">
        <v>10</v>
      </c>
      <c r="D1431" s="24" t="s">
        <v>769</v>
      </c>
      <c r="E1431" s="24" t="s">
        <v>6</v>
      </c>
      <c r="F1431" s="25" t="s">
        <v>367</v>
      </c>
      <c r="G1431" s="26">
        <f t="shared" ref="G1431" si="1800">G1432</f>
        <v>7559.6149999999998</v>
      </c>
      <c r="H1431" s="26">
        <f t="shared" ref="H1431:M1431" si="1801">H1432</f>
        <v>6768.643</v>
      </c>
      <c r="I1431" s="26">
        <f t="shared" si="1801"/>
        <v>6768.643</v>
      </c>
      <c r="J1431" s="26">
        <f t="shared" si="1801"/>
        <v>0</v>
      </c>
      <c r="K1431" s="26">
        <f t="shared" si="1801"/>
        <v>0</v>
      </c>
      <c r="L1431" s="26">
        <f t="shared" si="1801"/>
        <v>0</v>
      </c>
      <c r="M1431" s="26">
        <f t="shared" si="1801"/>
        <v>0</v>
      </c>
      <c r="N1431" s="26">
        <f t="shared" ref="N1431" si="1802">N1432</f>
        <v>6194.5969999999998</v>
      </c>
      <c r="O1431" s="47">
        <f t="shared" si="1789"/>
        <v>91.519038601976789</v>
      </c>
      <c r="P1431" s="26">
        <f t="shared" ref="P1431:R1431" si="1803">P1432</f>
        <v>0</v>
      </c>
      <c r="Q1431" s="26">
        <f t="shared" si="1803"/>
        <v>0</v>
      </c>
      <c r="R1431" s="26">
        <f t="shared" si="1803"/>
        <v>0</v>
      </c>
    </row>
    <row r="1432" spans="1:18" ht="26" x14ac:dyDescent="0.35">
      <c r="A1432" s="24" t="s">
        <v>352</v>
      </c>
      <c r="B1432" s="24" t="s">
        <v>8</v>
      </c>
      <c r="C1432" s="24" t="s">
        <v>10</v>
      </c>
      <c r="D1432" s="24" t="s">
        <v>769</v>
      </c>
      <c r="E1432" s="24" t="s">
        <v>302</v>
      </c>
      <c r="F1432" s="25" t="s">
        <v>356</v>
      </c>
      <c r="G1432" s="26">
        <v>7559.6149999999998</v>
      </c>
      <c r="H1432" s="26">
        <v>6768.643</v>
      </c>
      <c r="I1432" s="26">
        <v>6768.643</v>
      </c>
      <c r="J1432" s="26"/>
      <c r="K1432" s="26"/>
      <c r="L1432" s="26"/>
      <c r="M1432" s="26"/>
      <c r="N1432" s="26">
        <v>6194.5969999999998</v>
      </c>
      <c r="O1432" s="47">
        <f t="shared" si="1789"/>
        <v>91.519038601976789</v>
      </c>
      <c r="P1432" s="26"/>
      <c r="Q1432" s="26"/>
      <c r="R1432" s="26"/>
    </row>
    <row r="1433" spans="1:18" x14ac:dyDescent="0.35">
      <c r="A1433" s="24" t="s">
        <v>352</v>
      </c>
      <c r="B1433" s="24" t="s">
        <v>8</v>
      </c>
      <c r="C1433" s="24" t="s">
        <v>10</v>
      </c>
      <c r="D1433" s="24" t="s">
        <v>769</v>
      </c>
      <c r="E1433" s="24" t="s">
        <v>7</v>
      </c>
      <c r="F1433" s="25" t="s">
        <v>371</v>
      </c>
      <c r="G1433" s="26">
        <f t="shared" ref="G1433" si="1804">G1434</f>
        <v>70</v>
      </c>
      <c r="H1433" s="26">
        <f t="shared" ref="H1433:M1433" si="1805">H1434</f>
        <v>60.972000000000001</v>
      </c>
      <c r="I1433" s="26">
        <f t="shared" si="1805"/>
        <v>60.972000000000001</v>
      </c>
      <c r="J1433" s="26">
        <f t="shared" si="1805"/>
        <v>0</v>
      </c>
      <c r="K1433" s="26">
        <f t="shared" si="1805"/>
        <v>0</v>
      </c>
      <c r="L1433" s="26">
        <f t="shared" si="1805"/>
        <v>0</v>
      </c>
      <c r="M1433" s="26">
        <f t="shared" si="1805"/>
        <v>0</v>
      </c>
      <c r="N1433" s="26">
        <f t="shared" ref="N1433" si="1806">N1434</f>
        <v>60.972000000000001</v>
      </c>
      <c r="O1433" s="47">
        <f t="shared" si="1789"/>
        <v>100</v>
      </c>
      <c r="P1433" s="26">
        <f t="shared" ref="P1433:R1433" si="1807">P1434</f>
        <v>0</v>
      </c>
      <c r="Q1433" s="26">
        <f t="shared" si="1807"/>
        <v>0</v>
      </c>
      <c r="R1433" s="26">
        <f t="shared" si="1807"/>
        <v>0</v>
      </c>
    </row>
    <row r="1434" spans="1:18" x14ac:dyDescent="0.35">
      <c r="A1434" s="24" t="s">
        <v>352</v>
      </c>
      <c r="B1434" s="24" t="s">
        <v>8</v>
      </c>
      <c r="C1434" s="24" t="s">
        <v>10</v>
      </c>
      <c r="D1434" s="24" t="s">
        <v>769</v>
      </c>
      <c r="E1434" s="24" t="s">
        <v>350</v>
      </c>
      <c r="F1434" s="25" t="s">
        <v>365</v>
      </c>
      <c r="G1434" s="26">
        <v>70</v>
      </c>
      <c r="H1434" s="26">
        <v>60.972000000000001</v>
      </c>
      <c r="I1434" s="26">
        <v>60.972000000000001</v>
      </c>
      <c r="J1434" s="26"/>
      <c r="K1434" s="26"/>
      <c r="L1434" s="26"/>
      <c r="M1434" s="26"/>
      <c r="N1434" s="26">
        <v>60.972000000000001</v>
      </c>
      <c r="O1434" s="47">
        <f t="shared" si="1789"/>
        <v>100</v>
      </c>
      <c r="P1434" s="26"/>
      <c r="Q1434" s="26"/>
      <c r="R1434" s="26"/>
    </row>
    <row r="1435" spans="1:18" ht="26" x14ac:dyDescent="0.35">
      <c r="A1435" s="24" t="s">
        <v>352</v>
      </c>
      <c r="B1435" s="24" t="s">
        <v>8</v>
      </c>
      <c r="C1435" s="24" t="s">
        <v>10</v>
      </c>
      <c r="D1435" s="24" t="s">
        <v>541</v>
      </c>
      <c r="E1435" s="24"/>
      <c r="F1435" s="25" t="s">
        <v>822</v>
      </c>
      <c r="G1435" s="26">
        <f t="shared" ref="G1435:G1436" si="1808">G1436</f>
        <v>233.3</v>
      </c>
      <c r="H1435" s="26">
        <f>H1436+H1438</f>
        <v>333.3</v>
      </c>
      <c r="I1435" s="26">
        <f>I1436+I1438</f>
        <v>333.3</v>
      </c>
      <c r="J1435" s="26">
        <f t="shared" ref="I1435:M1436" si="1809">J1436</f>
        <v>0</v>
      </c>
      <c r="K1435" s="26">
        <f t="shared" si="1809"/>
        <v>0</v>
      </c>
      <c r="L1435" s="26">
        <f t="shared" si="1809"/>
        <v>0</v>
      </c>
      <c r="M1435" s="26">
        <f t="shared" si="1809"/>
        <v>0</v>
      </c>
      <c r="N1435" s="26">
        <f>N1436+N1438</f>
        <v>262.54599999999999</v>
      </c>
      <c r="O1435" s="47">
        <f t="shared" si="1789"/>
        <v>78.771677167716774</v>
      </c>
      <c r="P1435" s="26">
        <f t="shared" ref="P1435:R1436" si="1810">P1436</f>
        <v>0</v>
      </c>
      <c r="Q1435" s="26">
        <f t="shared" si="1810"/>
        <v>0</v>
      </c>
      <c r="R1435" s="26">
        <f t="shared" si="1810"/>
        <v>0</v>
      </c>
    </row>
    <row r="1436" spans="1:18" ht="26" x14ac:dyDescent="0.35">
      <c r="A1436" s="24" t="s">
        <v>352</v>
      </c>
      <c r="B1436" s="24" t="s">
        <v>8</v>
      </c>
      <c r="C1436" s="24" t="s">
        <v>10</v>
      </c>
      <c r="D1436" s="24" t="s">
        <v>541</v>
      </c>
      <c r="E1436" s="24" t="s">
        <v>6</v>
      </c>
      <c r="F1436" s="25" t="s">
        <v>367</v>
      </c>
      <c r="G1436" s="26">
        <f t="shared" si="1808"/>
        <v>233.3</v>
      </c>
      <c r="H1436" s="26">
        <f t="shared" ref="H1436" si="1811">H1437</f>
        <v>233.3</v>
      </c>
      <c r="I1436" s="26">
        <f t="shared" si="1809"/>
        <v>233.3</v>
      </c>
      <c r="J1436" s="26">
        <f t="shared" si="1809"/>
        <v>0</v>
      </c>
      <c r="K1436" s="26">
        <f t="shared" si="1809"/>
        <v>0</v>
      </c>
      <c r="L1436" s="26">
        <f t="shared" si="1809"/>
        <v>0</v>
      </c>
      <c r="M1436" s="26">
        <f t="shared" si="1809"/>
        <v>0</v>
      </c>
      <c r="N1436" s="26">
        <f t="shared" ref="N1436" si="1812">N1437</f>
        <v>162.54599999999999</v>
      </c>
      <c r="O1436" s="47">
        <f t="shared" si="1789"/>
        <v>69.672524646378037</v>
      </c>
      <c r="P1436" s="26">
        <f t="shared" si="1810"/>
        <v>0</v>
      </c>
      <c r="Q1436" s="26">
        <f t="shared" si="1810"/>
        <v>0</v>
      </c>
      <c r="R1436" s="26">
        <f t="shared" si="1810"/>
        <v>0</v>
      </c>
    </row>
    <row r="1437" spans="1:18" ht="26" x14ac:dyDescent="0.35">
      <c r="A1437" s="24" t="s">
        <v>352</v>
      </c>
      <c r="B1437" s="24" t="s">
        <v>8</v>
      </c>
      <c r="C1437" s="24" t="s">
        <v>10</v>
      </c>
      <c r="D1437" s="24" t="s">
        <v>541</v>
      </c>
      <c r="E1437" s="24" t="s">
        <v>302</v>
      </c>
      <c r="F1437" s="25" t="s">
        <v>356</v>
      </c>
      <c r="G1437" s="26">
        <v>233.3</v>
      </c>
      <c r="H1437" s="26">
        <v>233.3</v>
      </c>
      <c r="I1437" s="26">
        <v>233.3</v>
      </c>
      <c r="J1437" s="26"/>
      <c r="K1437" s="26"/>
      <c r="L1437" s="26"/>
      <c r="M1437" s="26"/>
      <c r="N1437" s="26">
        <v>162.54599999999999</v>
      </c>
      <c r="O1437" s="47">
        <f t="shared" si="1789"/>
        <v>69.672524646378037</v>
      </c>
      <c r="P1437" s="26"/>
      <c r="Q1437" s="26"/>
      <c r="R1437" s="26"/>
    </row>
    <row r="1438" spans="1:18" ht="26" x14ac:dyDescent="0.35">
      <c r="A1438" s="24" t="s">
        <v>352</v>
      </c>
      <c r="B1438" s="24" t="s">
        <v>8</v>
      </c>
      <c r="C1438" s="24" t="s">
        <v>10</v>
      </c>
      <c r="D1438" s="24" t="s">
        <v>541</v>
      </c>
      <c r="E1438" s="24" t="s">
        <v>85</v>
      </c>
      <c r="F1438" s="25" t="s">
        <v>370</v>
      </c>
      <c r="G1438" s="26"/>
      <c r="H1438" s="26">
        <f>H1439</f>
        <v>100</v>
      </c>
      <c r="I1438" s="26">
        <f>I1439</f>
        <v>100</v>
      </c>
      <c r="J1438" s="26"/>
      <c r="K1438" s="26"/>
      <c r="L1438" s="26"/>
      <c r="M1438" s="26"/>
      <c r="N1438" s="26">
        <f>N1439</f>
        <v>100</v>
      </c>
      <c r="O1438" s="47">
        <f t="shared" si="1789"/>
        <v>100</v>
      </c>
      <c r="P1438" s="26"/>
      <c r="Q1438" s="26"/>
      <c r="R1438" s="26"/>
    </row>
    <row r="1439" spans="1:18" ht="26" x14ac:dyDescent="0.35">
      <c r="A1439" s="24" t="s">
        <v>352</v>
      </c>
      <c r="B1439" s="24" t="s">
        <v>8</v>
      </c>
      <c r="C1439" s="24" t="s">
        <v>10</v>
      </c>
      <c r="D1439" s="24" t="s">
        <v>541</v>
      </c>
      <c r="E1439" s="24">
        <v>630</v>
      </c>
      <c r="F1439" s="25" t="s">
        <v>363</v>
      </c>
      <c r="G1439" s="26"/>
      <c r="H1439" s="26">
        <v>100</v>
      </c>
      <c r="I1439" s="26">
        <v>100</v>
      </c>
      <c r="J1439" s="26"/>
      <c r="K1439" s="26"/>
      <c r="L1439" s="26"/>
      <c r="M1439" s="26"/>
      <c r="N1439" s="26">
        <v>100</v>
      </c>
      <c r="O1439" s="47">
        <f t="shared" si="1789"/>
        <v>100</v>
      </c>
      <c r="P1439" s="26"/>
      <c r="Q1439" s="26"/>
      <c r="R1439" s="26"/>
    </row>
    <row r="1440" spans="1:18" ht="26" x14ac:dyDescent="0.35">
      <c r="A1440" s="24" t="s">
        <v>352</v>
      </c>
      <c r="B1440" s="24" t="s">
        <v>8</v>
      </c>
      <c r="C1440" s="24" t="s">
        <v>10</v>
      </c>
      <c r="D1440" s="24" t="s">
        <v>28</v>
      </c>
      <c r="E1440" s="24"/>
      <c r="F1440" s="25" t="s">
        <v>39</v>
      </c>
      <c r="G1440" s="26">
        <f t="shared" ref="G1440:N1443" si="1813">G1441</f>
        <v>20</v>
      </c>
      <c r="H1440" s="26">
        <f t="shared" si="1813"/>
        <v>0</v>
      </c>
      <c r="I1440" s="26">
        <f t="shared" si="1813"/>
        <v>0</v>
      </c>
      <c r="J1440" s="26">
        <f t="shared" si="1813"/>
        <v>0</v>
      </c>
      <c r="K1440" s="26">
        <f t="shared" si="1813"/>
        <v>0</v>
      </c>
      <c r="L1440" s="26">
        <f t="shared" si="1813"/>
        <v>0</v>
      </c>
      <c r="M1440" s="26">
        <f t="shared" si="1813"/>
        <v>0</v>
      </c>
      <c r="N1440" s="26">
        <f t="shared" si="1813"/>
        <v>0</v>
      </c>
      <c r="O1440" s="47"/>
      <c r="P1440" s="26">
        <f t="shared" ref="P1440:R1443" si="1814">P1441</f>
        <v>0</v>
      </c>
      <c r="Q1440" s="26">
        <f t="shared" si="1814"/>
        <v>0</v>
      </c>
      <c r="R1440" s="26">
        <f t="shared" si="1814"/>
        <v>0</v>
      </c>
    </row>
    <row r="1441" spans="1:18" ht="26" x14ac:dyDescent="0.35">
      <c r="A1441" s="24" t="s">
        <v>352</v>
      </c>
      <c r="B1441" s="24" t="s">
        <v>8</v>
      </c>
      <c r="C1441" s="24" t="s">
        <v>10</v>
      </c>
      <c r="D1441" s="24" t="s">
        <v>59</v>
      </c>
      <c r="E1441" s="24"/>
      <c r="F1441" s="25" t="s">
        <v>72</v>
      </c>
      <c r="G1441" s="26">
        <f t="shared" si="1813"/>
        <v>20</v>
      </c>
      <c r="H1441" s="26">
        <f t="shared" si="1813"/>
        <v>0</v>
      </c>
      <c r="I1441" s="26">
        <f t="shared" si="1813"/>
        <v>0</v>
      </c>
      <c r="J1441" s="26">
        <f t="shared" si="1813"/>
        <v>0</v>
      </c>
      <c r="K1441" s="26">
        <f t="shared" si="1813"/>
        <v>0</v>
      </c>
      <c r="L1441" s="26">
        <f t="shared" si="1813"/>
        <v>0</v>
      </c>
      <c r="M1441" s="26">
        <f t="shared" si="1813"/>
        <v>0</v>
      </c>
      <c r="N1441" s="26">
        <f t="shared" si="1813"/>
        <v>0</v>
      </c>
      <c r="O1441" s="47"/>
      <c r="P1441" s="26">
        <f t="shared" si="1814"/>
        <v>0</v>
      </c>
      <c r="Q1441" s="26">
        <f t="shared" si="1814"/>
        <v>0</v>
      </c>
      <c r="R1441" s="26">
        <f t="shared" si="1814"/>
        <v>0</v>
      </c>
    </row>
    <row r="1442" spans="1:18" ht="26" x14ac:dyDescent="0.35">
      <c r="A1442" s="24" t="s">
        <v>352</v>
      </c>
      <c r="B1442" s="24" t="s">
        <v>8</v>
      </c>
      <c r="C1442" s="24" t="s">
        <v>10</v>
      </c>
      <c r="D1442" s="24" t="s">
        <v>53</v>
      </c>
      <c r="E1442" s="24"/>
      <c r="F1442" s="25" t="s">
        <v>73</v>
      </c>
      <c r="G1442" s="26">
        <f t="shared" si="1813"/>
        <v>20</v>
      </c>
      <c r="H1442" s="26">
        <f t="shared" si="1813"/>
        <v>0</v>
      </c>
      <c r="I1442" s="26">
        <f t="shared" si="1813"/>
        <v>0</v>
      </c>
      <c r="J1442" s="26">
        <f t="shared" si="1813"/>
        <v>0</v>
      </c>
      <c r="K1442" s="26">
        <f t="shared" si="1813"/>
        <v>0</v>
      </c>
      <c r="L1442" s="26">
        <f t="shared" si="1813"/>
        <v>0</v>
      </c>
      <c r="M1442" s="26">
        <f t="shared" si="1813"/>
        <v>0</v>
      </c>
      <c r="N1442" s="26">
        <f t="shared" si="1813"/>
        <v>0</v>
      </c>
      <c r="O1442" s="47"/>
      <c r="P1442" s="26">
        <f t="shared" si="1814"/>
        <v>0</v>
      </c>
      <c r="Q1442" s="26">
        <f t="shared" si="1814"/>
        <v>0</v>
      </c>
      <c r="R1442" s="26">
        <f t="shared" si="1814"/>
        <v>0</v>
      </c>
    </row>
    <row r="1443" spans="1:18" ht="26" x14ac:dyDescent="0.35">
      <c r="A1443" s="24" t="s">
        <v>352</v>
      </c>
      <c r="B1443" s="24" t="s">
        <v>8</v>
      </c>
      <c r="C1443" s="24" t="s">
        <v>10</v>
      </c>
      <c r="D1443" s="24" t="s">
        <v>53</v>
      </c>
      <c r="E1443" s="24" t="s">
        <v>6</v>
      </c>
      <c r="F1443" s="25" t="s">
        <v>367</v>
      </c>
      <c r="G1443" s="26">
        <f t="shared" si="1813"/>
        <v>20</v>
      </c>
      <c r="H1443" s="26">
        <f t="shared" si="1813"/>
        <v>0</v>
      </c>
      <c r="I1443" s="26">
        <f t="shared" si="1813"/>
        <v>0</v>
      </c>
      <c r="J1443" s="26">
        <f t="shared" si="1813"/>
        <v>0</v>
      </c>
      <c r="K1443" s="26">
        <f t="shared" si="1813"/>
        <v>0</v>
      </c>
      <c r="L1443" s="26">
        <f t="shared" si="1813"/>
        <v>0</v>
      </c>
      <c r="M1443" s="26">
        <f t="shared" si="1813"/>
        <v>0</v>
      </c>
      <c r="N1443" s="26">
        <f t="shared" si="1813"/>
        <v>0</v>
      </c>
      <c r="O1443" s="47"/>
      <c r="P1443" s="26">
        <f t="shared" si="1814"/>
        <v>0</v>
      </c>
      <c r="Q1443" s="26">
        <f t="shared" si="1814"/>
        <v>0</v>
      </c>
      <c r="R1443" s="26">
        <f t="shared" si="1814"/>
        <v>0</v>
      </c>
    </row>
    <row r="1444" spans="1:18" ht="26" x14ac:dyDescent="0.35">
      <c r="A1444" s="24" t="s">
        <v>352</v>
      </c>
      <c r="B1444" s="24" t="s">
        <v>8</v>
      </c>
      <c r="C1444" s="24" t="s">
        <v>10</v>
      </c>
      <c r="D1444" s="24" t="s">
        <v>53</v>
      </c>
      <c r="E1444" s="24" t="s">
        <v>302</v>
      </c>
      <c r="F1444" s="25" t="s">
        <v>356</v>
      </c>
      <c r="G1444" s="26">
        <v>20</v>
      </c>
      <c r="H1444" s="26"/>
      <c r="I1444" s="26">
        <v>0</v>
      </c>
      <c r="J1444" s="26"/>
      <c r="K1444" s="26"/>
      <c r="L1444" s="26"/>
      <c r="M1444" s="26"/>
      <c r="N1444" s="26"/>
      <c r="O1444" s="47"/>
      <c r="P1444" s="26"/>
      <c r="Q1444" s="26"/>
      <c r="R1444" s="26"/>
    </row>
    <row r="1445" spans="1:18" s="7" customFormat="1" x14ac:dyDescent="0.35">
      <c r="A1445" s="27" t="s">
        <v>352</v>
      </c>
      <c r="B1445" s="27" t="s">
        <v>99</v>
      </c>
      <c r="C1445" s="27"/>
      <c r="D1445" s="27"/>
      <c r="E1445" s="27"/>
      <c r="F1445" s="17" t="s">
        <v>372</v>
      </c>
      <c r="G1445" s="18">
        <f t="shared" ref="G1445" si="1815">G1446+G1457</f>
        <v>879.322</v>
      </c>
      <c r="H1445" s="18">
        <f t="shared" ref="H1445:M1445" si="1816">H1446+H1457</f>
        <v>920.38732000000005</v>
      </c>
      <c r="I1445" s="18">
        <f t="shared" si="1816"/>
        <v>920.38732000000005</v>
      </c>
      <c r="J1445" s="18">
        <f t="shared" si="1816"/>
        <v>0</v>
      </c>
      <c r="K1445" s="18">
        <f t="shared" si="1816"/>
        <v>0</v>
      </c>
      <c r="L1445" s="18">
        <f t="shared" si="1816"/>
        <v>0</v>
      </c>
      <c r="M1445" s="18">
        <f t="shared" si="1816"/>
        <v>0</v>
      </c>
      <c r="N1445" s="18">
        <f t="shared" ref="N1445" si="1817">N1446+N1457</f>
        <v>891.8950000000001</v>
      </c>
      <c r="O1445" s="46">
        <f t="shared" si="1789"/>
        <v>96.904311980308464</v>
      </c>
      <c r="P1445" s="18">
        <f t="shared" ref="P1445:R1445" si="1818">P1446+P1457</f>
        <v>0</v>
      </c>
      <c r="Q1445" s="18">
        <f t="shared" ref="Q1445" si="1819">Q1446+Q1457</f>
        <v>0</v>
      </c>
      <c r="R1445" s="18">
        <f t="shared" si="1818"/>
        <v>0</v>
      </c>
    </row>
    <row r="1446" spans="1:18" s="29" customFormat="1" ht="26" x14ac:dyDescent="0.35">
      <c r="A1446" s="28" t="s">
        <v>352</v>
      </c>
      <c r="B1446" s="28" t="s">
        <v>99</v>
      </c>
      <c r="C1446" s="28" t="s">
        <v>128</v>
      </c>
      <c r="D1446" s="28"/>
      <c r="E1446" s="28"/>
      <c r="F1446" s="21" t="s">
        <v>378</v>
      </c>
      <c r="G1446" s="22">
        <f>G1447+G1452</f>
        <v>60.9</v>
      </c>
      <c r="H1446" s="22">
        <f t="shared" ref="H1446:R1446" si="1820">H1447+H1452</f>
        <v>101.96531999999999</v>
      </c>
      <c r="I1446" s="22">
        <f t="shared" ref="I1446:M1446" si="1821">I1447+I1452</f>
        <v>101.96531999999999</v>
      </c>
      <c r="J1446" s="22">
        <f t="shared" si="1821"/>
        <v>0</v>
      </c>
      <c r="K1446" s="22">
        <f t="shared" si="1821"/>
        <v>0</v>
      </c>
      <c r="L1446" s="22">
        <f t="shared" si="1821"/>
        <v>0</v>
      </c>
      <c r="M1446" s="22">
        <f t="shared" si="1821"/>
        <v>0</v>
      </c>
      <c r="N1446" s="22">
        <f t="shared" si="1820"/>
        <v>101.965</v>
      </c>
      <c r="O1446" s="48">
        <f t="shared" si="1789"/>
        <v>99.999686167806871</v>
      </c>
      <c r="P1446" s="22">
        <f t="shared" ref="P1446:Q1446" si="1822">P1447+P1452</f>
        <v>0</v>
      </c>
      <c r="Q1446" s="22">
        <f t="shared" si="1822"/>
        <v>0</v>
      </c>
      <c r="R1446" s="22">
        <f t="shared" si="1820"/>
        <v>0</v>
      </c>
    </row>
    <row r="1447" spans="1:18" ht="26" x14ac:dyDescent="0.35">
      <c r="A1447" s="24" t="s">
        <v>352</v>
      </c>
      <c r="B1447" s="24" t="s">
        <v>99</v>
      </c>
      <c r="C1447" s="24" t="s">
        <v>128</v>
      </c>
      <c r="D1447" s="24" t="s">
        <v>28</v>
      </c>
      <c r="E1447" s="24"/>
      <c r="F1447" s="25" t="s">
        <v>39</v>
      </c>
      <c r="G1447" s="26">
        <f t="shared" ref="G1447:N1450" si="1823">G1448</f>
        <v>60.9</v>
      </c>
      <c r="H1447" s="26">
        <f t="shared" si="1823"/>
        <v>60.9</v>
      </c>
      <c r="I1447" s="26">
        <f t="shared" si="1823"/>
        <v>60.9</v>
      </c>
      <c r="J1447" s="26">
        <f t="shared" si="1823"/>
        <v>0</v>
      </c>
      <c r="K1447" s="26">
        <f t="shared" si="1823"/>
        <v>0</v>
      </c>
      <c r="L1447" s="26">
        <f t="shared" si="1823"/>
        <v>0</v>
      </c>
      <c r="M1447" s="26">
        <f t="shared" si="1823"/>
        <v>0</v>
      </c>
      <c r="N1447" s="26">
        <f t="shared" si="1823"/>
        <v>60.9</v>
      </c>
      <c r="O1447" s="47">
        <f t="shared" si="1789"/>
        <v>100</v>
      </c>
      <c r="P1447" s="26">
        <f t="shared" ref="P1447:R1450" si="1824">P1448</f>
        <v>0</v>
      </c>
      <c r="Q1447" s="26">
        <f t="shared" si="1824"/>
        <v>0</v>
      </c>
      <c r="R1447" s="26">
        <f t="shared" si="1824"/>
        <v>0</v>
      </c>
    </row>
    <row r="1448" spans="1:18" x14ac:dyDescent="0.35">
      <c r="A1448" s="24" t="s">
        <v>352</v>
      </c>
      <c r="B1448" s="24" t="s">
        <v>99</v>
      </c>
      <c r="C1448" s="24" t="s">
        <v>128</v>
      </c>
      <c r="D1448" s="24" t="s">
        <v>29</v>
      </c>
      <c r="E1448" s="24"/>
      <c r="F1448" s="25" t="s">
        <v>40</v>
      </c>
      <c r="G1448" s="26">
        <f t="shared" si="1823"/>
        <v>60.9</v>
      </c>
      <c r="H1448" s="26">
        <f t="shared" si="1823"/>
        <v>60.9</v>
      </c>
      <c r="I1448" s="26">
        <f t="shared" si="1823"/>
        <v>60.9</v>
      </c>
      <c r="J1448" s="26">
        <f t="shared" si="1823"/>
        <v>0</v>
      </c>
      <c r="K1448" s="26">
        <f t="shared" si="1823"/>
        <v>0</v>
      </c>
      <c r="L1448" s="26">
        <f t="shared" si="1823"/>
        <v>0</v>
      </c>
      <c r="M1448" s="26">
        <f t="shared" si="1823"/>
        <v>0</v>
      </c>
      <c r="N1448" s="26">
        <f t="shared" si="1823"/>
        <v>60.9</v>
      </c>
      <c r="O1448" s="47">
        <f t="shared" si="1789"/>
        <v>100</v>
      </c>
      <c r="P1448" s="26">
        <f t="shared" si="1824"/>
        <v>0</v>
      </c>
      <c r="Q1448" s="26">
        <f t="shared" si="1824"/>
        <v>0</v>
      </c>
      <c r="R1448" s="26">
        <f t="shared" si="1824"/>
        <v>0</v>
      </c>
    </row>
    <row r="1449" spans="1:18" ht="39" x14ac:dyDescent="0.35">
      <c r="A1449" s="24" t="s">
        <v>352</v>
      </c>
      <c r="B1449" s="24" t="s">
        <v>99</v>
      </c>
      <c r="C1449" s="24" t="s">
        <v>128</v>
      </c>
      <c r="D1449" s="24" t="s">
        <v>308</v>
      </c>
      <c r="E1449" s="24"/>
      <c r="F1449" s="25" t="s">
        <v>413</v>
      </c>
      <c r="G1449" s="26">
        <f t="shared" si="1823"/>
        <v>60.9</v>
      </c>
      <c r="H1449" s="26">
        <f t="shared" si="1823"/>
        <v>60.9</v>
      </c>
      <c r="I1449" s="26">
        <f t="shared" si="1823"/>
        <v>60.9</v>
      </c>
      <c r="J1449" s="26">
        <f t="shared" si="1823"/>
        <v>0</v>
      </c>
      <c r="K1449" s="26">
        <f t="shared" si="1823"/>
        <v>0</v>
      </c>
      <c r="L1449" s="26">
        <f t="shared" si="1823"/>
        <v>0</v>
      </c>
      <c r="M1449" s="26">
        <f t="shared" si="1823"/>
        <v>0</v>
      </c>
      <c r="N1449" s="26">
        <f t="shared" si="1823"/>
        <v>60.9</v>
      </c>
      <c r="O1449" s="47">
        <f t="shared" si="1789"/>
        <v>100</v>
      </c>
      <c r="P1449" s="26">
        <f t="shared" si="1824"/>
        <v>0</v>
      </c>
      <c r="Q1449" s="26">
        <f t="shared" si="1824"/>
        <v>0</v>
      </c>
      <c r="R1449" s="26">
        <f t="shared" si="1824"/>
        <v>0</v>
      </c>
    </row>
    <row r="1450" spans="1:18" ht="26" x14ac:dyDescent="0.35">
      <c r="A1450" s="24" t="s">
        <v>352</v>
      </c>
      <c r="B1450" s="24" t="s">
        <v>99</v>
      </c>
      <c r="C1450" s="24" t="s">
        <v>128</v>
      </c>
      <c r="D1450" s="24" t="s">
        <v>308</v>
      </c>
      <c r="E1450" s="24" t="s">
        <v>6</v>
      </c>
      <c r="F1450" s="25" t="s">
        <v>367</v>
      </c>
      <c r="G1450" s="26">
        <f t="shared" si="1823"/>
        <v>60.9</v>
      </c>
      <c r="H1450" s="26">
        <f t="shared" si="1823"/>
        <v>60.9</v>
      </c>
      <c r="I1450" s="26">
        <f t="shared" si="1823"/>
        <v>60.9</v>
      </c>
      <c r="J1450" s="26">
        <f t="shared" si="1823"/>
        <v>0</v>
      </c>
      <c r="K1450" s="26">
        <f t="shared" si="1823"/>
        <v>0</v>
      </c>
      <c r="L1450" s="26">
        <f t="shared" si="1823"/>
        <v>0</v>
      </c>
      <c r="M1450" s="26">
        <f t="shared" si="1823"/>
        <v>0</v>
      </c>
      <c r="N1450" s="26">
        <f t="shared" si="1823"/>
        <v>60.9</v>
      </c>
      <c r="O1450" s="47">
        <f t="shared" si="1789"/>
        <v>100</v>
      </c>
      <c r="P1450" s="26">
        <f t="shared" si="1824"/>
        <v>0</v>
      </c>
      <c r="Q1450" s="26">
        <f t="shared" si="1824"/>
        <v>0</v>
      </c>
      <c r="R1450" s="26">
        <f t="shared" si="1824"/>
        <v>0</v>
      </c>
    </row>
    <row r="1451" spans="1:18" ht="26" x14ac:dyDescent="0.35">
      <c r="A1451" s="24" t="s">
        <v>352</v>
      </c>
      <c r="B1451" s="24" t="s">
        <v>99</v>
      </c>
      <c r="C1451" s="24" t="s">
        <v>128</v>
      </c>
      <c r="D1451" s="24" t="s">
        <v>308</v>
      </c>
      <c r="E1451" s="24">
        <v>240</v>
      </c>
      <c r="F1451" s="25" t="s">
        <v>356</v>
      </c>
      <c r="G1451" s="26">
        <v>60.9</v>
      </c>
      <c r="H1451" s="26">
        <v>60.9</v>
      </c>
      <c r="I1451" s="26">
        <v>60.9</v>
      </c>
      <c r="J1451" s="26"/>
      <c r="K1451" s="26"/>
      <c r="L1451" s="26"/>
      <c r="M1451" s="26"/>
      <c r="N1451" s="26">
        <v>60.9</v>
      </c>
      <c r="O1451" s="47">
        <f t="shared" si="1789"/>
        <v>100</v>
      </c>
      <c r="P1451" s="26"/>
      <c r="Q1451" s="26"/>
      <c r="R1451" s="26"/>
    </row>
    <row r="1452" spans="1:18" ht="26" x14ac:dyDescent="0.35">
      <c r="A1452" s="24" t="s">
        <v>352</v>
      </c>
      <c r="B1452" s="24" t="s">
        <v>99</v>
      </c>
      <c r="C1452" s="24" t="s">
        <v>128</v>
      </c>
      <c r="D1452" s="24" t="s">
        <v>57</v>
      </c>
      <c r="E1452" s="24"/>
      <c r="F1452" s="25" t="s">
        <v>748</v>
      </c>
      <c r="G1452" s="26">
        <f>G1453</f>
        <v>0</v>
      </c>
      <c r="H1452" s="26">
        <f t="shared" ref="H1452:R1455" si="1825">H1453</f>
        <v>41.06532</v>
      </c>
      <c r="I1452" s="26">
        <f t="shared" si="1825"/>
        <v>41.06532</v>
      </c>
      <c r="J1452" s="26">
        <f t="shared" si="1825"/>
        <v>0</v>
      </c>
      <c r="K1452" s="26">
        <f t="shared" si="1825"/>
        <v>0</v>
      </c>
      <c r="L1452" s="26">
        <f t="shared" si="1825"/>
        <v>0</v>
      </c>
      <c r="M1452" s="26">
        <f t="shared" si="1825"/>
        <v>0</v>
      </c>
      <c r="N1452" s="26">
        <f t="shared" si="1825"/>
        <v>41.064999999999998</v>
      </c>
      <c r="O1452" s="47">
        <f t="shared" si="1789"/>
        <v>99.999220753667558</v>
      </c>
      <c r="P1452" s="26">
        <f t="shared" si="1825"/>
        <v>0</v>
      </c>
      <c r="Q1452" s="26">
        <f t="shared" si="1825"/>
        <v>0</v>
      </c>
      <c r="R1452" s="26">
        <f t="shared" si="1825"/>
        <v>0</v>
      </c>
    </row>
    <row r="1453" spans="1:18" x14ac:dyDescent="0.35">
      <c r="A1453" s="24" t="s">
        <v>352</v>
      </c>
      <c r="B1453" s="24" t="s">
        <v>99</v>
      </c>
      <c r="C1453" s="24" t="s">
        <v>128</v>
      </c>
      <c r="D1453" s="24" t="s">
        <v>58</v>
      </c>
      <c r="E1453" s="24"/>
      <c r="F1453" s="25" t="s">
        <v>65</v>
      </c>
      <c r="G1453" s="26">
        <f>G1454</f>
        <v>0</v>
      </c>
      <c r="H1453" s="26">
        <f t="shared" si="1825"/>
        <v>41.06532</v>
      </c>
      <c r="I1453" s="26">
        <f t="shared" si="1825"/>
        <v>41.06532</v>
      </c>
      <c r="J1453" s="26">
        <f t="shared" si="1825"/>
        <v>0</v>
      </c>
      <c r="K1453" s="26">
        <f t="shared" si="1825"/>
        <v>0</v>
      </c>
      <c r="L1453" s="26">
        <f t="shared" si="1825"/>
        <v>0</v>
      </c>
      <c r="M1453" s="26">
        <f t="shared" si="1825"/>
        <v>0</v>
      </c>
      <c r="N1453" s="26">
        <f t="shared" si="1825"/>
        <v>41.064999999999998</v>
      </c>
      <c r="O1453" s="47">
        <f t="shared" si="1789"/>
        <v>99.999220753667558</v>
      </c>
      <c r="P1453" s="26">
        <f t="shared" si="1825"/>
        <v>0</v>
      </c>
      <c r="Q1453" s="26">
        <f t="shared" si="1825"/>
        <v>0</v>
      </c>
      <c r="R1453" s="26">
        <f t="shared" si="1825"/>
        <v>0</v>
      </c>
    </row>
    <row r="1454" spans="1:18" x14ac:dyDescent="0.35">
      <c r="A1454" s="24" t="s">
        <v>352</v>
      </c>
      <c r="B1454" s="24" t="s">
        <v>99</v>
      </c>
      <c r="C1454" s="24" t="s">
        <v>128</v>
      </c>
      <c r="D1454" s="24" t="s">
        <v>56</v>
      </c>
      <c r="E1454" s="24"/>
      <c r="F1454" s="25" t="s">
        <v>66</v>
      </c>
      <c r="G1454" s="26">
        <f>G1455</f>
        <v>0</v>
      </c>
      <c r="H1454" s="26">
        <f t="shared" si="1825"/>
        <v>41.06532</v>
      </c>
      <c r="I1454" s="26">
        <f t="shared" si="1825"/>
        <v>41.06532</v>
      </c>
      <c r="J1454" s="26">
        <f t="shared" si="1825"/>
        <v>0</v>
      </c>
      <c r="K1454" s="26">
        <f t="shared" si="1825"/>
        <v>0</v>
      </c>
      <c r="L1454" s="26">
        <f t="shared" si="1825"/>
        <v>0</v>
      </c>
      <c r="M1454" s="26">
        <f t="shared" si="1825"/>
        <v>0</v>
      </c>
      <c r="N1454" s="26">
        <f t="shared" si="1825"/>
        <v>41.064999999999998</v>
      </c>
      <c r="O1454" s="47">
        <f t="shared" si="1789"/>
        <v>99.999220753667558</v>
      </c>
      <c r="P1454" s="26">
        <f t="shared" si="1825"/>
        <v>0</v>
      </c>
      <c r="Q1454" s="26">
        <f t="shared" si="1825"/>
        <v>0</v>
      </c>
      <c r="R1454" s="26">
        <f t="shared" si="1825"/>
        <v>0</v>
      </c>
    </row>
    <row r="1455" spans="1:18" ht="26" x14ac:dyDescent="0.35">
      <c r="A1455" s="24" t="s">
        <v>352</v>
      </c>
      <c r="B1455" s="24" t="s">
        <v>99</v>
      </c>
      <c r="C1455" s="24" t="s">
        <v>128</v>
      </c>
      <c r="D1455" s="24" t="s">
        <v>56</v>
      </c>
      <c r="E1455" s="24" t="s">
        <v>6</v>
      </c>
      <c r="F1455" s="25" t="s">
        <v>367</v>
      </c>
      <c r="G1455" s="26">
        <f>G1456</f>
        <v>0</v>
      </c>
      <c r="H1455" s="26">
        <f t="shared" si="1825"/>
        <v>41.06532</v>
      </c>
      <c r="I1455" s="26">
        <f t="shared" si="1825"/>
        <v>41.06532</v>
      </c>
      <c r="J1455" s="26">
        <f t="shared" si="1825"/>
        <v>0</v>
      </c>
      <c r="K1455" s="26">
        <f t="shared" si="1825"/>
        <v>0</v>
      </c>
      <c r="L1455" s="26">
        <f t="shared" si="1825"/>
        <v>0</v>
      </c>
      <c r="M1455" s="26">
        <f t="shared" si="1825"/>
        <v>0</v>
      </c>
      <c r="N1455" s="26">
        <f t="shared" si="1825"/>
        <v>41.064999999999998</v>
      </c>
      <c r="O1455" s="47">
        <f t="shared" si="1789"/>
        <v>99.999220753667558</v>
      </c>
      <c r="P1455" s="26">
        <f t="shared" si="1825"/>
        <v>0</v>
      </c>
      <c r="Q1455" s="26">
        <f t="shared" si="1825"/>
        <v>0</v>
      </c>
      <c r="R1455" s="26">
        <f t="shared" si="1825"/>
        <v>0</v>
      </c>
    </row>
    <row r="1456" spans="1:18" ht="26" x14ac:dyDescent="0.35">
      <c r="A1456" s="24" t="s">
        <v>352</v>
      </c>
      <c r="B1456" s="24" t="s">
        <v>99</v>
      </c>
      <c r="C1456" s="24" t="s">
        <v>128</v>
      </c>
      <c r="D1456" s="24" t="s">
        <v>56</v>
      </c>
      <c r="E1456" s="24">
        <v>240</v>
      </c>
      <c r="F1456" s="25" t="s">
        <v>356</v>
      </c>
      <c r="G1456" s="26"/>
      <c r="H1456" s="26">
        <v>41.06532</v>
      </c>
      <c r="I1456" s="26">
        <v>41.06532</v>
      </c>
      <c r="J1456" s="26"/>
      <c r="K1456" s="26"/>
      <c r="L1456" s="26"/>
      <c r="M1456" s="26"/>
      <c r="N1456" s="26">
        <v>41.064999999999998</v>
      </c>
      <c r="O1456" s="47">
        <f t="shared" si="1789"/>
        <v>99.999220753667558</v>
      </c>
      <c r="P1456" s="26"/>
      <c r="Q1456" s="26"/>
      <c r="R1456" s="26"/>
    </row>
    <row r="1457" spans="1:18" s="29" customFormat="1" ht="26" x14ac:dyDescent="0.35">
      <c r="A1457" s="28" t="s">
        <v>352</v>
      </c>
      <c r="B1457" s="28" t="s">
        <v>99</v>
      </c>
      <c r="C1457" s="28" t="s">
        <v>309</v>
      </c>
      <c r="D1457" s="28"/>
      <c r="E1457" s="28"/>
      <c r="F1457" s="21" t="s">
        <v>379</v>
      </c>
      <c r="G1457" s="22">
        <f t="shared" ref="G1457" si="1826">G1458+G1463</f>
        <v>818.42200000000003</v>
      </c>
      <c r="H1457" s="22">
        <f t="shared" ref="H1457:M1457" si="1827">H1458+H1463</f>
        <v>818.42200000000003</v>
      </c>
      <c r="I1457" s="22">
        <f t="shared" si="1827"/>
        <v>818.42200000000003</v>
      </c>
      <c r="J1457" s="22">
        <f t="shared" si="1827"/>
        <v>0</v>
      </c>
      <c r="K1457" s="22">
        <f t="shared" si="1827"/>
        <v>0</v>
      </c>
      <c r="L1457" s="22">
        <f t="shared" si="1827"/>
        <v>0</v>
      </c>
      <c r="M1457" s="22">
        <f t="shared" si="1827"/>
        <v>0</v>
      </c>
      <c r="N1457" s="22">
        <f t="shared" ref="N1457" si="1828">N1458+N1463</f>
        <v>789.93000000000006</v>
      </c>
      <c r="O1457" s="48">
        <f t="shared" si="1789"/>
        <v>96.51866640926076</v>
      </c>
      <c r="P1457" s="22">
        <f t="shared" ref="P1457:R1457" si="1829">P1458+P1463</f>
        <v>0</v>
      </c>
      <c r="Q1457" s="22">
        <f t="shared" ref="Q1457" si="1830">Q1458+Q1463</f>
        <v>0</v>
      </c>
      <c r="R1457" s="22">
        <f t="shared" si="1829"/>
        <v>0</v>
      </c>
    </row>
    <row r="1458" spans="1:18" ht="26" x14ac:dyDescent="0.35">
      <c r="A1458" s="24" t="s">
        <v>352</v>
      </c>
      <c r="B1458" s="24" t="s">
        <v>99</v>
      </c>
      <c r="C1458" s="24" t="s">
        <v>309</v>
      </c>
      <c r="D1458" s="24" t="s">
        <v>190</v>
      </c>
      <c r="E1458" s="24"/>
      <c r="F1458" s="25" t="s">
        <v>765</v>
      </c>
      <c r="G1458" s="26">
        <f t="shared" ref="G1458:N1461" si="1831">G1459</f>
        <v>512</v>
      </c>
      <c r="H1458" s="26">
        <f t="shared" si="1831"/>
        <v>512</v>
      </c>
      <c r="I1458" s="26">
        <f t="shared" si="1831"/>
        <v>512</v>
      </c>
      <c r="J1458" s="26">
        <f t="shared" si="1831"/>
        <v>0</v>
      </c>
      <c r="K1458" s="26">
        <f t="shared" si="1831"/>
        <v>0</v>
      </c>
      <c r="L1458" s="26">
        <f t="shared" si="1831"/>
        <v>0</v>
      </c>
      <c r="M1458" s="26">
        <f t="shared" si="1831"/>
        <v>0</v>
      </c>
      <c r="N1458" s="26">
        <f t="shared" si="1831"/>
        <v>485</v>
      </c>
      <c r="O1458" s="47">
        <f t="shared" si="1789"/>
        <v>94.7265625</v>
      </c>
      <c r="P1458" s="26">
        <f t="shared" ref="P1458:R1461" si="1832">P1459</f>
        <v>0</v>
      </c>
      <c r="Q1458" s="26">
        <f t="shared" si="1832"/>
        <v>0</v>
      </c>
      <c r="R1458" s="26">
        <f t="shared" si="1832"/>
        <v>0</v>
      </c>
    </row>
    <row r="1459" spans="1:18" ht="39" x14ac:dyDescent="0.35">
      <c r="A1459" s="24" t="s">
        <v>352</v>
      </c>
      <c r="B1459" s="24" t="s">
        <v>99</v>
      </c>
      <c r="C1459" s="24" t="s">
        <v>309</v>
      </c>
      <c r="D1459" s="24" t="s">
        <v>191</v>
      </c>
      <c r="E1459" s="24"/>
      <c r="F1459" s="25" t="s">
        <v>766</v>
      </c>
      <c r="G1459" s="26">
        <f t="shared" si="1831"/>
        <v>512</v>
      </c>
      <c r="H1459" s="26">
        <f t="shared" si="1831"/>
        <v>512</v>
      </c>
      <c r="I1459" s="26">
        <f t="shared" si="1831"/>
        <v>512</v>
      </c>
      <c r="J1459" s="26">
        <f t="shared" si="1831"/>
        <v>0</v>
      </c>
      <c r="K1459" s="26">
        <f t="shared" si="1831"/>
        <v>0</v>
      </c>
      <c r="L1459" s="26">
        <f t="shared" si="1831"/>
        <v>0</v>
      </c>
      <c r="M1459" s="26">
        <f t="shared" si="1831"/>
        <v>0</v>
      </c>
      <c r="N1459" s="26">
        <f t="shared" si="1831"/>
        <v>485</v>
      </c>
      <c r="O1459" s="47">
        <f t="shared" si="1789"/>
        <v>94.7265625</v>
      </c>
      <c r="P1459" s="26">
        <f t="shared" si="1832"/>
        <v>0</v>
      </c>
      <c r="Q1459" s="26">
        <f t="shared" si="1832"/>
        <v>0</v>
      </c>
      <c r="R1459" s="26">
        <f t="shared" si="1832"/>
        <v>0</v>
      </c>
    </row>
    <row r="1460" spans="1:18" ht="26" x14ac:dyDescent="0.35">
      <c r="A1460" s="24" t="s">
        <v>352</v>
      </c>
      <c r="B1460" s="24" t="s">
        <v>99</v>
      </c>
      <c r="C1460" s="24" t="s">
        <v>309</v>
      </c>
      <c r="D1460" s="24" t="s">
        <v>172</v>
      </c>
      <c r="E1460" s="24"/>
      <c r="F1460" s="25" t="s">
        <v>767</v>
      </c>
      <c r="G1460" s="26">
        <f t="shared" si="1831"/>
        <v>512</v>
      </c>
      <c r="H1460" s="26">
        <f t="shared" si="1831"/>
        <v>512</v>
      </c>
      <c r="I1460" s="26">
        <f t="shared" si="1831"/>
        <v>512</v>
      </c>
      <c r="J1460" s="26">
        <f t="shared" si="1831"/>
        <v>0</v>
      </c>
      <c r="K1460" s="26">
        <f t="shared" si="1831"/>
        <v>0</v>
      </c>
      <c r="L1460" s="26">
        <f t="shared" si="1831"/>
        <v>0</v>
      </c>
      <c r="M1460" s="26">
        <f t="shared" si="1831"/>
        <v>0</v>
      </c>
      <c r="N1460" s="26">
        <f t="shared" si="1831"/>
        <v>485</v>
      </c>
      <c r="O1460" s="47">
        <f t="shared" si="1789"/>
        <v>94.7265625</v>
      </c>
      <c r="P1460" s="26">
        <f t="shared" si="1832"/>
        <v>0</v>
      </c>
      <c r="Q1460" s="26">
        <f t="shared" si="1832"/>
        <v>0</v>
      </c>
      <c r="R1460" s="26">
        <f t="shared" si="1832"/>
        <v>0</v>
      </c>
    </row>
    <row r="1461" spans="1:18" ht="26" x14ac:dyDescent="0.35">
      <c r="A1461" s="24" t="s">
        <v>352</v>
      </c>
      <c r="B1461" s="24" t="s">
        <v>99</v>
      </c>
      <c r="C1461" s="24" t="s">
        <v>309</v>
      </c>
      <c r="D1461" s="24" t="s">
        <v>172</v>
      </c>
      <c r="E1461" s="24" t="s">
        <v>6</v>
      </c>
      <c r="F1461" s="25" t="s">
        <v>367</v>
      </c>
      <c r="G1461" s="26">
        <f t="shared" si="1831"/>
        <v>512</v>
      </c>
      <c r="H1461" s="26">
        <f t="shared" si="1831"/>
        <v>512</v>
      </c>
      <c r="I1461" s="26">
        <f t="shared" si="1831"/>
        <v>512</v>
      </c>
      <c r="J1461" s="26">
        <f t="shared" si="1831"/>
        <v>0</v>
      </c>
      <c r="K1461" s="26">
        <f t="shared" si="1831"/>
        <v>0</v>
      </c>
      <c r="L1461" s="26">
        <f t="shared" si="1831"/>
        <v>0</v>
      </c>
      <c r="M1461" s="26">
        <f t="shared" si="1831"/>
        <v>0</v>
      </c>
      <c r="N1461" s="26">
        <f t="shared" si="1831"/>
        <v>485</v>
      </c>
      <c r="O1461" s="47">
        <f t="shared" si="1789"/>
        <v>94.7265625</v>
      </c>
      <c r="P1461" s="26">
        <f t="shared" si="1832"/>
        <v>0</v>
      </c>
      <c r="Q1461" s="26">
        <f t="shared" si="1832"/>
        <v>0</v>
      </c>
      <c r="R1461" s="26">
        <f t="shared" si="1832"/>
        <v>0</v>
      </c>
    </row>
    <row r="1462" spans="1:18" ht="26" x14ac:dyDescent="0.35">
      <c r="A1462" s="24" t="s">
        <v>352</v>
      </c>
      <c r="B1462" s="24" t="s">
        <v>99</v>
      </c>
      <c r="C1462" s="24" t="s">
        <v>309</v>
      </c>
      <c r="D1462" s="24" t="s">
        <v>172</v>
      </c>
      <c r="E1462" s="24">
        <v>240</v>
      </c>
      <c r="F1462" s="25" t="s">
        <v>356</v>
      </c>
      <c r="G1462" s="26">
        <v>512</v>
      </c>
      <c r="H1462" s="26">
        <v>512</v>
      </c>
      <c r="I1462" s="26">
        <v>512</v>
      </c>
      <c r="J1462" s="26"/>
      <c r="K1462" s="26"/>
      <c r="L1462" s="26"/>
      <c r="M1462" s="26"/>
      <c r="N1462" s="26">
        <v>485</v>
      </c>
      <c r="O1462" s="47">
        <f t="shared" si="1789"/>
        <v>94.7265625</v>
      </c>
      <c r="P1462" s="26"/>
      <c r="Q1462" s="26"/>
      <c r="R1462" s="26"/>
    </row>
    <row r="1463" spans="1:18" ht="39" x14ac:dyDescent="0.35">
      <c r="A1463" s="24" t="s">
        <v>352</v>
      </c>
      <c r="B1463" s="24" t="s">
        <v>99</v>
      </c>
      <c r="C1463" s="24" t="s">
        <v>309</v>
      </c>
      <c r="D1463" s="24" t="s">
        <v>139</v>
      </c>
      <c r="E1463" s="24"/>
      <c r="F1463" s="25" t="s">
        <v>153</v>
      </c>
      <c r="G1463" s="26">
        <f t="shared" ref="G1463:N1466" si="1833">G1464</f>
        <v>306.42200000000003</v>
      </c>
      <c r="H1463" s="26">
        <f t="shared" si="1833"/>
        <v>306.42200000000003</v>
      </c>
      <c r="I1463" s="26">
        <f t="shared" si="1833"/>
        <v>306.42200000000003</v>
      </c>
      <c r="J1463" s="26">
        <f t="shared" si="1833"/>
        <v>0</v>
      </c>
      <c r="K1463" s="26">
        <f t="shared" si="1833"/>
        <v>0</v>
      </c>
      <c r="L1463" s="26">
        <f t="shared" si="1833"/>
        <v>0</v>
      </c>
      <c r="M1463" s="26">
        <f t="shared" si="1833"/>
        <v>0</v>
      </c>
      <c r="N1463" s="26">
        <f t="shared" si="1833"/>
        <v>304.93</v>
      </c>
      <c r="O1463" s="47">
        <f t="shared" si="1789"/>
        <v>99.513089791202987</v>
      </c>
      <c r="P1463" s="26">
        <f t="shared" ref="P1463:R1466" si="1834">P1464</f>
        <v>0</v>
      </c>
      <c r="Q1463" s="26">
        <f t="shared" si="1834"/>
        <v>0</v>
      </c>
      <c r="R1463" s="26">
        <f t="shared" si="1834"/>
        <v>0</v>
      </c>
    </row>
    <row r="1464" spans="1:18" ht="26" x14ac:dyDescent="0.35">
      <c r="A1464" s="24" t="s">
        <v>352</v>
      </c>
      <c r="B1464" s="24" t="s">
        <v>99</v>
      </c>
      <c r="C1464" s="24" t="s">
        <v>309</v>
      </c>
      <c r="D1464" s="24" t="s">
        <v>334</v>
      </c>
      <c r="E1464" s="24"/>
      <c r="F1464" s="25" t="s">
        <v>408</v>
      </c>
      <c r="G1464" s="26">
        <f t="shared" si="1833"/>
        <v>306.42200000000003</v>
      </c>
      <c r="H1464" s="26">
        <f t="shared" si="1833"/>
        <v>306.42200000000003</v>
      </c>
      <c r="I1464" s="26">
        <f t="shared" si="1833"/>
        <v>306.42200000000003</v>
      </c>
      <c r="J1464" s="26">
        <f t="shared" si="1833"/>
        <v>0</v>
      </c>
      <c r="K1464" s="26">
        <f t="shared" si="1833"/>
        <v>0</v>
      </c>
      <c r="L1464" s="26">
        <f t="shared" si="1833"/>
        <v>0</v>
      </c>
      <c r="M1464" s="26">
        <f t="shared" si="1833"/>
        <v>0</v>
      </c>
      <c r="N1464" s="26">
        <f t="shared" si="1833"/>
        <v>304.93</v>
      </c>
      <c r="O1464" s="47">
        <f t="shared" si="1789"/>
        <v>99.513089791202987</v>
      </c>
      <c r="P1464" s="26">
        <f t="shared" si="1834"/>
        <v>0</v>
      </c>
      <c r="Q1464" s="26">
        <f t="shared" si="1834"/>
        <v>0</v>
      </c>
      <c r="R1464" s="26">
        <f t="shared" si="1834"/>
        <v>0</v>
      </c>
    </row>
    <row r="1465" spans="1:18" ht="26" x14ac:dyDescent="0.35">
      <c r="A1465" s="24" t="s">
        <v>352</v>
      </c>
      <c r="B1465" s="24" t="s">
        <v>99</v>
      </c>
      <c r="C1465" s="24" t="s">
        <v>309</v>
      </c>
      <c r="D1465" s="24" t="s">
        <v>310</v>
      </c>
      <c r="E1465" s="24"/>
      <c r="F1465" s="25" t="s">
        <v>768</v>
      </c>
      <c r="G1465" s="26">
        <f t="shared" ref="G1465" si="1835">G1466+G1468</f>
        <v>306.42200000000003</v>
      </c>
      <c r="H1465" s="26">
        <f t="shared" ref="H1465:M1465" si="1836">H1466+H1468</f>
        <v>306.42200000000003</v>
      </c>
      <c r="I1465" s="26">
        <f t="shared" si="1836"/>
        <v>306.42200000000003</v>
      </c>
      <c r="J1465" s="26">
        <f t="shared" si="1836"/>
        <v>0</v>
      </c>
      <c r="K1465" s="26">
        <f t="shared" si="1836"/>
        <v>0</v>
      </c>
      <c r="L1465" s="26">
        <f t="shared" si="1836"/>
        <v>0</v>
      </c>
      <c r="M1465" s="26">
        <f t="shared" si="1836"/>
        <v>0</v>
      </c>
      <c r="N1465" s="26">
        <f t="shared" ref="N1465" si="1837">N1466+N1468</f>
        <v>304.93</v>
      </c>
      <c r="O1465" s="47">
        <f t="shared" si="1789"/>
        <v>99.513089791202987</v>
      </c>
      <c r="P1465" s="26">
        <f t="shared" ref="P1465:R1465" si="1838">P1466+P1468</f>
        <v>0</v>
      </c>
      <c r="Q1465" s="26">
        <f t="shared" ref="Q1465" si="1839">Q1466+Q1468</f>
        <v>0</v>
      </c>
      <c r="R1465" s="26">
        <f t="shared" si="1838"/>
        <v>0</v>
      </c>
    </row>
    <row r="1466" spans="1:18" ht="26" x14ac:dyDescent="0.35">
      <c r="A1466" s="24" t="s">
        <v>352</v>
      </c>
      <c r="B1466" s="24" t="s">
        <v>99</v>
      </c>
      <c r="C1466" s="24" t="s">
        <v>309</v>
      </c>
      <c r="D1466" s="24" t="s">
        <v>310</v>
      </c>
      <c r="E1466" s="24" t="s">
        <v>6</v>
      </c>
      <c r="F1466" s="25" t="s">
        <v>367</v>
      </c>
      <c r="G1466" s="26">
        <f t="shared" si="1833"/>
        <v>190</v>
      </c>
      <c r="H1466" s="26">
        <f t="shared" si="1833"/>
        <v>190</v>
      </c>
      <c r="I1466" s="26">
        <v>190</v>
      </c>
      <c r="J1466" s="26">
        <f t="shared" si="1833"/>
        <v>0</v>
      </c>
      <c r="K1466" s="26">
        <f t="shared" si="1833"/>
        <v>0</v>
      </c>
      <c r="L1466" s="26">
        <f t="shared" si="1833"/>
        <v>0</v>
      </c>
      <c r="M1466" s="26">
        <f t="shared" si="1833"/>
        <v>0</v>
      </c>
      <c r="N1466" s="26">
        <f t="shared" si="1833"/>
        <v>188.50800000000001</v>
      </c>
      <c r="O1466" s="47">
        <f t="shared" si="1789"/>
        <v>99.214736842105268</v>
      </c>
      <c r="P1466" s="26">
        <f t="shared" si="1834"/>
        <v>0</v>
      </c>
      <c r="Q1466" s="26">
        <f t="shared" si="1834"/>
        <v>0</v>
      </c>
      <c r="R1466" s="26">
        <f t="shared" si="1834"/>
        <v>0</v>
      </c>
    </row>
    <row r="1467" spans="1:18" ht="26" x14ac:dyDescent="0.35">
      <c r="A1467" s="24" t="s">
        <v>352</v>
      </c>
      <c r="B1467" s="24" t="s">
        <v>99</v>
      </c>
      <c r="C1467" s="24" t="s">
        <v>309</v>
      </c>
      <c r="D1467" s="24" t="s">
        <v>310</v>
      </c>
      <c r="E1467" s="24">
        <v>240</v>
      </c>
      <c r="F1467" s="25" t="s">
        <v>356</v>
      </c>
      <c r="G1467" s="26">
        <v>190</v>
      </c>
      <c r="H1467" s="26">
        <f>277-87</f>
        <v>190</v>
      </c>
      <c r="I1467" s="26">
        <v>190</v>
      </c>
      <c r="J1467" s="26"/>
      <c r="K1467" s="26"/>
      <c r="L1467" s="26"/>
      <c r="M1467" s="26"/>
      <c r="N1467" s="26">
        <v>188.50800000000001</v>
      </c>
      <c r="O1467" s="47">
        <f t="shared" si="1789"/>
        <v>99.214736842105268</v>
      </c>
      <c r="P1467" s="26"/>
      <c r="Q1467" s="26"/>
      <c r="R1467" s="26"/>
    </row>
    <row r="1468" spans="1:18" x14ac:dyDescent="0.35">
      <c r="A1468" s="24" t="s">
        <v>352</v>
      </c>
      <c r="B1468" s="24" t="s">
        <v>99</v>
      </c>
      <c r="C1468" s="24" t="s">
        <v>309</v>
      </c>
      <c r="D1468" s="24" t="s">
        <v>310</v>
      </c>
      <c r="E1468" s="24" t="s">
        <v>7</v>
      </c>
      <c r="F1468" s="25" t="s">
        <v>371</v>
      </c>
      <c r="G1468" s="26">
        <f t="shared" ref="G1468:N1468" si="1840">G1469</f>
        <v>116.422</v>
      </c>
      <c r="H1468" s="26">
        <f t="shared" si="1840"/>
        <v>116.422</v>
      </c>
      <c r="I1468" s="26">
        <f t="shared" si="1840"/>
        <v>116.422</v>
      </c>
      <c r="J1468" s="26">
        <f t="shared" si="1840"/>
        <v>0</v>
      </c>
      <c r="K1468" s="26">
        <f t="shared" si="1840"/>
        <v>0</v>
      </c>
      <c r="L1468" s="26">
        <f t="shared" si="1840"/>
        <v>0</v>
      </c>
      <c r="M1468" s="26">
        <f t="shared" si="1840"/>
        <v>0</v>
      </c>
      <c r="N1468" s="26">
        <f t="shared" si="1840"/>
        <v>116.422</v>
      </c>
      <c r="O1468" s="47">
        <f t="shared" si="1789"/>
        <v>100</v>
      </c>
      <c r="P1468" s="26">
        <f t="shared" ref="P1468:R1468" si="1841">P1469</f>
        <v>0</v>
      </c>
      <c r="Q1468" s="26">
        <f t="shared" si="1841"/>
        <v>0</v>
      </c>
      <c r="R1468" s="26">
        <f t="shared" si="1841"/>
        <v>0</v>
      </c>
    </row>
    <row r="1469" spans="1:18" x14ac:dyDescent="0.35">
      <c r="A1469" s="24" t="s">
        <v>352</v>
      </c>
      <c r="B1469" s="24" t="s">
        <v>99</v>
      </c>
      <c r="C1469" s="24" t="s">
        <v>309</v>
      </c>
      <c r="D1469" s="24" t="s">
        <v>310</v>
      </c>
      <c r="E1469" s="24" t="s">
        <v>350</v>
      </c>
      <c r="F1469" s="25" t="s">
        <v>365</v>
      </c>
      <c r="G1469" s="26">
        <v>116.422</v>
      </c>
      <c r="H1469" s="26">
        <v>116.422</v>
      </c>
      <c r="I1469" s="26">
        <v>116.422</v>
      </c>
      <c r="J1469" s="26"/>
      <c r="K1469" s="26"/>
      <c r="L1469" s="26"/>
      <c r="M1469" s="26"/>
      <c r="N1469" s="26">
        <v>116.422</v>
      </c>
      <c r="O1469" s="47">
        <f t="shared" si="1789"/>
        <v>100</v>
      </c>
      <c r="P1469" s="26"/>
      <c r="Q1469" s="26"/>
      <c r="R1469" s="26"/>
    </row>
    <row r="1470" spans="1:18" s="7" customFormat="1" x14ac:dyDescent="0.35">
      <c r="A1470" s="27" t="s">
        <v>352</v>
      </c>
      <c r="B1470" s="27" t="s">
        <v>74</v>
      </c>
      <c r="C1470" s="27"/>
      <c r="D1470" s="27"/>
      <c r="E1470" s="27"/>
      <c r="F1470" s="17" t="s">
        <v>88</v>
      </c>
      <c r="G1470" s="18">
        <f t="shared" ref="G1470" si="1842">G1471+G1498</f>
        <v>245637.80599999998</v>
      </c>
      <c r="H1470" s="18">
        <f t="shared" ref="H1470:M1470" si="1843">H1471+H1498</f>
        <v>245007.16252000001</v>
      </c>
      <c r="I1470" s="18">
        <f t="shared" si="1843"/>
        <v>245007.16252000001</v>
      </c>
      <c r="J1470" s="18">
        <f t="shared" si="1843"/>
        <v>0</v>
      </c>
      <c r="K1470" s="18">
        <f t="shared" si="1843"/>
        <v>0</v>
      </c>
      <c r="L1470" s="18">
        <f t="shared" si="1843"/>
        <v>0</v>
      </c>
      <c r="M1470" s="18">
        <f t="shared" si="1843"/>
        <v>0</v>
      </c>
      <c r="N1470" s="18">
        <f t="shared" ref="N1470" si="1844">N1471+N1498</f>
        <v>244575.69699999999</v>
      </c>
      <c r="O1470" s="46">
        <f t="shared" si="1789"/>
        <v>99.823896772828107</v>
      </c>
      <c r="P1470" s="18">
        <f t="shared" ref="P1470:R1470" si="1845">P1471+P1498</f>
        <v>0</v>
      </c>
      <c r="Q1470" s="18">
        <f t="shared" ref="Q1470" si="1846">Q1471+Q1498</f>
        <v>0</v>
      </c>
      <c r="R1470" s="18">
        <f t="shared" si="1845"/>
        <v>0</v>
      </c>
    </row>
    <row r="1471" spans="1:18" s="29" customFormat="1" x14ac:dyDescent="0.35">
      <c r="A1471" s="28" t="s">
        <v>352</v>
      </c>
      <c r="B1471" s="28" t="s">
        <v>74</v>
      </c>
      <c r="C1471" s="28" t="s">
        <v>128</v>
      </c>
      <c r="D1471" s="28"/>
      <c r="E1471" s="28"/>
      <c r="F1471" s="21" t="s">
        <v>377</v>
      </c>
      <c r="G1471" s="22">
        <f t="shared" ref="G1471" si="1847">G1472+G1483+G1488+G1493</f>
        <v>244956.82599999997</v>
      </c>
      <c r="H1471" s="22">
        <f t="shared" ref="H1471:M1471" si="1848">H1472+H1483+H1488+H1493</f>
        <v>244325.78252000001</v>
      </c>
      <c r="I1471" s="22">
        <f t="shared" si="1848"/>
        <v>244325.78252000001</v>
      </c>
      <c r="J1471" s="22">
        <f t="shared" si="1848"/>
        <v>0</v>
      </c>
      <c r="K1471" s="22">
        <f t="shared" si="1848"/>
        <v>0</v>
      </c>
      <c r="L1471" s="22">
        <f t="shared" si="1848"/>
        <v>0</v>
      </c>
      <c r="M1471" s="22">
        <f t="shared" si="1848"/>
        <v>0</v>
      </c>
      <c r="N1471" s="22">
        <f t="shared" ref="N1471" si="1849">N1472+N1483+N1488+N1493</f>
        <v>243894.71799999999</v>
      </c>
      <c r="O1471" s="48">
        <f t="shared" si="1789"/>
        <v>99.823569778205979</v>
      </c>
      <c r="P1471" s="22">
        <f t="shared" ref="P1471:R1471" si="1850">P1472+P1483+P1488+P1493</f>
        <v>0</v>
      </c>
      <c r="Q1471" s="22">
        <f t="shared" ref="Q1471" si="1851">Q1472+Q1483+Q1488+Q1493</f>
        <v>0</v>
      </c>
      <c r="R1471" s="22">
        <f t="shared" si="1850"/>
        <v>0</v>
      </c>
    </row>
    <row r="1472" spans="1:18" ht="26" x14ac:dyDescent="0.35">
      <c r="A1472" s="24" t="s">
        <v>352</v>
      </c>
      <c r="B1472" s="24" t="s">
        <v>74</v>
      </c>
      <c r="C1472" s="24" t="s">
        <v>128</v>
      </c>
      <c r="D1472" s="24" t="s">
        <v>335</v>
      </c>
      <c r="E1472" s="24"/>
      <c r="F1472" s="25" t="s">
        <v>394</v>
      </c>
      <c r="G1472" s="26">
        <f t="shared" ref="G1472:N1472" si="1852">G1473</f>
        <v>230582.91299999997</v>
      </c>
      <c r="H1472" s="26">
        <f t="shared" si="1852"/>
        <v>230582.91206999999</v>
      </c>
      <c r="I1472" s="26">
        <f t="shared" si="1852"/>
        <v>230582.91206999999</v>
      </c>
      <c r="J1472" s="26">
        <f t="shared" si="1852"/>
        <v>0</v>
      </c>
      <c r="K1472" s="26">
        <f t="shared" si="1852"/>
        <v>0</v>
      </c>
      <c r="L1472" s="26">
        <f t="shared" si="1852"/>
        <v>0</v>
      </c>
      <c r="M1472" s="26">
        <f t="shared" si="1852"/>
        <v>0</v>
      </c>
      <c r="N1472" s="26">
        <f t="shared" si="1852"/>
        <v>230326.886</v>
      </c>
      <c r="O1472" s="47">
        <f t="shared" si="1789"/>
        <v>99.888965722697492</v>
      </c>
      <c r="P1472" s="26">
        <f t="shared" ref="P1472:R1472" si="1853">P1473</f>
        <v>0</v>
      </c>
      <c r="Q1472" s="26">
        <f t="shared" si="1853"/>
        <v>0</v>
      </c>
      <c r="R1472" s="26">
        <f t="shared" si="1853"/>
        <v>0</v>
      </c>
    </row>
    <row r="1473" spans="1:18" ht="26" x14ac:dyDescent="0.35">
      <c r="A1473" s="24" t="s">
        <v>352</v>
      </c>
      <c r="B1473" s="24" t="s">
        <v>74</v>
      </c>
      <c r="C1473" s="24" t="s">
        <v>128</v>
      </c>
      <c r="D1473" s="24" t="s">
        <v>336</v>
      </c>
      <c r="E1473" s="24"/>
      <c r="F1473" s="25" t="s">
        <v>395</v>
      </c>
      <c r="G1473" s="26">
        <f t="shared" ref="G1473" si="1854">G1474+G1477+G1480</f>
        <v>230582.91299999997</v>
      </c>
      <c r="H1473" s="26">
        <f t="shared" ref="H1473:M1473" si="1855">H1474+H1477+H1480</f>
        <v>230582.91206999999</v>
      </c>
      <c r="I1473" s="26">
        <f t="shared" si="1855"/>
        <v>230582.91206999999</v>
      </c>
      <c r="J1473" s="26">
        <f t="shared" si="1855"/>
        <v>0</v>
      </c>
      <c r="K1473" s="26">
        <f t="shared" si="1855"/>
        <v>0</v>
      </c>
      <c r="L1473" s="26">
        <f t="shared" si="1855"/>
        <v>0</v>
      </c>
      <c r="M1473" s="26">
        <f t="shared" si="1855"/>
        <v>0</v>
      </c>
      <c r="N1473" s="26">
        <f t="shared" ref="N1473" si="1856">N1474+N1477+N1480</f>
        <v>230326.886</v>
      </c>
      <c r="O1473" s="47">
        <f t="shared" si="1789"/>
        <v>99.888965722697492</v>
      </c>
      <c r="P1473" s="26">
        <f t="shared" ref="P1473:R1473" si="1857">P1474+P1477+P1480</f>
        <v>0</v>
      </c>
      <c r="Q1473" s="26">
        <f t="shared" ref="Q1473" si="1858">Q1474+Q1477+Q1480</f>
        <v>0</v>
      </c>
      <c r="R1473" s="26">
        <f t="shared" si="1857"/>
        <v>0</v>
      </c>
    </row>
    <row r="1474" spans="1:18" x14ac:dyDescent="0.35">
      <c r="A1474" s="24" t="s">
        <v>352</v>
      </c>
      <c r="B1474" s="24" t="s">
        <v>74</v>
      </c>
      <c r="C1474" s="24" t="s">
        <v>128</v>
      </c>
      <c r="D1474" s="24" t="s">
        <v>311</v>
      </c>
      <c r="E1474" s="24"/>
      <c r="F1474" s="25" t="s">
        <v>776</v>
      </c>
      <c r="G1474" s="26">
        <f t="shared" ref="G1474:N1475" si="1859">G1475</f>
        <v>226892.61199999999</v>
      </c>
      <c r="H1474" s="26">
        <f t="shared" si="1859"/>
        <v>227184.34656999999</v>
      </c>
      <c r="I1474" s="26">
        <f t="shared" si="1859"/>
        <v>227184.34656999999</v>
      </c>
      <c r="J1474" s="26">
        <f t="shared" si="1859"/>
        <v>0</v>
      </c>
      <c r="K1474" s="26">
        <f t="shared" si="1859"/>
        <v>0</v>
      </c>
      <c r="L1474" s="26">
        <f t="shared" si="1859"/>
        <v>0</v>
      </c>
      <c r="M1474" s="26">
        <f t="shared" si="1859"/>
        <v>0</v>
      </c>
      <c r="N1474" s="26">
        <f t="shared" si="1859"/>
        <v>226985.85200000001</v>
      </c>
      <c r="O1474" s="47">
        <f t="shared" si="1789"/>
        <v>99.912628412565908</v>
      </c>
      <c r="P1474" s="26">
        <f t="shared" ref="P1474:R1475" si="1860">P1475</f>
        <v>0</v>
      </c>
      <c r="Q1474" s="26">
        <f t="shared" si="1860"/>
        <v>0</v>
      </c>
      <c r="R1474" s="26">
        <f t="shared" si="1860"/>
        <v>0</v>
      </c>
    </row>
    <row r="1475" spans="1:18" ht="26" x14ac:dyDescent="0.35">
      <c r="A1475" s="24" t="s">
        <v>352</v>
      </c>
      <c r="B1475" s="24" t="s">
        <v>74</v>
      </c>
      <c r="C1475" s="24" t="s">
        <v>128</v>
      </c>
      <c r="D1475" s="24" t="s">
        <v>311</v>
      </c>
      <c r="E1475" s="24" t="s">
        <v>6</v>
      </c>
      <c r="F1475" s="25" t="s">
        <v>367</v>
      </c>
      <c r="G1475" s="26">
        <f t="shared" si="1859"/>
        <v>226892.61199999999</v>
      </c>
      <c r="H1475" s="26">
        <f t="shared" si="1859"/>
        <v>227184.34656999999</v>
      </c>
      <c r="I1475" s="26">
        <f t="shared" si="1859"/>
        <v>227184.34656999999</v>
      </c>
      <c r="J1475" s="26">
        <f t="shared" si="1859"/>
        <v>0</v>
      </c>
      <c r="K1475" s="26">
        <f t="shared" si="1859"/>
        <v>0</v>
      </c>
      <c r="L1475" s="26">
        <f t="shared" si="1859"/>
        <v>0</v>
      </c>
      <c r="M1475" s="26">
        <f t="shared" si="1859"/>
        <v>0</v>
      </c>
      <c r="N1475" s="26">
        <f t="shared" si="1859"/>
        <v>226985.85200000001</v>
      </c>
      <c r="O1475" s="47">
        <f t="shared" si="1789"/>
        <v>99.912628412565908</v>
      </c>
      <c r="P1475" s="26">
        <f t="shared" si="1860"/>
        <v>0</v>
      </c>
      <c r="Q1475" s="26">
        <f t="shared" si="1860"/>
        <v>0</v>
      </c>
      <c r="R1475" s="26">
        <f t="shared" si="1860"/>
        <v>0</v>
      </c>
    </row>
    <row r="1476" spans="1:18" ht="26" x14ac:dyDescent="0.35">
      <c r="A1476" s="24" t="s">
        <v>352</v>
      </c>
      <c r="B1476" s="24" t="s">
        <v>74</v>
      </c>
      <c r="C1476" s="24" t="s">
        <v>128</v>
      </c>
      <c r="D1476" s="24" t="s">
        <v>311</v>
      </c>
      <c r="E1476" s="24">
        <v>240</v>
      </c>
      <c r="F1476" s="25" t="s">
        <v>356</v>
      </c>
      <c r="G1476" s="26">
        <v>226892.61199999999</v>
      </c>
      <c r="H1476" s="26">
        <v>227184.34656999999</v>
      </c>
      <c r="I1476" s="26">
        <v>227184.34656999999</v>
      </c>
      <c r="J1476" s="26"/>
      <c r="K1476" s="26"/>
      <c r="L1476" s="26"/>
      <c r="M1476" s="26"/>
      <c r="N1476" s="26">
        <v>226985.85200000001</v>
      </c>
      <c r="O1476" s="47">
        <f t="shared" si="1789"/>
        <v>99.912628412565908</v>
      </c>
      <c r="P1476" s="26"/>
      <c r="Q1476" s="26"/>
      <c r="R1476" s="26"/>
    </row>
    <row r="1477" spans="1:18" x14ac:dyDescent="0.35">
      <c r="A1477" s="24" t="s">
        <v>352</v>
      </c>
      <c r="B1477" s="24" t="s">
        <v>74</v>
      </c>
      <c r="C1477" s="24" t="s">
        <v>128</v>
      </c>
      <c r="D1477" s="24" t="s">
        <v>312</v>
      </c>
      <c r="E1477" s="24"/>
      <c r="F1477" s="25" t="s">
        <v>396</v>
      </c>
      <c r="G1477" s="26">
        <f t="shared" ref="G1477:N1478" si="1861">G1478</f>
        <v>3325.0010000000002</v>
      </c>
      <c r="H1477" s="26">
        <f t="shared" si="1861"/>
        <v>3033.2655</v>
      </c>
      <c r="I1477" s="26">
        <f t="shared" si="1861"/>
        <v>3033.2655</v>
      </c>
      <c r="J1477" s="26">
        <f t="shared" si="1861"/>
        <v>0</v>
      </c>
      <c r="K1477" s="26">
        <f t="shared" si="1861"/>
        <v>0</v>
      </c>
      <c r="L1477" s="26">
        <f t="shared" si="1861"/>
        <v>0</v>
      </c>
      <c r="M1477" s="26">
        <f t="shared" si="1861"/>
        <v>0</v>
      </c>
      <c r="N1477" s="26">
        <f t="shared" si="1861"/>
        <v>3033.2640000000001</v>
      </c>
      <c r="O1477" s="47">
        <f t="shared" si="1789"/>
        <v>99.999950548344685</v>
      </c>
      <c r="P1477" s="26">
        <f t="shared" ref="P1477:R1478" si="1862">P1478</f>
        <v>0</v>
      </c>
      <c r="Q1477" s="26">
        <f t="shared" si="1862"/>
        <v>0</v>
      </c>
      <c r="R1477" s="26">
        <f t="shared" si="1862"/>
        <v>0</v>
      </c>
    </row>
    <row r="1478" spans="1:18" ht="26" x14ac:dyDescent="0.35">
      <c r="A1478" s="24" t="s">
        <v>352</v>
      </c>
      <c r="B1478" s="24" t="s">
        <v>74</v>
      </c>
      <c r="C1478" s="24" t="s">
        <v>128</v>
      </c>
      <c r="D1478" s="24" t="s">
        <v>312</v>
      </c>
      <c r="E1478" s="24" t="s">
        <v>6</v>
      </c>
      <c r="F1478" s="25" t="s">
        <v>367</v>
      </c>
      <c r="G1478" s="26">
        <f t="shared" si="1861"/>
        <v>3325.0010000000002</v>
      </c>
      <c r="H1478" s="26">
        <f t="shared" si="1861"/>
        <v>3033.2655</v>
      </c>
      <c r="I1478" s="26">
        <f t="shared" si="1861"/>
        <v>3033.2655</v>
      </c>
      <c r="J1478" s="26">
        <f t="shared" si="1861"/>
        <v>0</v>
      </c>
      <c r="K1478" s="26">
        <f t="shared" si="1861"/>
        <v>0</v>
      </c>
      <c r="L1478" s="26">
        <f t="shared" si="1861"/>
        <v>0</v>
      </c>
      <c r="M1478" s="26">
        <f t="shared" si="1861"/>
        <v>0</v>
      </c>
      <c r="N1478" s="26">
        <f t="shared" si="1861"/>
        <v>3033.2640000000001</v>
      </c>
      <c r="O1478" s="47">
        <f t="shared" si="1789"/>
        <v>99.999950548344685</v>
      </c>
      <c r="P1478" s="26">
        <f t="shared" si="1862"/>
        <v>0</v>
      </c>
      <c r="Q1478" s="26">
        <f t="shared" si="1862"/>
        <v>0</v>
      </c>
      <c r="R1478" s="26">
        <f t="shared" si="1862"/>
        <v>0</v>
      </c>
    </row>
    <row r="1479" spans="1:18" ht="26" x14ac:dyDescent="0.35">
      <c r="A1479" s="24" t="s">
        <v>352</v>
      </c>
      <c r="B1479" s="24" t="s">
        <v>74</v>
      </c>
      <c r="C1479" s="24" t="s">
        <v>128</v>
      </c>
      <c r="D1479" s="24" t="s">
        <v>312</v>
      </c>
      <c r="E1479" s="24">
        <v>240</v>
      </c>
      <c r="F1479" s="25" t="s">
        <v>356</v>
      </c>
      <c r="G1479" s="26">
        <v>3325.0010000000002</v>
      </c>
      <c r="H1479" s="26">
        <v>3033.2655</v>
      </c>
      <c r="I1479" s="26">
        <v>3033.2655</v>
      </c>
      <c r="J1479" s="26"/>
      <c r="K1479" s="26"/>
      <c r="L1479" s="26"/>
      <c r="M1479" s="26"/>
      <c r="N1479" s="26">
        <v>3033.2640000000001</v>
      </c>
      <c r="O1479" s="47">
        <f t="shared" si="1789"/>
        <v>99.999950548344685</v>
      </c>
      <c r="P1479" s="26"/>
      <c r="Q1479" s="26"/>
      <c r="R1479" s="26"/>
    </row>
    <row r="1480" spans="1:18" ht="26" x14ac:dyDescent="0.35">
      <c r="A1480" s="24" t="s">
        <v>352</v>
      </c>
      <c r="B1480" s="24" t="s">
        <v>74</v>
      </c>
      <c r="C1480" s="24" t="s">
        <v>128</v>
      </c>
      <c r="D1480" s="24" t="s">
        <v>313</v>
      </c>
      <c r="E1480" s="24"/>
      <c r="F1480" s="25" t="s">
        <v>1026</v>
      </c>
      <c r="G1480" s="26">
        <f t="shared" ref="G1480:N1481" si="1863">G1481</f>
        <v>365.3</v>
      </c>
      <c r="H1480" s="26">
        <f t="shared" si="1863"/>
        <v>365.3</v>
      </c>
      <c r="I1480" s="26">
        <f t="shared" si="1863"/>
        <v>365.3</v>
      </c>
      <c r="J1480" s="26">
        <f t="shared" si="1863"/>
        <v>0</v>
      </c>
      <c r="K1480" s="26">
        <f t="shared" si="1863"/>
        <v>0</v>
      </c>
      <c r="L1480" s="26">
        <f t="shared" si="1863"/>
        <v>0</v>
      </c>
      <c r="M1480" s="26">
        <f t="shared" si="1863"/>
        <v>0</v>
      </c>
      <c r="N1480" s="26">
        <f t="shared" si="1863"/>
        <v>307.77</v>
      </c>
      <c r="O1480" s="47">
        <f t="shared" si="1789"/>
        <v>84.251300301122356</v>
      </c>
      <c r="P1480" s="26">
        <f t="shared" ref="P1480:R1481" si="1864">P1481</f>
        <v>0</v>
      </c>
      <c r="Q1480" s="26">
        <f t="shared" si="1864"/>
        <v>0</v>
      </c>
      <c r="R1480" s="26">
        <f t="shared" si="1864"/>
        <v>0</v>
      </c>
    </row>
    <row r="1481" spans="1:18" ht="26" x14ac:dyDescent="0.35">
      <c r="A1481" s="24" t="s">
        <v>352</v>
      </c>
      <c r="B1481" s="24" t="s">
        <v>74</v>
      </c>
      <c r="C1481" s="24" t="s">
        <v>128</v>
      </c>
      <c r="D1481" s="24" t="s">
        <v>313</v>
      </c>
      <c r="E1481" s="24" t="s">
        <v>6</v>
      </c>
      <c r="F1481" s="25" t="s">
        <v>367</v>
      </c>
      <c r="G1481" s="26">
        <f t="shared" si="1863"/>
        <v>365.3</v>
      </c>
      <c r="H1481" s="26">
        <f t="shared" si="1863"/>
        <v>365.3</v>
      </c>
      <c r="I1481" s="26">
        <f t="shared" si="1863"/>
        <v>365.3</v>
      </c>
      <c r="J1481" s="26">
        <f t="shared" si="1863"/>
        <v>0</v>
      </c>
      <c r="K1481" s="26">
        <f t="shared" si="1863"/>
        <v>0</v>
      </c>
      <c r="L1481" s="26">
        <f t="shared" si="1863"/>
        <v>0</v>
      </c>
      <c r="M1481" s="26">
        <f t="shared" si="1863"/>
        <v>0</v>
      </c>
      <c r="N1481" s="26">
        <f t="shared" si="1863"/>
        <v>307.77</v>
      </c>
      <c r="O1481" s="47">
        <f t="shared" si="1789"/>
        <v>84.251300301122356</v>
      </c>
      <c r="P1481" s="26">
        <f t="shared" si="1864"/>
        <v>0</v>
      </c>
      <c r="Q1481" s="26">
        <f t="shared" si="1864"/>
        <v>0</v>
      </c>
      <c r="R1481" s="26">
        <f t="shared" si="1864"/>
        <v>0</v>
      </c>
    </row>
    <row r="1482" spans="1:18" ht="26" x14ac:dyDescent="0.35">
      <c r="A1482" s="24" t="s">
        <v>352</v>
      </c>
      <c r="B1482" s="24" t="s">
        <v>74</v>
      </c>
      <c r="C1482" s="24" t="s">
        <v>128</v>
      </c>
      <c r="D1482" s="24" t="s">
        <v>313</v>
      </c>
      <c r="E1482" s="24">
        <v>240</v>
      </c>
      <c r="F1482" s="25" t="s">
        <v>356</v>
      </c>
      <c r="G1482" s="26">
        <v>365.3</v>
      </c>
      <c r="H1482" s="26">
        <v>365.3</v>
      </c>
      <c r="I1482" s="26">
        <v>365.3</v>
      </c>
      <c r="J1482" s="26"/>
      <c r="K1482" s="26"/>
      <c r="L1482" s="26"/>
      <c r="M1482" s="26"/>
      <c r="N1482" s="26">
        <v>307.77</v>
      </c>
      <c r="O1482" s="47">
        <f t="shared" si="1789"/>
        <v>84.251300301122356</v>
      </c>
      <c r="P1482" s="26"/>
      <c r="Q1482" s="26"/>
      <c r="R1482" s="26"/>
    </row>
    <row r="1483" spans="1:18" ht="39" x14ac:dyDescent="0.35">
      <c r="A1483" s="24" t="s">
        <v>352</v>
      </c>
      <c r="B1483" s="24" t="s">
        <v>74</v>
      </c>
      <c r="C1483" s="24" t="s">
        <v>128</v>
      </c>
      <c r="D1483" s="24" t="s">
        <v>337</v>
      </c>
      <c r="E1483" s="24"/>
      <c r="F1483" s="25" t="s">
        <v>779</v>
      </c>
      <c r="G1483" s="26">
        <f t="shared" ref="G1483:N1486" si="1865">G1484</f>
        <v>8758.0030000000006</v>
      </c>
      <c r="H1483" s="26">
        <f t="shared" si="1865"/>
        <v>8846.9609999999993</v>
      </c>
      <c r="I1483" s="26">
        <f t="shared" si="1865"/>
        <v>8846.9609999999993</v>
      </c>
      <c r="J1483" s="26">
        <f t="shared" si="1865"/>
        <v>0</v>
      </c>
      <c r="K1483" s="26">
        <f t="shared" si="1865"/>
        <v>0</v>
      </c>
      <c r="L1483" s="26">
        <f t="shared" si="1865"/>
        <v>0</v>
      </c>
      <c r="M1483" s="26">
        <f t="shared" si="1865"/>
        <v>0</v>
      </c>
      <c r="N1483" s="26">
        <f t="shared" si="1865"/>
        <v>8739.3289999999997</v>
      </c>
      <c r="O1483" s="47">
        <f t="shared" si="1789"/>
        <v>98.783401441466751</v>
      </c>
      <c r="P1483" s="26">
        <f t="shared" ref="P1483:R1486" si="1866">P1484</f>
        <v>0</v>
      </c>
      <c r="Q1483" s="26">
        <f t="shared" si="1866"/>
        <v>0</v>
      </c>
      <c r="R1483" s="26">
        <f t="shared" si="1866"/>
        <v>0</v>
      </c>
    </row>
    <row r="1484" spans="1:18" ht="26" x14ac:dyDescent="0.35">
      <c r="A1484" s="24" t="s">
        <v>352</v>
      </c>
      <c r="B1484" s="24" t="s">
        <v>74</v>
      </c>
      <c r="C1484" s="24" t="s">
        <v>128</v>
      </c>
      <c r="D1484" s="24" t="s">
        <v>338</v>
      </c>
      <c r="E1484" s="24"/>
      <c r="F1484" s="25" t="s">
        <v>399</v>
      </c>
      <c r="G1484" s="26">
        <f t="shared" si="1865"/>
        <v>8758.0030000000006</v>
      </c>
      <c r="H1484" s="26">
        <f t="shared" si="1865"/>
        <v>8846.9609999999993</v>
      </c>
      <c r="I1484" s="26">
        <f t="shared" si="1865"/>
        <v>8846.9609999999993</v>
      </c>
      <c r="J1484" s="26">
        <f t="shared" si="1865"/>
        <v>0</v>
      </c>
      <c r="K1484" s="26">
        <f t="shared" si="1865"/>
        <v>0</v>
      </c>
      <c r="L1484" s="26">
        <f t="shared" si="1865"/>
        <v>0</v>
      </c>
      <c r="M1484" s="26">
        <f t="shared" si="1865"/>
        <v>0</v>
      </c>
      <c r="N1484" s="26">
        <f t="shared" si="1865"/>
        <v>8739.3289999999997</v>
      </c>
      <c r="O1484" s="47">
        <f t="shared" si="1789"/>
        <v>98.783401441466751</v>
      </c>
      <c r="P1484" s="26">
        <f t="shared" si="1866"/>
        <v>0</v>
      </c>
      <c r="Q1484" s="26">
        <f t="shared" si="1866"/>
        <v>0</v>
      </c>
      <c r="R1484" s="26">
        <f t="shared" si="1866"/>
        <v>0</v>
      </c>
    </row>
    <row r="1485" spans="1:18" x14ac:dyDescent="0.35">
      <c r="A1485" s="24" t="s">
        <v>352</v>
      </c>
      <c r="B1485" s="24" t="s">
        <v>74</v>
      </c>
      <c r="C1485" s="24" t="s">
        <v>128</v>
      </c>
      <c r="D1485" s="24" t="s">
        <v>314</v>
      </c>
      <c r="E1485" s="24"/>
      <c r="F1485" s="25" t="s">
        <v>403</v>
      </c>
      <c r="G1485" s="26">
        <f t="shared" si="1865"/>
        <v>8758.0030000000006</v>
      </c>
      <c r="H1485" s="26">
        <f t="shared" si="1865"/>
        <v>8846.9609999999993</v>
      </c>
      <c r="I1485" s="26">
        <f t="shared" si="1865"/>
        <v>8846.9609999999993</v>
      </c>
      <c r="J1485" s="26">
        <f t="shared" si="1865"/>
        <v>0</v>
      </c>
      <c r="K1485" s="26">
        <f t="shared" si="1865"/>
        <v>0</v>
      </c>
      <c r="L1485" s="26">
        <f t="shared" si="1865"/>
        <v>0</v>
      </c>
      <c r="M1485" s="26">
        <f t="shared" si="1865"/>
        <v>0</v>
      </c>
      <c r="N1485" s="26">
        <f t="shared" si="1865"/>
        <v>8739.3289999999997</v>
      </c>
      <c r="O1485" s="47">
        <f t="shared" si="1789"/>
        <v>98.783401441466751</v>
      </c>
      <c r="P1485" s="26">
        <f t="shared" si="1866"/>
        <v>0</v>
      </c>
      <c r="Q1485" s="26">
        <f t="shared" si="1866"/>
        <v>0</v>
      </c>
      <c r="R1485" s="26">
        <f t="shared" si="1866"/>
        <v>0</v>
      </c>
    </row>
    <row r="1486" spans="1:18" ht="26" x14ac:dyDescent="0.35">
      <c r="A1486" s="24" t="s">
        <v>352</v>
      </c>
      <c r="B1486" s="24" t="s">
        <v>74</v>
      </c>
      <c r="C1486" s="24" t="s">
        <v>128</v>
      </c>
      <c r="D1486" s="24" t="s">
        <v>314</v>
      </c>
      <c r="E1486" s="24" t="s">
        <v>6</v>
      </c>
      <c r="F1486" s="25" t="s">
        <v>367</v>
      </c>
      <c r="G1486" s="26">
        <f t="shared" si="1865"/>
        <v>8758.0030000000006</v>
      </c>
      <c r="H1486" s="26">
        <f t="shared" si="1865"/>
        <v>8846.9609999999993</v>
      </c>
      <c r="I1486" s="26">
        <f t="shared" si="1865"/>
        <v>8846.9609999999993</v>
      </c>
      <c r="J1486" s="26">
        <f t="shared" si="1865"/>
        <v>0</v>
      </c>
      <c r="K1486" s="26">
        <f t="shared" si="1865"/>
        <v>0</v>
      </c>
      <c r="L1486" s="26">
        <f t="shared" si="1865"/>
        <v>0</v>
      </c>
      <c r="M1486" s="26">
        <f t="shared" si="1865"/>
        <v>0</v>
      </c>
      <c r="N1486" s="26">
        <f t="shared" si="1865"/>
        <v>8739.3289999999997</v>
      </c>
      <c r="O1486" s="47">
        <f t="shared" ref="O1486:O1549" si="1867">N1486/H1486*100</f>
        <v>98.783401441466751</v>
      </c>
      <c r="P1486" s="26">
        <f t="shared" si="1866"/>
        <v>0</v>
      </c>
      <c r="Q1486" s="26">
        <f t="shared" si="1866"/>
        <v>0</v>
      </c>
      <c r="R1486" s="26">
        <f t="shared" si="1866"/>
        <v>0</v>
      </c>
    </row>
    <row r="1487" spans="1:18" ht="26" x14ac:dyDescent="0.35">
      <c r="A1487" s="24" t="s">
        <v>352</v>
      </c>
      <c r="B1487" s="24" t="s">
        <v>74</v>
      </c>
      <c r="C1487" s="24" t="s">
        <v>128</v>
      </c>
      <c r="D1487" s="24" t="s">
        <v>314</v>
      </c>
      <c r="E1487" s="24">
        <v>240</v>
      </c>
      <c r="F1487" s="25" t="s">
        <v>356</v>
      </c>
      <c r="G1487" s="26">
        <v>8758.0030000000006</v>
      </c>
      <c r="H1487" s="26">
        <v>8846.9609999999993</v>
      </c>
      <c r="I1487" s="26">
        <v>8846.9609999999993</v>
      </c>
      <c r="J1487" s="26"/>
      <c r="K1487" s="26"/>
      <c r="L1487" s="26"/>
      <c r="M1487" s="26"/>
      <c r="N1487" s="26">
        <v>8739.3289999999997</v>
      </c>
      <c r="O1487" s="47">
        <f t="shared" si="1867"/>
        <v>98.783401441466751</v>
      </c>
      <c r="P1487" s="26"/>
      <c r="Q1487" s="26"/>
      <c r="R1487" s="26"/>
    </row>
    <row r="1488" spans="1:18" ht="39" x14ac:dyDescent="0.35">
      <c r="A1488" s="24" t="s">
        <v>352</v>
      </c>
      <c r="B1488" s="24" t="s">
        <v>74</v>
      </c>
      <c r="C1488" s="24" t="s">
        <v>128</v>
      </c>
      <c r="D1488" s="24" t="s">
        <v>333</v>
      </c>
      <c r="E1488" s="24"/>
      <c r="F1488" s="25" t="s">
        <v>405</v>
      </c>
      <c r="G1488" s="26">
        <f t="shared" ref="G1488:N1491" si="1868">G1489</f>
        <v>4515.91</v>
      </c>
      <c r="H1488" s="26">
        <f t="shared" si="1868"/>
        <v>4515.9094500000001</v>
      </c>
      <c r="I1488" s="26">
        <f t="shared" si="1868"/>
        <v>4515.9094500000001</v>
      </c>
      <c r="J1488" s="26">
        <f t="shared" si="1868"/>
        <v>0</v>
      </c>
      <c r="K1488" s="26">
        <f t="shared" si="1868"/>
        <v>0</v>
      </c>
      <c r="L1488" s="26">
        <f t="shared" si="1868"/>
        <v>0</v>
      </c>
      <c r="M1488" s="26">
        <f t="shared" si="1868"/>
        <v>0</v>
      </c>
      <c r="N1488" s="26">
        <f t="shared" si="1868"/>
        <v>4461.6450000000004</v>
      </c>
      <c r="O1488" s="47">
        <f t="shared" si="1867"/>
        <v>98.798371610396231</v>
      </c>
      <c r="P1488" s="26">
        <f t="shared" ref="P1488:R1491" si="1869">P1489</f>
        <v>0</v>
      </c>
      <c r="Q1488" s="26">
        <f t="shared" si="1869"/>
        <v>0</v>
      </c>
      <c r="R1488" s="26">
        <f t="shared" si="1869"/>
        <v>0</v>
      </c>
    </row>
    <row r="1489" spans="1:18" ht="26" x14ac:dyDescent="0.35">
      <c r="A1489" s="24" t="s">
        <v>352</v>
      </c>
      <c r="B1489" s="24" t="s">
        <v>74</v>
      </c>
      <c r="C1489" s="24" t="s">
        <v>128</v>
      </c>
      <c r="D1489" s="24" t="s">
        <v>339</v>
      </c>
      <c r="E1489" s="24"/>
      <c r="F1489" s="25" t="s">
        <v>406</v>
      </c>
      <c r="G1489" s="26">
        <f t="shared" si="1868"/>
        <v>4515.91</v>
      </c>
      <c r="H1489" s="26">
        <f t="shared" si="1868"/>
        <v>4515.9094500000001</v>
      </c>
      <c r="I1489" s="26">
        <f t="shared" si="1868"/>
        <v>4515.9094500000001</v>
      </c>
      <c r="J1489" s="26">
        <f t="shared" si="1868"/>
        <v>0</v>
      </c>
      <c r="K1489" s="26">
        <f t="shared" si="1868"/>
        <v>0</v>
      </c>
      <c r="L1489" s="26">
        <f t="shared" si="1868"/>
        <v>0</v>
      </c>
      <c r="M1489" s="26">
        <f t="shared" si="1868"/>
        <v>0</v>
      </c>
      <c r="N1489" s="26">
        <f t="shared" si="1868"/>
        <v>4461.6450000000004</v>
      </c>
      <c r="O1489" s="47">
        <f t="shared" si="1867"/>
        <v>98.798371610396231</v>
      </c>
      <c r="P1489" s="26">
        <f t="shared" si="1869"/>
        <v>0</v>
      </c>
      <c r="Q1489" s="26">
        <f t="shared" si="1869"/>
        <v>0</v>
      </c>
      <c r="R1489" s="26">
        <f t="shared" si="1869"/>
        <v>0</v>
      </c>
    </row>
    <row r="1490" spans="1:18" ht="39" x14ac:dyDescent="0.35">
      <c r="A1490" s="24" t="s">
        <v>352</v>
      </c>
      <c r="B1490" s="24" t="s">
        <v>74</v>
      </c>
      <c r="C1490" s="24" t="s">
        <v>128</v>
      </c>
      <c r="D1490" s="24" t="s">
        <v>315</v>
      </c>
      <c r="E1490" s="24"/>
      <c r="F1490" s="25" t="s">
        <v>407</v>
      </c>
      <c r="G1490" s="26">
        <f t="shared" si="1868"/>
        <v>4515.91</v>
      </c>
      <c r="H1490" s="26">
        <f t="shared" si="1868"/>
        <v>4515.9094500000001</v>
      </c>
      <c r="I1490" s="26">
        <f t="shared" si="1868"/>
        <v>4515.9094500000001</v>
      </c>
      <c r="J1490" s="26">
        <f t="shared" si="1868"/>
        <v>0</v>
      </c>
      <c r="K1490" s="26">
        <f t="shared" si="1868"/>
        <v>0</v>
      </c>
      <c r="L1490" s="26">
        <f t="shared" si="1868"/>
        <v>0</v>
      </c>
      <c r="M1490" s="26">
        <f t="shared" si="1868"/>
        <v>0</v>
      </c>
      <c r="N1490" s="26">
        <f t="shared" si="1868"/>
        <v>4461.6450000000004</v>
      </c>
      <c r="O1490" s="47">
        <f t="shared" si="1867"/>
        <v>98.798371610396231</v>
      </c>
      <c r="P1490" s="26">
        <f t="shared" si="1869"/>
        <v>0</v>
      </c>
      <c r="Q1490" s="26">
        <f t="shared" si="1869"/>
        <v>0</v>
      </c>
      <c r="R1490" s="26">
        <f t="shared" si="1869"/>
        <v>0</v>
      </c>
    </row>
    <row r="1491" spans="1:18" ht="26" x14ac:dyDescent="0.35">
      <c r="A1491" s="24" t="s">
        <v>352</v>
      </c>
      <c r="B1491" s="24" t="s">
        <v>74</v>
      </c>
      <c r="C1491" s="24" t="s">
        <v>128</v>
      </c>
      <c r="D1491" s="24" t="s">
        <v>315</v>
      </c>
      <c r="E1491" s="24" t="s">
        <v>6</v>
      </c>
      <c r="F1491" s="25" t="s">
        <v>367</v>
      </c>
      <c r="G1491" s="26">
        <f t="shared" si="1868"/>
        <v>4515.91</v>
      </c>
      <c r="H1491" s="26">
        <f t="shared" si="1868"/>
        <v>4515.9094500000001</v>
      </c>
      <c r="I1491" s="26">
        <f t="shared" si="1868"/>
        <v>4515.9094500000001</v>
      </c>
      <c r="J1491" s="26">
        <f t="shared" si="1868"/>
        <v>0</v>
      </c>
      <c r="K1491" s="26">
        <f t="shared" si="1868"/>
        <v>0</v>
      </c>
      <c r="L1491" s="26">
        <f t="shared" si="1868"/>
        <v>0</v>
      </c>
      <c r="M1491" s="26">
        <f t="shared" si="1868"/>
        <v>0</v>
      </c>
      <c r="N1491" s="26">
        <f t="shared" si="1868"/>
        <v>4461.6450000000004</v>
      </c>
      <c r="O1491" s="47">
        <f t="shared" si="1867"/>
        <v>98.798371610396231</v>
      </c>
      <c r="P1491" s="26">
        <f t="shared" si="1869"/>
        <v>0</v>
      </c>
      <c r="Q1491" s="26">
        <f t="shared" si="1869"/>
        <v>0</v>
      </c>
      <c r="R1491" s="26">
        <f t="shared" si="1869"/>
        <v>0</v>
      </c>
    </row>
    <row r="1492" spans="1:18" ht="26" x14ac:dyDescent="0.35">
      <c r="A1492" s="24" t="s">
        <v>352</v>
      </c>
      <c r="B1492" s="24" t="s">
        <v>74</v>
      </c>
      <c r="C1492" s="24" t="s">
        <v>128</v>
      </c>
      <c r="D1492" s="24" t="s">
        <v>315</v>
      </c>
      <c r="E1492" s="24">
        <v>240</v>
      </c>
      <c r="F1492" s="25" t="s">
        <v>356</v>
      </c>
      <c r="G1492" s="26">
        <v>4515.91</v>
      </c>
      <c r="H1492" s="26">
        <v>4515.9094500000001</v>
      </c>
      <c r="I1492" s="26">
        <v>4515.9094500000001</v>
      </c>
      <c r="J1492" s="26"/>
      <c r="K1492" s="26"/>
      <c r="L1492" s="26"/>
      <c r="M1492" s="26"/>
      <c r="N1492" s="26">
        <v>4461.6450000000004</v>
      </c>
      <c r="O1492" s="47">
        <f t="shared" si="1867"/>
        <v>98.798371610396231</v>
      </c>
      <c r="P1492" s="26"/>
      <c r="Q1492" s="26"/>
      <c r="R1492" s="26"/>
    </row>
    <row r="1493" spans="1:18" ht="26" x14ac:dyDescent="0.35">
      <c r="A1493" s="24" t="s">
        <v>352</v>
      </c>
      <c r="B1493" s="24" t="s">
        <v>74</v>
      </c>
      <c r="C1493" s="24" t="s">
        <v>128</v>
      </c>
      <c r="D1493" s="24" t="s">
        <v>28</v>
      </c>
      <c r="E1493" s="24"/>
      <c r="F1493" s="25" t="s">
        <v>39</v>
      </c>
      <c r="G1493" s="26">
        <f t="shared" ref="G1493:N1496" si="1870">G1494</f>
        <v>1100</v>
      </c>
      <c r="H1493" s="26">
        <f t="shared" si="1870"/>
        <v>380</v>
      </c>
      <c r="I1493" s="26">
        <f t="shared" si="1870"/>
        <v>380</v>
      </c>
      <c r="J1493" s="26">
        <f t="shared" si="1870"/>
        <v>0</v>
      </c>
      <c r="K1493" s="26">
        <f t="shared" si="1870"/>
        <v>0</v>
      </c>
      <c r="L1493" s="26">
        <f t="shared" si="1870"/>
        <v>0</v>
      </c>
      <c r="M1493" s="26">
        <f t="shared" si="1870"/>
        <v>0</v>
      </c>
      <c r="N1493" s="26">
        <f t="shared" si="1870"/>
        <v>366.858</v>
      </c>
      <c r="O1493" s="47">
        <f t="shared" si="1867"/>
        <v>96.541578947368421</v>
      </c>
      <c r="P1493" s="26">
        <f t="shared" ref="P1493:R1496" si="1871">P1494</f>
        <v>0</v>
      </c>
      <c r="Q1493" s="26">
        <f t="shared" si="1871"/>
        <v>0</v>
      </c>
      <c r="R1493" s="26">
        <f t="shared" si="1871"/>
        <v>0</v>
      </c>
    </row>
    <row r="1494" spans="1:18" ht="26" x14ac:dyDescent="0.35">
      <c r="A1494" s="24" t="s">
        <v>352</v>
      </c>
      <c r="B1494" s="24" t="s">
        <v>74</v>
      </c>
      <c r="C1494" s="24" t="s">
        <v>128</v>
      </c>
      <c r="D1494" s="24" t="s">
        <v>59</v>
      </c>
      <c r="E1494" s="24"/>
      <c r="F1494" s="25" t="s">
        <v>72</v>
      </c>
      <c r="G1494" s="26">
        <f t="shared" si="1870"/>
        <v>1100</v>
      </c>
      <c r="H1494" s="26">
        <f t="shared" si="1870"/>
        <v>380</v>
      </c>
      <c r="I1494" s="26">
        <f t="shared" si="1870"/>
        <v>380</v>
      </c>
      <c r="J1494" s="26">
        <f t="shared" si="1870"/>
        <v>0</v>
      </c>
      <c r="K1494" s="26">
        <f t="shared" si="1870"/>
        <v>0</v>
      </c>
      <c r="L1494" s="26">
        <f t="shared" si="1870"/>
        <v>0</v>
      </c>
      <c r="M1494" s="26">
        <f t="shared" si="1870"/>
        <v>0</v>
      </c>
      <c r="N1494" s="26">
        <f t="shared" si="1870"/>
        <v>366.858</v>
      </c>
      <c r="O1494" s="47">
        <f t="shared" si="1867"/>
        <v>96.541578947368421</v>
      </c>
      <c r="P1494" s="26">
        <f t="shared" si="1871"/>
        <v>0</v>
      </c>
      <c r="Q1494" s="26">
        <f t="shared" si="1871"/>
        <v>0</v>
      </c>
      <c r="R1494" s="26">
        <f t="shared" si="1871"/>
        <v>0</v>
      </c>
    </row>
    <row r="1495" spans="1:18" ht="26" x14ac:dyDescent="0.35">
      <c r="A1495" s="24" t="s">
        <v>352</v>
      </c>
      <c r="B1495" s="24" t="s">
        <v>74</v>
      </c>
      <c r="C1495" s="24" t="s">
        <v>128</v>
      </c>
      <c r="D1495" s="24" t="s">
        <v>53</v>
      </c>
      <c r="E1495" s="24"/>
      <c r="F1495" s="25" t="s">
        <v>73</v>
      </c>
      <c r="G1495" s="26">
        <f t="shared" si="1870"/>
        <v>1100</v>
      </c>
      <c r="H1495" s="26">
        <f t="shared" si="1870"/>
        <v>380</v>
      </c>
      <c r="I1495" s="26">
        <f t="shared" si="1870"/>
        <v>380</v>
      </c>
      <c r="J1495" s="26">
        <f t="shared" si="1870"/>
        <v>0</v>
      </c>
      <c r="K1495" s="26">
        <f t="shared" si="1870"/>
        <v>0</v>
      </c>
      <c r="L1495" s="26">
        <f t="shared" si="1870"/>
        <v>0</v>
      </c>
      <c r="M1495" s="26">
        <f t="shared" si="1870"/>
        <v>0</v>
      </c>
      <c r="N1495" s="26">
        <f t="shared" si="1870"/>
        <v>366.858</v>
      </c>
      <c r="O1495" s="47">
        <f t="shared" si="1867"/>
        <v>96.541578947368421</v>
      </c>
      <c r="P1495" s="26">
        <f t="shared" si="1871"/>
        <v>0</v>
      </c>
      <c r="Q1495" s="26">
        <f t="shared" si="1871"/>
        <v>0</v>
      </c>
      <c r="R1495" s="26">
        <f t="shared" si="1871"/>
        <v>0</v>
      </c>
    </row>
    <row r="1496" spans="1:18" ht="26" x14ac:dyDescent="0.35">
      <c r="A1496" s="24" t="s">
        <v>352</v>
      </c>
      <c r="B1496" s="24" t="s">
        <v>74</v>
      </c>
      <c r="C1496" s="24" t="s">
        <v>128</v>
      </c>
      <c r="D1496" s="24" t="s">
        <v>53</v>
      </c>
      <c r="E1496" s="24" t="s">
        <v>6</v>
      </c>
      <c r="F1496" s="25" t="s">
        <v>367</v>
      </c>
      <c r="G1496" s="26">
        <f t="shared" si="1870"/>
        <v>1100</v>
      </c>
      <c r="H1496" s="26">
        <f t="shared" si="1870"/>
        <v>380</v>
      </c>
      <c r="I1496" s="26">
        <f t="shared" si="1870"/>
        <v>380</v>
      </c>
      <c r="J1496" s="26">
        <f t="shared" si="1870"/>
        <v>0</v>
      </c>
      <c r="K1496" s="26">
        <f t="shared" si="1870"/>
        <v>0</v>
      </c>
      <c r="L1496" s="26">
        <f t="shared" si="1870"/>
        <v>0</v>
      </c>
      <c r="M1496" s="26">
        <f t="shared" si="1870"/>
        <v>0</v>
      </c>
      <c r="N1496" s="26">
        <f t="shared" si="1870"/>
        <v>366.858</v>
      </c>
      <c r="O1496" s="47">
        <f t="shared" si="1867"/>
        <v>96.541578947368421</v>
      </c>
      <c r="P1496" s="26">
        <f t="shared" si="1871"/>
        <v>0</v>
      </c>
      <c r="Q1496" s="26">
        <f t="shared" si="1871"/>
        <v>0</v>
      </c>
      <c r="R1496" s="26">
        <f t="shared" si="1871"/>
        <v>0</v>
      </c>
    </row>
    <row r="1497" spans="1:18" ht="26" x14ac:dyDescent="0.35">
      <c r="A1497" s="24" t="s">
        <v>352</v>
      </c>
      <c r="B1497" s="24" t="s">
        <v>74</v>
      </c>
      <c r="C1497" s="24" t="s">
        <v>128</v>
      </c>
      <c r="D1497" s="24" t="s">
        <v>53</v>
      </c>
      <c r="E1497" s="24">
        <v>240</v>
      </c>
      <c r="F1497" s="25" t="s">
        <v>356</v>
      </c>
      <c r="G1497" s="26">
        <v>1100</v>
      </c>
      <c r="H1497" s="26">
        <v>380</v>
      </c>
      <c r="I1497" s="26">
        <v>380</v>
      </c>
      <c r="J1497" s="26"/>
      <c r="K1497" s="26"/>
      <c r="L1497" s="26"/>
      <c r="M1497" s="26"/>
      <c r="N1497" s="26">
        <v>366.858</v>
      </c>
      <c r="O1497" s="47">
        <f t="shared" si="1867"/>
        <v>96.541578947368421</v>
      </c>
      <c r="P1497" s="26"/>
      <c r="Q1497" s="26"/>
      <c r="R1497" s="26"/>
    </row>
    <row r="1498" spans="1:18" s="29" customFormat="1" x14ac:dyDescent="0.35">
      <c r="A1498" s="28" t="s">
        <v>352</v>
      </c>
      <c r="B1498" s="28" t="s">
        <v>74</v>
      </c>
      <c r="C1498" s="28" t="s">
        <v>75</v>
      </c>
      <c r="D1498" s="28"/>
      <c r="E1498" s="28"/>
      <c r="F1498" s="21" t="s">
        <v>89</v>
      </c>
      <c r="G1498" s="22">
        <f t="shared" ref="G1498" si="1872">G1499+G1504</f>
        <v>680.98</v>
      </c>
      <c r="H1498" s="22">
        <f t="shared" ref="H1498:M1498" si="1873">H1499+H1504</f>
        <v>681.38</v>
      </c>
      <c r="I1498" s="22">
        <f t="shared" si="1873"/>
        <v>681.38</v>
      </c>
      <c r="J1498" s="22">
        <f t="shared" si="1873"/>
        <v>0</v>
      </c>
      <c r="K1498" s="22">
        <f t="shared" si="1873"/>
        <v>0</v>
      </c>
      <c r="L1498" s="22">
        <f t="shared" si="1873"/>
        <v>0</v>
      </c>
      <c r="M1498" s="22">
        <f t="shared" si="1873"/>
        <v>0</v>
      </c>
      <c r="N1498" s="22">
        <f t="shared" ref="N1498" si="1874">N1499+N1504</f>
        <v>680.97900000000004</v>
      </c>
      <c r="O1498" s="48">
        <f t="shared" si="1867"/>
        <v>99.941148844991062</v>
      </c>
      <c r="P1498" s="22">
        <f t="shared" ref="P1498:R1498" si="1875">P1499+P1504</f>
        <v>0</v>
      </c>
      <c r="Q1498" s="22">
        <f t="shared" ref="Q1498" si="1876">Q1499+Q1504</f>
        <v>0</v>
      </c>
      <c r="R1498" s="22">
        <f t="shared" si="1875"/>
        <v>0</v>
      </c>
    </row>
    <row r="1499" spans="1:18" x14ac:dyDescent="0.35">
      <c r="A1499" s="24" t="s">
        <v>352</v>
      </c>
      <c r="B1499" s="24" t="s">
        <v>74</v>
      </c>
      <c r="C1499" s="24" t="s">
        <v>75</v>
      </c>
      <c r="D1499" s="24" t="s">
        <v>340</v>
      </c>
      <c r="E1499" s="24"/>
      <c r="F1499" s="25" t="s">
        <v>390</v>
      </c>
      <c r="G1499" s="26">
        <f t="shared" ref="G1499:N1502" si="1877">G1500</f>
        <v>296.947</v>
      </c>
      <c r="H1499" s="26">
        <f t="shared" si="1877"/>
        <v>297.34699999999998</v>
      </c>
      <c r="I1499" s="26">
        <f t="shared" si="1877"/>
        <v>297.34699999999998</v>
      </c>
      <c r="J1499" s="26">
        <f t="shared" si="1877"/>
        <v>0</v>
      </c>
      <c r="K1499" s="26">
        <f t="shared" si="1877"/>
        <v>0</v>
      </c>
      <c r="L1499" s="26">
        <f t="shared" si="1877"/>
        <v>0</v>
      </c>
      <c r="M1499" s="26">
        <f t="shared" si="1877"/>
        <v>0</v>
      </c>
      <c r="N1499" s="26">
        <f t="shared" si="1877"/>
        <v>296.94600000000003</v>
      </c>
      <c r="O1499" s="47">
        <f t="shared" si="1867"/>
        <v>99.865140727836518</v>
      </c>
      <c r="P1499" s="26">
        <f t="shared" ref="P1499:R1502" si="1878">P1500</f>
        <v>0</v>
      </c>
      <c r="Q1499" s="26">
        <f t="shared" si="1878"/>
        <v>0</v>
      </c>
      <c r="R1499" s="26">
        <f t="shared" si="1878"/>
        <v>0</v>
      </c>
    </row>
    <row r="1500" spans="1:18" ht="26" x14ac:dyDescent="0.35">
      <c r="A1500" s="24" t="s">
        <v>352</v>
      </c>
      <c r="B1500" s="24" t="s">
        <v>74</v>
      </c>
      <c r="C1500" s="24" t="s">
        <v>75</v>
      </c>
      <c r="D1500" s="24" t="s">
        <v>341</v>
      </c>
      <c r="E1500" s="24"/>
      <c r="F1500" s="25" t="s">
        <v>392</v>
      </c>
      <c r="G1500" s="26">
        <f t="shared" si="1877"/>
        <v>296.947</v>
      </c>
      <c r="H1500" s="26">
        <f t="shared" si="1877"/>
        <v>297.34699999999998</v>
      </c>
      <c r="I1500" s="26">
        <f t="shared" si="1877"/>
        <v>297.34699999999998</v>
      </c>
      <c r="J1500" s="26">
        <f t="shared" si="1877"/>
        <v>0</v>
      </c>
      <c r="K1500" s="26">
        <f t="shared" si="1877"/>
        <v>0</v>
      </c>
      <c r="L1500" s="26">
        <f t="shared" si="1877"/>
        <v>0</v>
      </c>
      <c r="M1500" s="26">
        <f t="shared" si="1877"/>
        <v>0</v>
      </c>
      <c r="N1500" s="26">
        <f t="shared" si="1877"/>
        <v>296.94600000000003</v>
      </c>
      <c r="O1500" s="47">
        <f t="shared" si="1867"/>
        <v>99.865140727836518</v>
      </c>
      <c r="P1500" s="26">
        <f t="shared" si="1878"/>
        <v>0</v>
      </c>
      <c r="Q1500" s="26">
        <f t="shared" si="1878"/>
        <v>0</v>
      </c>
      <c r="R1500" s="26">
        <f t="shared" si="1878"/>
        <v>0</v>
      </c>
    </row>
    <row r="1501" spans="1:18" ht="26" x14ac:dyDescent="0.35">
      <c r="A1501" s="24" t="s">
        <v>352</v>
      </c>
      <c r="B1501" s="24" t="s">
        <v>74</v>
      </c>
      <c r="C1501" s="24" t="s">
        <v>75</v>
      </c>
      <c r="D1501" s="24" t="s">
        <v>316</v>
      </c>
      <c r="E1501" s="24"/>
      <c r="F1501" s="25" t="s">
        <v>393</v>
      </c>
      <c r="G1501" s="26">
        <f t="shared" si="1877"/>
        <v>296.947</v>
      </c>
      <c r="H1501" s="26">
        <f t="shared" si="1877"/>
        <v>297.34699999999998</v>
      </c>
      <c r="I1501" s="26">
        <f t="shared" si="1877"/>
        <v>297.34699999999998</v>
      </c>
      <c r="J1501" s="26">
        <f t="shared" si="1877"/>
        <v>0</v>
      </c>
      <c r="K1501" s="26">
        <f t="shared" si="1877"/>
        <v>0</v>
      </c>
      <c r="L1501" s="26">
        <f t="shared" si="1877"/>
        <v>0</v>
      </c>
      <c r="M1501" s="26">
        <f t="shared" si="1877"/>
        <v>0</v>
      </c>
      <c r="N1501" s="26">
        <f t="shared" si="1877"/>
        <v>296.94600000000003</v>
      </c>
      <c r="O1501" s="47">
        <f t="shared" si="1867"/>
        <v>99.865140727836518</v>
      </c>
      <c r="P1501" s="26">
        <f t="shared" si="1878"/>
        <v>0</v>
      </c>
      <c r="Q1501" s="26">
        <f t="shared" si="1878"/>
        <v>0</v>
      </c>
      <c r="R1501" s="26">
        <f t="shared" si="1878"/>
        <v>0</v>
      </c>
    </row>
    <row r="1502" spans="1:18" ht="26" x14ac:dyDescent="0.35">
      <c r="A1502" s="24" t="s">
        <v>352</v>
      </c>
      <c r="B1502" s="24" t="s">
        <v>74</v>
      </c>
      <c r="C1502" s="24" t="s">
        <v>75</v>
      </c>
      <c r="D1502" s="24" t="s">
        <v>316</v>
      </c>
      <c r="E1502" s="24" t="s">
        <v>6</v>
      </c>
      <c r="F1502" s="25" t="s">
        <v>367</v>
      </c>
      <c r="G1502" s="26">
        <f t="shared" si="1877"/>
        <v>296.947</v>
      </c>
      <c r="H1502" s="26">
        <f t="shared" si="1877"/>
        <v>297.34699999999998</v>
      </c>
      <c r="I1502" s="26">
        <f t="shared" si="1877"/>
        <v>297.34699999999998</v>
      </c>
      <c r="J1502" s="26">
        <f t="shared" si="1877"/>
        <v>0</v>
      </c>
      <c r="K1502" s="26">
        <f t="shared" si="1877"/>
        <v>0</v>
      </c>
      <c r="L1502" s="26">
        <f t="shared" si="1877"/>
        <v>0</v>
      </c>
      <c r="M1502" s="26">
        <f t="shared" si="1877"/>
        <v>0</v>
      </c>
      <c r="N1502" s="26">
        <f t="shared" si="1877"/>
        <v>296.94600000000003</v>
      </c>
      <c r="O1502" s="47">
        <f t="shared" si="1867"/>
        <v>99.865140727836518</v>
      </c>
      <c r="P1502" s="26">
        <f t="shared" si="1878"/>
        <v>0</v>
      </c>
      <c r="Q1502" s="26">
        <f t="shared" si="1878"/>
        <v>0</v>
      </c>
      <c r="R1502" s="26">
        <f t="shared" si="1878"/>
        <v>0</v>
      </c>
    </row>
    <row r="1503" spans="1:18" ht="26" x14ac:dyDescent="0.35">
      <c r="A1503" s="24" t="s">
        <v>352</v>
      </c>
      <c r="B1503" s="24" t="s">
        <v>74</v>
      </c>
      <c r="C1503" s="24" t="s">
        <v>75</v>
      </c>
      <c r="D1503" s="24" t="s">
        <v>316</v>
      </c>
      <c r="E1503" s="24">
        <v>240</v>
      </c>
      <c r="F1503" s="25" t="s">
        <v>356</v>
      </c>
      <c r="G1503" s="26">
        <v>296.947</v>
      </c>
      <c r="H1503" s="26">
        <v>297.34699999999998</v>
      </c>
      <c r="I1503" s="26">
        <v>297.34699999999998</v>
      </c>
      <c r="J1503" s="26"/>
      <c r="K1503" s="26"/>
      <c r="L1503" s="26"/>
      <c r="M1503" s="26"/>
      <c r="N1503" s="26">
        <v>296.94600000000003</v>
      </c>
      <c r="O1503" s="47">
        <f t="shared" si="1867"/>
        <v>99.865140727836518</v>
      </c>
      <c r="P1503" s="26"/>
      <c r="Q1503" s="26"/>
      <c r="R1503" s="26"/>
    </row>
    <row r="1504" spans="1:18" ht="39" x14ac:dyDescent="0.35">
      <c r="A1504" s="24" t="s">
        <v>352</v>
      </c>
      <c r="B1504" s="24" t="s">
        <v>74</v>
      </c>
      <c r="C1504" s="24" t="s">
        <v>75</v>
      </c>
      <c r="D1504" s="24" t="s">
        <v>337</v>
      </c>
      <c r="E1504" s="24"/>
      <c r="F1504" s="25" t="s">
        <v>779</v>
      </c>
      <c r="G1504" s="26">
        <f t="shared" ref="G1504:N1507" si="1879">G1505</f>
        <v>384.03300000000002</v>
      </c>
      <c r="H1504" s="26">
        <f t="shared" si="1879"/>
        <v>384.03300000000002</v>
      </c>
      <c r="I1504" s="26">
        <f t="shared" si="1879"/>
        <v>384.03300000000002</v>
      </c>
      <c r="J1504" s="26">
        <f t="shared" si="1879"/>
        <v>0</v>
      </c>
      <c r="K1504" s="26">
        <f t="shared" si="1879"/>
        <v>0</v>
      </c>
      <c r="L1504" s="26">
        <f t="shared" si="1879"/>
        <v>0</v>
      </c>
      <c r="M1504" s="26">
        <f t="shared" si="1879"/>
        <v>0</v>
      </c>
      <c r="N1504" s="26">
        <f t="shared" si="1879"/>
        <v>384.03300000000002</v>
      </c>
      <c r="O1504" s="47">
        <f t="shared" si="1867"/>
        <v>100</v>
      </c>
      <c r="P1504" s="26">
        <f t="shared" ref="P1504:R1507" si="1880">P1505</f>
        <v>0</v>
      </c>
      <c r="Q1504" s="26">
        <f t="shared" si="1880"/>
        <v>0</v>
      </c>
      <c r="R1504" s="26">
        <f t="shared" si="1880"/>
        <v>0</v>
      </c>
    </row>
    <row r="1505" spans="1:18" ht="26" x14ac:dyDescent="0.35">
      <c r="A1505" s="24" t="s">
        <v>352</v>
      </c>
      <c r="B1505" s="24" t="s">
        <v>74</v>
      </c>
      <c r="C1505" s="24" t="s">
        <v>75</v>
      </c>
      <c r="D1505" s="24" t="s">
        <v>338</v>
      </c>
      <c r="E1505" s="24"/>
      <c r="F1505" s="25" t="s">
        <v>399</v>
      </c>
      <c r="G1505" s="26">
        <f t="shared" si="1879"/>
        <v>384.03300000000002</v>
      </c>
      <c r="H1505" s="26">
        <f t="shared" si="1879"/>
        <v>384.03300000000002</v>
      </c>
      <c r="I1505" s="26">
        <f t="shared" si="1879"/>
        <v>384.03300000000002</v>
      </c>
      <c r="J1505" s="26">
        <f t="shared" si="1879"/>
        <v>0</v>
      </c>
      <c r="K1505" s="26">
        <f t="shared" si="1879"/>
        <v>0</v>
      </c>
      <c r="L1505" s="26">
        <f t="shared" si="1879"/>
        <v>0</v>
      </c>
      <c r="M1505" s="26">
        <f t="shared" si="1879"/>
        <v>0</v>
      </c>
      <c r="N1505" s="26">
        <f t="shared" si="1879"/>
        <v>384.03300000000002</v>
      </c>
      <c r="O1505" s="47">
        <f t="shared" si="1867"/>
        <v>100</v>
      </c>
      <c r="P1505" s="26">
        <f t="shared" si="1880"/>
        <v>0</v>
      </c>
      <c r="Q1505" s="26">
        <f t="shared" si="1880"/>
        <v>0</v>
      </c>
      <c r="R1505" s="26">
        <f t="shared" si="1880"/>
        <v>0</v>
      </c>
    </row>
    <row r="1506" spans="1:18" x14ac:dyDescent="0.35">
      <c r="A1506" s="24" t="s">
        <v>352</v>
      </c>
      <c r="B1506" s="24" t="s">
        <v>74</v>
      </c>
      <c r="C1506" s="24" t="s">
        <v>75</v>
      </c>
      <c r="D1506" s="24" t="s">
        <v>317</v>
      </c>
      <c r="E1506" s="24"/>
      <c r="F1506" s="25" t="s">
        <v>404</v>
      </c>
      <c r="G1506" s="26">
        <f t="shared" si="1879"/>
        <v>384.03300000000002</v>
      </c>
      <c r="H1506" s="26">
        <f t="shared" si="1879"/>
        <v>384.03300000000002</v>
      </c>
      <c r="I1506" s="26">
        <f t="shared" si="1879"/>
        <v>384.03300000000002</v>
      </c>
      <c r="J1506" s="26">
        <f t="shared" si="1879"/>
        <v>0</v>
      </c>
      <c r="K1506" s="26">
        <f t="shared" si="1879"/>
        <v>0</v>
      </c>
      <c r="L1506" s="26">
        <f t="shared" si="1879"/>
        <v>0</v>
      </c>
      <c r="M1506" s="26">
        <f t="shared" si="1879"/>
        <v>0</v>
      </c>
      <c r="N1506" s="26">
        <f t="shared" si="1879"/>
        <v>384.03300000000002</v>
      </c>
      <c r="O1506" s="47">
        <f t="shared" si="1867"/>
        <v>100</v>
      </c>
      <c r="P1506" s="26">
        <f t="shared" si="1880"/>
        <v>0</v>
      </c>
      <c r="Q1506" s="26">
        <f t="shared" si="1880"/>
        <v>0</v>
      </c>
      <c r="R1506" s="26">
        <f t="shared" si="1880"/>
        <v>0</v>
      </c>
    </row>
    <row r="1507" spans="1:18" ht="26" x14ac:dyDescent="0.35">
      <c r="A1507" s="24" t="s">
        <v>352</v>
      </c>
      <c r="B1507" s="24" t="s">
        <v>74</v>
      </c>
      <c r="C1507" s="24" t="s">
        <v>75</v>
      </c>
      <c r="D1507" s="24" t="s">
        <v>317</v>
      </c>
      <c r="E1507" s="24" t="s">
        <v>6</v>
      </c>
      <c r="F1507" s="25" t="s">
        <v>367</v>
      </c>
      <c r="G1507" s="26">
        <f t="shared" si="1879"/>
        <v>384.03300000000002</v>
      </c>
      <c r="H1507" s="26">
        <f t="shared" si="1879"/>
        <v>384.03300000000002</v>
      </c>
      <c r="I1507" s="26">
        <f t="shared" si="1879"/>
        <v>384.03300000000002</v>
      </c>
      <c r="J1507" s="26">
        <f t="shared" si="1879"/>
        <v>0</v>
      </c>
      <c r="K1507" s="26">
        <f t="shared" si="1879"/>
        <v>0</v>
      </c>
      <c r="L1507" s="26">
        <f t="shared" si="1879"/>
        <v>0</v>
      </c>
      <c r="M1507" s="26">
        <f t="shared" si="1879"/>
        <v>0</v>
      </c>
      <c r="N1507" s="26">
        <f t="shared" si="1879"/>
        <v>384.03300000000002</v>
      </c>
      <c r="O1507" s="47">
        <f t="shared" si="1867"/>
        <v>100</v>
      </c>
      <c r="P1507" s="26">
        <f t="shared" si="1880"/>
        <v>0</v>
      </c>
      <c r="Q1507" s="26">
        <f t="shared" si="1880"/>
        <v>0</v>
      </c>
      <c r="R1507" s="26">
        <f t="shared" si="1880"/>
        <v>0</v>
      </c>
    </row>
    <row r="1508" spans="1:18" ht="26" x14ac:dyDescent="0.35">
      <c r="A1508" s="24" t="s">
        <v>352</v>
      </c>
      <c r="B1508" s="24" t="s">
        <v>74</v>
      </c>
      <c r="C1508" s="24" t="s">
        <v>75</v>
      </c>
      <c r="D1508" s="24" t="s">
        <v>317</v>
      </c>
      <c r="E1508" s="24">
        <v>240</v>
      </c>
      <c r="F1508" s="25" t="s">
        <v>356</v>
      </c>
      <c r="G1508" s="26">
        <v>384.03300000000002</v>
      </c>
      <c r="H1508" s="26">
        <f>646.1-262.067</f>
        <v>384.03300000000002</v>
      </c>
      <c r="I1508" s="26">
        <v>384.03300000000002</v>
      </c>
      <c r="J1508" s="26"/>
      <c r="K1508" s="26"/>
      <c r="L1508" s="26"/>
      <c r="M1508" s="26"/>
      <c r="N1508" s="26">
        <v>384.03300000000002</v>
      </c>
      <c r="O1508" s="47">
        <f t="shared" si="1867"/>
        <v>100</v>
      </c>
      <c r="P1508" s="26"/>
      <c r="Q1508" s="26"/>
      <c r="R1508" s="26"/>
    </row>
    <row r="1509" spans="1:18" s="7" customFormat="1" x14ac:dyDescent="0.35">
      <c r="A1509" s="27" t="s">
        <v>352</v>
      </c>
      <c r="B1509" s="27" t="s">
        <v>100</v>
      </c>
      <c r="C1509" s="27"/>
      <c r="D1509" s="27"/>
      <c r="E1509" s="27"/>
      <c r="F1509" s="17" t="s">
        <v>373</v>
      </c>
      <c r="G1509" s="18">
        <f t="shared" ref="G1509" si="1881">G1532+G1563+G1510</f>
        <v>47993.990999999995</v>
      </c>
      <c r="H1509" s="18">
        <f t="shared" ref="H1509:M1509" si="1882">H1532+H1563+H1510</f>
        <v>67050.941989999992</v>
      </c>
      <c r="I1509" s="18">
        <f t="shared" si="1882"/>
        <v>67050.941989999992</v>
      </c>
      <c r="J1509" s="18">
        <f t="shared" si="1882"/>
        <v>0</v>
      </c>
      <c r="K1509" s="18">
        <f t="shared" si="1882"/>
        <v>0</v>
      </c>
      <c r="L1509" s="18">
        <f t="shared" si="1882"/>
        <v>0</v>
      </c>
      <c r="M1509" s="18">
        <f t="shared" si="1882"/>
        <v>0</v>
      </c>
      <c r="N1509" s="18">
        <f t="shared" ref="N1509" si="1883">N1532+N1563+N1510</f>
        <v>64681.874000000003</v>
      </c>
      <c r="O1509" s="46">
        <f t="shared" si="1867"/>
        <v>96.46676404583053</v>
      </c>
      <c r="P1509" s="18">
        <f t="shared" ref="P1509:R1509" si="1884">P1532+P1563+P1510</f>
        <v>0</v>
      </c>
      <c r="Q1509" s="18">
        <f t="shared" ref="Q1509" si="1885">Q1532+Q1563+Q1510</f>
        <v>0</v>
      </c>
      <c r="R1509" s="18">
        <f t="shared" si="1884"/>
        <v>0</v>
      </c>
    </row>
    <row r="1510" spans="1:18" s="29" customFormat="1" x14ac:dyDescent="0.35">
      <c r="A1510" s="28" t="s">
        <v>352</v>
      </c>
      <c r="B1510" s="28" t="s">
        <v>100</v>
      </c>
      <c r="C1510" s="28" t="s">
        <v>8</v>
      </c>
      <c r="D1510" s="28"/>
      <c r="E1510" s="28"/>
      <c r="F1510" s="21" t="s">
        <v>380</v>
      </c>
      <c r="G1510" s="22">
        <f>G1518</f>
        <v>1321.9739999999999</v>
      </c>
      <c r="H1510" s="22">
        <f>H1518+H1511+H1527</f>
        <v>18803.08412</v>
      </c>
      <c r="I1510" s="22">
        <f t="shared" ref="I1510:M1510" si="1886">I1518+I1511+I1527</f>
        <v>18803.08412</v>
      </c>
      <c r="J1510" s="22">
        <f t="shared" si="1886"/>
        <v>0</v>
      </c>
      <c r="K1510" s="22">
        <f t="shared" si="1886"/>
        <v>0</v>
      </c>
      <c r="L1510" s="22">
        <f t="shared" si="1886"/>
        <v>0</v>
      </c>
      <c r="M1510" s="22">
        <f t="shared" si="1886"/>
        <v>0</v>
      </c>
      <c r="N1510" s="22">
        <f t="shared" ref="N1510:R1510" si="1887">N1518+N1511+N1527</f>
        <v>17012.5</v>
      </c>
      <c r="O1510" s="48">
        <f t="shared" si="1867"/>
        <v>90.477178591700095</v>
      </c>
      <c r="P1510" s="22">
        <f t="shared" ref="P1510:Q1510" si="1888">P1518+P1511+P1527</f>
        <v>0</v>
      </c>
      <c r="Q1510" s="22">
        <f t="shared" si="1888"/>
        <v>0</v>
      </c>
      <c r="R1510" s="22">
        <f t="shared" si="1887"/>
        <v>0</v>
      </c>
    </row>
    <row r="1511" spans="1:18" ht="26" x14ac:dyDescent="0.35">
      <c r="A1511" s="24" t="s">
        <v>352</v>
      </c>
      <c r="B1511" s="24" t="s">
        <v>100</v>
      </c>
      <c r="C1511" s="24" t="s">
        <v>8</v>
      </c>
      <c r="D1511" s="24" t="s">
        <v>343</v>
      </c>
      <c r="E1511" s="24"/>
      <c r="F1511" s="25" t="s">
        <v>410</v>
      </c>
      <c r="G1511" s="26"/>
      <c r="H1511" s="26">
        <f>H1512</f>
        <v>12000</v>
      </c>
      <c r="I1511" s="26">
        <f t="shared" ref="I1511:K1512" si="1889">I1512</f>
        <v>12000</v>
      </c>
      <c r="J1511" s="26">
        <f t="shared" si="1889"/>
        <v>0</v>
      </c>
      <c r="K1511" s="26">
        <f t="shared" si="1889"/>
        <v>0</v>
      </c>
      <c r="L1511" s="26">
        <f t="shared" ref="L1511:R1512" si="1890">L1512</f>
        <v>0</v>
      </c>
      <c r="M1511" s="26">
        <f t="shared" si="1890"/>
        <v>0</v>
      </c>
      <c r="N1511" s="26">
        <f t="shared" si="1890"/>
        <v>10898.321</v>
      </c>
      <c r="O1511" s="47">
        <f t="shared" si="1867"/>
        <v>90.819341666666659</v>
      </c>
      <c r="P1511" s="26">
        <f t="shared" si="1890"/>
        <v>0</v>
      </c>
      <c r="Q1511" s="26">
        <f t="shared" si="1890"/>
        <v>0</v>
      </c>
      <c r="R1511" s="26">
        <f t="shared" si="1890"/>
        <v>0</v>
      </c>
    </row>
    <row r="1512" spans="1:18" ht="26" x14ac:dyDescent="0.35">
      <c r="A1512" s="24" t="s">
        <v>352</v>
      </c>
      <c r="B1512" s="24" t="s">
        <v>100</v>
      </c>
      <c r="C1512" s="24" t="s">
        <v>8</v>
      </c>
      <c r="D1512" s="24" t="s">
        <v>460</v>
      </c>
      <c r="E1512" s="24"/>
      <c r="F1512" s="25" t="s">
        <v>684</v>
      </c>
      <c r="G1512" s="26"/>
      <c r="H1512" s="26">
        <f>H1513</f>
        <v>12000</v>
      </c>
      <c r="I1512" s="26">
        <f t="shared" si="1889"/>
        <v>12000</v>
      </c>
      <c r="J1512" s="26">
        <f t="shared" si="1889"/>
        <v>0</v>
      </c>
      <c r="K1512" s="26">
        <f t="shared" si="1889"/>
        <v>0</v>
      </c>
      <c r="L1512" s="26">
        <f t="shared" si="1890"/>
        <v>0</v>
      </c>
      <c r="M1512" s="26">
        <f t="shared" si="1890"/>
        <v>0</v>
      </c>
      <c r="N1512" s="26">
        <f>N1513</f>
        <v>10898.321</v>
      </c>
      <c r="O1512" s="47">
        <f t="shared" si="1867"/>
        <v>90.819341666666659</v>
      </c>
      <c r="P1512" s="26">
        <f t="shared" si="1890"/>
        <v>0</v>
      </c>
      <c r="Q1512" s="26">
        <f t="shared" si="1890"/>
        <v>0</v>
      </c>
      <c r="R1512" s="26">
        <f t="shared" si="1890"/>
        <v>0</v>
      </c>
    </row>
    <row r="1513" spans="1:18" ht="52" x14ac:dyDescent="0.35">
      <c r="A1513" s="24" t="s">
        <v>352</v>
      </c>
      <c r="B1513" s="24" t="s">
        <v>100</v>
      </c>
      <c r="C1513" s="24" t="s">
        <v>8</v>
      </c>
      <c r="D1513" s="24" t="s">
        <v>810</v>
      </c>
      <c r="E1513" s="24"/>
      <c r="F1513" s="25" t="s">
        <v>938</v>
      </c>
      <c r="G1513" s="26"/>
      <c r="H1513" s="26">
        <f>H1516+H1514</f>
        <v>12000</v>
      </c>
      <c r="I1513" s="26">
        <f t="shared" ref="I1513:M1513" si="1891">I1516+I1514</f>
        <v>12000</v>
      </c>
      <c r="J1513" s="26">
        <f t="shared" si="1891"/>
        <v>0</v>
      </c>
      <c r="K1513" s="26">
        <f t="shared" si="1891"/>
        <v>0</v>
      </c>
      <c r="L1513" s="26">
        <f t="shared" si="1891"/>
        <v>0</v>
      </c>
      <c r="M1513" s="26">
        <f t="shared" si="1891"/>
        <v>0</v>
      </c>
      <c r="N1513" s="26">
        <f t="shared" ref="N1513:R1513" si="1892">N1516+N1514</f>
        <v>10898.321</v>
      </c>
      <c r="O1513" s="47">
        <f t="shared" si="1867"/>
        <v>90.819341666666659</v>
      </c>
      <c r="P1513" s="26">
        <f t="shared" ref="P1513:Q1513" si="1893">P1516+P1514</f>
        <v>0</v>
      </c>
      <c r="Q1513" s="26">
        <f t="shared" si="1893"/>
        <v>0</v>
      </c>
      <c r="R1513" s="26">
        <f t="shared" si="1892"/>
        <v>0</v>
      </c>
    </row>
    <row r="1514" spans="1:18" ht="26" x14ac:dyDescent="0.35">
      <c r="A1514" s="24" t="s">
        <v>352</v>
      </c>
      <c r="B1514" s="24" t="s">
        <v>100</v>
      </c>
      <c r="C1514" s="24" t="s">
        <v>8</v>
      </c>
      <c r="D1514" s="24" t="s">
        <v>810</v>
      </c>
      <c r="E1514" s="24" t="s">
        <v>85</v>
      </c>
      <c r="F1514" s="25" t="s">
        <v>370</v>
      </c>
      <c r="G1514" s="26"/>
      <c r="H1514" s="26">
        <f>H1515</f>
        <v>2050.7800000000002</v>
      </c>
      <c r="I1514" s="26">
        <f t="shared" ref="I1514:K1514" si="1894">I1515</f>
        <v>2050.7800000000002</v>
      </c>
      <c r="J1514" s="26">
        <f t="shared" si="1894"/>
        <v>0</v>
      </c>
      <c r="K1514" s="26">
        <f t="shared" si="1894"/>
        <v>0</v>
      </c>
      <c r="L1514" s="26">
        <f t="shared" ref="L1514:R1514" si="1895">L1515</f>
        <v>0</v>
      </c>
      <c r="M1514" s="26">
        <f t="shared" si="1895"/>
        <v>0</v>
      </c>
      <c r="N1514" s="26">
        <f t="shared" si="1895"/>
        <v>2050.7800000000002</v>
      </c>
      <c r="O1514" s="47">
        <f t="shared" si="1867"/>
        <v>100</v>
      </c>
      <c r="P1514" s="26">
        <f t="shared" si="1895"/>
        <v>0</v>
      </c>
      <c r="Q1514" s="26">
        <f t="shared" si="1895"/>
        <v>0</v>
      </c>
      <c r="R1514" s="26">
        <f t="shared" si="1895"/>
        <v>0</v>
      </c>
    </row>
    <row r="1515" spans="1:18" ht="26" x14ac:dyDescent="0.35">
      <c r="A1515" s="24" t="s">
        <v>352</v>
      </c>
      <c r="B1515" s="24" t="s">
        <v>100</v>
      </c>
      <c r="C1515" s="24" t="s">
        <v>8</v>
      </c>
      <c r="D1515" s="24" t="s">
        <v>810</v>
      </c>
      <c r="E1515" s="24" t="s">
        <v>353</v>
      </c>
      <c r="F1515" s="25" t="s">
        <v>363</v>
      </c>
      <c r="G1515" s="26"/>
      <c r="H1515" s="26">
        <v>2050.7800000000002</v>
      </c>
      <c r="I1515" s="26">
        <v>2050.7800000000002</v>
      </c>
      <c r="J1515" s="26"/>
      <c r="K1515" s="26"/>
      <c r="L1515" s="26"/>
      <c r="M1515" s="26"/>
      <c r="N1515" s="26">
        <v>2050.7800000000002</v>
      </c>
      <c r="O1515" s="47">
        <f t="shared" si="1867"/>
        <v>100</v>
      </c>
      <c r="P1515" s="26"/>
      <c r="Q1515" s="26"/>
      <c r="R1515" s="26"/>
    </row>
    <row r="1516" spans="1:18" x14ac:dyDescent="0.35">
      <c r="A1516" s="24" t="s">
        <v>352</v>
      </c>
      <c r="B1516" s="24" t="s">
        <v>100</v>
      </c>
      <c r="C1516" s="24" t="s">
        <v>8</v>
      </c>
      <c r="D1516" s="24" t="s">
        <v>810</v>
      </c>
      <c r="E1516" s="24" t="s">
        <v>7</v>
      </c>
      <c r="F1516" s="25" t="s">
        <v>371</v>
      </c>
      <c r="G1516" s="26"/>
      <c r="H1516" s="26">
        <f>H1517</f>
        <v>9949.2199999999993</v>
      </c>
      <c r="I1516" s="26">
        <f>I1517</f>
        <v>9949.2199999999993</v>
      </c>
      <c r="J1516" s="26"/>
      <c r="K1516" s="26"/>
      <c r="L1516" s="26"/>
      <c r="M1516" s="26"/>
      <c r="N1516" s="26">
        <f>N1517</f>
        <v>8847.5409999999993</v>
      </c>
      <c r="O1516" s="47">
        <f t="shared" si="1867"/>
        <v>88.926981210587357</v>
      </c>
      <c r="P1516" s="26"/>
      <c r="Q1516" s="26"/>
      <c r="R1516" s="26"/>
    </row>
    <row r="1517" spans="1:18" ht="39" x14ac:dyDescent="0.35">
      <c r="A1517" s="24" t="s">
        <v>352</v>
      </c>
      <c r="B1517" s="24" t="s">
        <v>100</v>
      </c>
      <c r="C1517" s="24" t="s">
        <v>8</v>
      </c>
      <c r="D1517" s="24" t="s">
        <v>810</v>
      </c>
      <c r="E1517" s="24" t="s">
        <v>428</v>
      </c>
      <c r="F1517" s="25" t="s">
        <v>733</v>
      </c>
      <c r="G1517" s="26"/>
      <c r="H1517" s="26">
        <v>9949.2199999999993</v>
      </c>
      <c r="I1517" s="26">
        <v>9949.2199999999993</v>
      </c>
      <c r="J1517" s="26"/>
      <c r="K1517" s="26"/>
      <c r="L1517" s="26"/>
      <c r="M1517" s="26"/>
      <c r="N1517" s="26">
        <v>8847.5409999999993</v>
      </c>
      <c r="O1517" s="47">
        <f t="shared" si="1867"/>
        <v>88.926981210587357</v>
      </c>
      <c r="P1517" s="26"/>
      <c r="Q1517" s="26"/>
      <c r="R1517" s="26"/>
    </row>
    <row r="1518" spans="1:18" ht="26" x14ac:dyDescent="0.35">
      <c r="A1518" s="24" t="s">
        <v>352</v>
      </c>
      <c r="B1518" s="24" t="s">
        <v>100</v>
      </c>
      <c r="C1518" s="24" t="s">
        <v>8</v>
      </c>
      <c r="D1518" s="24" t="s">
        <v>28</v>
      </c>
      <c r="E1518" s="24"/>
      <c r="F1518" s="25" t="s">
        <v>39</v>
      </c>
      <c r="G1518" s="26">
        <f t="shared" ref="G1518:N1519" si="1896">G1519</f>
        <v>1321.9739999999999</v>
      </c>
      <c r="H1518" s="26">
        <f t="shared" si="1896"/>
        <v>6521.3841199999997</v>
      </c>
      <c r="I1518" s="26">
        <f t="shared" si="1896"/>
        <v>6521.3841199999997</v>
      </c>
      <c r="J1518" s="26">
        <f t="shared" si="1896"/>
        <v>0</v>
      </c>
      <c r="K1518" s="26">
        <f t="shared" si="1896"/>
        <v>0</v>
      </c>
      <c r="L1518" s="26">
        <f t="shared" si="1896"/>
        <v>0</v>
      </c>
      <c r="M1518" s="26">
        <f t="shared" si="1896"/>
        <v>0</v>
      </c>
      <c r="N1518" s="26">
        <f t="shared" si="1896"/>
        <v>5832.4789999999994</v>
      </c>
      <c r="O1518" s="47">
        <f t="shared" si="1867"/>
        <v>89.43621312096549</v>
      </c>
      <c r="P1518" s="26">
        <f t="shared" ref="P1518:R1519" si="1897">P1519</f>
        <v>0</v>
      </c>
      <c r="Q1518" s="26">
        <f t="shared" si="1897"/>
        <v>0</v>
      </c>
      <c r="R1518" s="26">
        <f t="shared" si="1897"/>
        <v>0</v>
      </c>
    </row>
    <row r="1519" spans="1:18" ht="26" x14ac:dyDescent="0.35">
      <c r="A1519" s="24" t="s">
        <v>352</v>
      </c>
      <c r="B1519" s="24" t="s">
        <v>100</v>
      </c>
      <c r="C1519" s="24" t="s">
        <v>8</v>
      </c>
      <c r="D1519" s="24" t="s">
        <v>59</v>
      </c>
      <c r="E1519" s="24"/>
      <c r="F1519" s="25" t="s">
        <v>72</v>
      </c>
      <c r="G1519" s="26">
        <f t="shared" si="1896"/>
        <v>1321.9739999999999</v>
      </c>
      <c r="H1519" s="26">
        <f t="shared" si="1896"/>
        <v>6521.3841199999997</v>
      </c>
      <c r="I1519" s="26">
        <f t="shared" si="1896"/>
        <v>6521.3841199999997</v>
      </c>
      <c r="J1519" s="26">
        <f t="shared" si="1896"/>
        <v>0</v>
      </c>
      <c r="K1519" s="26">
        <f t="shared" si="1896"/>
        <v>0</v>
      </c>
      <c r="L1519" s="26">
        <f t="shared" si="1896"/>
        <v>0</v>
      </c>
      <c r="M1519" s="26">
        <f t="shared" si="1896"/>
        <v>0</v>
      </c>
      <c r="N1519" s="26">
        <f t="shared" si="1896"/>
        <v>5832.4789999999994</v>
      </c>
      <c r="O1519" s="47">
        <f t="shared" si="1867"/>
        <v>89.43621312096549</v>
      </c>
      <c r="P1519" s="26">
        <f t="shared" si="1897"/>
        <v>0</v>
      </c>
      <c r="Q1519" s="26">
        <f t="shared" si="1897"/>
        <v>0</v>
      </c>
      <c r="R1519" s="26">
        <f t="shared" si="1897"/>
        <v>0</v>
      </c>
    </row>
    <row r="1520" spans="1:18" ht="26" x14ac:dyDescent="0.35">
      <c r="A1520" s="24" t="s">
        <v>352</v>
      </c>
      <c r="B1520" s="24" t="s">
        <v>100</v>
      </c>
      <c r="C1520" s="24" t="s">
        <v>8</v>
      </c>
      <c r="D1520" s="24" t="s">
        <v>53</v>
      </c>
      <c r="E1520" s="24"/>
      <c r="F1520" s="25" t="s">
        <v>73</v>
      </c>
      <c r="G1520" s="26">
        <f t="shared" ref="G1520" si="1898">G1521+G1523+G1525</f>
        <v>1321.9739999999999</v>
      </c>
      <c r="H1520" s="26">
        <f>H1521+H1523+H1525</f>
        <v>6521.3841199999997</v>
      </c>
      <c r="I1520" s="26">
        <f t="shared" ref="I1520:M1520" si="1899">I1521+I1523+I1525</f>
        <v>6521.3841199999997</v>
      </c>
      <c r="J1520" s="26">
        <f t="shared" si="1899"/>
        <v>0</v>
      </c>
      <c r="K1520" s="26">
        <f t="shared" si="1899"/>
        <v>0</v>
      </c>
      <c r="L1520" s="26">
        <f t="shared" si="1899"/>
        <v>0</v>
      </c>
      <c r="M1520" s="26">
        <f t="shared" si="1899"/>
        <v>0</v>
      </c>
      <c r="N1520" s="26">
        <f t="shared" ref="N1520" si="1900">N1521+N1523+N1525</f>
        <v>5832.4789999999994</v>
      </c>
      <c r="O1520" s="47">
        <f t="shared" si="1867"/>
        <v>89.43621312096549</v>
      </c>
      <c r="P1520" s="26">
        <f t="shared" ref="P1520:R1520" si="1901">P1521+P1523+P1525</f>
        <v>0</v>
      </c>
      <c r="Q1520" s="26">
        <f t="shared" ref="Q1520" si="1902">Q1521+Q1523+Q1525</f>
        <v>0</v>
      </c>
      <c r="R1520" s="26">
        <f t="shared" si="1901"/>
        <v>0</v>
      </c>
    </row>
    <row r="1521" spans="1:18" ht="26" x14ac:dyDescent="0.35">
      <c r="A1521" s="24" t="s">
        <v>352</v>
      </c>
      <c r="B1521" s="24" t="s">
        <v>100</v>
      </c>
      <c r="C1521" s="24" t="s">
        <v>8</v>
      </c>
      <c r="D1521" s="24" t="s">
        <v>53</v>
      </c>
      <c r="E1521" s="24" t="s">
        <v>6</v>
      </c>
      <c r="F1521" s="25" t="s">
        <v>367</v>
      </c>
      <c r="G1521" s="26">
        <f t="shared" ref="G1521:N1521" si="1903">G1522</f>
        <v>1200</v>
      </c>
      <c r="H1521" s="26">
        <f t="shared" si="1903"/>
        <v>0</v>
      </c>
      <c r="I1521" s="26">
        <f t="shared" si="1903"/>
        <v>0</v>
      </c>
      <c r="J1521" s="26">
        <f t="shared" si="1903"/>
        <v>0</v>
      </c>
      <c r="K1521" s="26">
        <f t="shared" si="1903"/>
        <v>0</v>
      </c>
      <c r="L1521" s="26">
        <f t="shared" si="1903"/>
        <v>0</v>
      </c>
      <c r="M1521" s="26">
        <f t="shared" si="1903"/>
        <v>0</v>
      </c>
      <c r="N1521" s="26">
        <f t="shared" si="1903"/>
        <v>0</v>
      </c>
      <c r="O1521" s="47"/>
      <c r="P1521" s="26">
        <f t="shared" ref="P1521:R1521" si="1904">P1522</f>
        <v>0</v>
      </c>
      <c r="Q1521" s="26">
        <f t="shared" si="1904"/>
        <v>0</v>
      </c>
      <c r="R1521" s="26">
        <f t="shared" si="1904"/>
        <v>0</v>
      </c>
    </row>
    <row r="1522" spans="1:18" ht="26" x14ac:dyDescent="0.35">
      <c r="A1522" s="24" t="s">
        <v>352</v>
      </c>
      <c r="B1522" s="24" t="s">
        <v>100</v>
      </c>
      <c r="C1522" s="24" t="s">
        <v>8</v>
      </c>
      <c r="D1522" s="24" t="s">
        <v>53</v>
      </c>
      <c r="E1522" s="24" t="s">
        <v>302</v>
      </c>
      <c r="F1522" s="25" t="s">
        <v>356</v>
      </c>
      <c r="G1522" s="26">
        <v>1200</v>
      </c>
      <c r="H1522" s="26"/>
      <c r="I1522" s="26"/>
      <c r="J1522" s="26"/>
      <c r="K1522" s="26"/>
      <c r="L1522" s="26"/>
      <c r="M1522" s="26"/>
      <c r="N1522" s="26"/>
      <c r="O1522" s="47"/>
      <c r="P1522" s="26"/>
      <c r="Q1522" s="26"/>
      <c r="R1522" s="26"/>
    </row>
    <row r="1523" spans="1:18" ht="26" x14ac:dyDescent="0.35">
      <c r="A1523" s="24" t="s">
        <v>352</v>
      </c>
      <c r="B1523" s="24" t="s">
        <v>100</v>
      </c>
      <c r="C1523" s="24" t="s">
        <v>8</v>
      </c>
      <c r="D1523" s="24" t="s">
        <v>53</v>
      </c>
      <c r="E1523" s="24" t="s">
        <v>85</v>
      </c>
      <c r="F1523" s="25" t="s">
        <v>370</v>
      </c>
      <c r="G1523" s="26">
        <f t="shared" ref="G1523:N1523" si="1905">G1524</f>
        <v>50</v>
      </c>
      <c r="H1523" s="26">
        <f t="shared" si="1905"/>
        <v>1725.25278</v>
      </c>
      <c r="I1523" s="26">
        <f t="shared" si="1905"/>
        <v>1725.25278</v>
      </c>
      <c r="J1523" s="26">
        <f t="shared" si="1905"/>
        <v>0</v>
      </c>
      <c r="K1523" s="26">
        <f t="shared" si="1905"/>
        <v>0</v>
      </c>
      <c r="L1523" s="26">
        <f t="shared" si="1905"/>
        <v>0</v>
      </c>
      <c r="M1523" s="26">
        <f t="shared" si="1905"/>
        <v>0</v>
      </c>
      <c r="N1523" s="26">
        <f t="shared" si="1905"/>
        <v>1725.2529999999999</v>
      </c>
      <c r="O1523" s="47">
        <f t="shared" si="1867"/>
        <v>100.00001275175454</v>
      </c>
      <c r="P1523" s="26">
        <f t="shared" ref="P1523:R1523" si="1906">P1524</f>
        <v>0</v>
      </c>
      <c r="Q1523" s="26">
        <f t="shared" si="1906"/>
        <v>0</v>
      </c>
      <c r="R1523" s="26">
        <f t="shared" si="1906"/>
        <v>0</v>
      </c>
    </row>
    <row r="1524" spans="1:18" ht="26" x14ac:dyDescent="0.35">
      <c r="A1524" s="24" t="s">
        <v>352</v>
      </c>
      <c r="B1524" s="24" t="s">
        <v>100</v>
      </c>
      <c r="C1524" s="24" t="s">
        <v>8</v>
      </c>
      <c r="D1524" s="24" t="s">
        <v>53</v>
      </c>
      <c r="E1524" s="24" t="s">
        <v>353</v>
      </c>
      <c r="F1524" s="25" t="s">
        <v>363</v>
      </c>
      <c r="G1524" s="26">
        <v>50</v>
      </c>
      <c r="H1524" s="26">
        <v>1725.25278</v>
      </c>
      <c r="I1524" s="26">
        <v>1725.25278</v>
      </c>
      <c r="J1524" s="26"/>
      <c r="K1524" s="26"/>
      <c r="L1524" s="26"/>
      <c r="M1524" s="26"/>
      <c r="N1524" s="26">
        <v>1725.2529999999999</v>
      </c>
      <c r="O1524" s="47">
        <f t="shared" si="1867"/>
        <v>100.00001275175454</v>
      </c>
      <c r="P1524" s="26"/>
      <c r="Q1524" s="26"/>
      <c r="R1524" s="26"/>
    </row>
    <row r="1525" spans="1:18" x14ac:dyDescent="0.35">
      <c r="A1525" s="24" t="s">
        <v>352</v>
      </c>
      <c r="B1525" s="24" t="s">
        <v>100</v>
      </c>
      <c r="C1525" s="24" t="s">
        <v>8</v>
      </c>
      <c r="D1525" s="24" t="s">
        <v>53</v>
      </c>
      <c r="E1525" s="24" t="s">
        <v>7</v>
      </c>
      <c r="F1525" s="25" t="s">
        <v>371</v>
      </c>
      <c r="G1525" s="26">
        <f t="shared" ref="G1525:N1525" si="1907">G1526</f>
        <v>71.974000000000004</v>
      </c>
      <c r="H1525" s="26">
        <f>H1526</f>
        <v>4796.1313399999999</v>
      </c>
      <c r="I1525" s="26">
        <f t="shared" ref="I1525:M1525" si="1908">I1526</f>
        <v>4796.1313399999999</v>
      </c>
      <c r="J1525" s="26">
        <f t="shared" si="1908"/>
        <v>0</v>
      </c>
      <c r="K1525" s="26">
        <f t="shared" si="1908"/>
        <v>0</v>
      </c>
      <c r="L1525" s="26">
        <f t="shared" si="1908"/>
        <v>0</v>
      </c>
      <c r="M1525" s="26">
        <f t="shared" si="1908"/>
        <v>0</v>
      </c>
      <c r="N1525" s="26">
        <f t="shared" si="1907"/>
        <v>4107.2259999999997</v>
      </c>
      <c r="O1525" s="47">
        <f t="shared" si="1867"/>
        <v>85.636228635890518</v>
      </c>
      <c r="P1525" s="26">
        <f t="shared" ref="P1525:R1525" si="1909">P1526</f>
        <v>0</v>
      </c>
      <c r="Q1525" s="26">
        <f t="shared" si="1909"/>
        <v>0</v>
      </c>
      <c r="R1525" s="26">
        <f t="shared" si="1909"/>
        <v>0</v>
      </c>
    </row>
    <row r="1526" spans="1:18" ht="39" x14ac:dyDescent="0.35">
      <c r="A1526" s="24" t="s">
        <v>352</v>
      </c>
      <c r="B1526" s="24" t="s">
        <v>100</v>
      </c>
      <c r="C1526" s="24" t="s">
        <v>8</v>
      </c>
      <c r="D1526" s="24" t="s">
        <v>53</v>
      </c>
      <c r="E1526" s="24" t="s">
        <v>428</v>
      </c>
      <c r="F1526" s="25" t="s">
        <v>733</v>
      </c>
      <c r="G1526" s="26">
        <v>71.974000000000004</v>
      </c>
      <c r="H1526" s="26">
        <v>4796.1313399999999</v>
      </c>
      <c r="I1526" s="26">
        <v>4796.1313399999999</v>
      </c>
      <c r="J1526" s="26"/>
      <c r="K1526" s="26"/>
      <c r="L1526" s="26"/>
      <c r="M1526" s="26"/>
      <c r="N1526" s="26">
        <v>4107.2259999999997</v>
      </c>
      <c r="O1526" s="47">
        <f t="shared" si="1867"/>
        <v>85.636228635890518</v>
      </c>
      <c r="P1526" s="26"/>
      <c r="Q1526" s="26"/>
      <c r="R1526" s="26"/>
    </row>
    <row r="1527" spans="1:18" ht="26" x14ac:dyDescent="0.35">
      <c r="A1527" s="24" t="s">
        <v>352</v>
      </c>
      <c r="B1527" s="24" t="s">
        <v>100</v>
      </c>
      <c r="C1527" s="24" t="s">
        <v>8</v>
      </c>
      <c r="D1527" s="24" t="s">
        <v>57</v>
      </c>
      <c r="E1527" s="24"/>
      <c r="F1527" s="25" t="s">
        <v>748</v>
      </c>
      <c r="G1527" s="26"/>
      <c r="H1527" s="26">
        <f>H1528</f>
        <v>281.7</v>
      </c>
      <c r="I1527" s="26">
        <f t="shared" ref="I1527:K1530" si="1910">I1528</f>
        <v>281.7</v>
      </c>
      <c r="J1527" s="26">
        <f t="shared" si="1910"/>
        <v>0</v>
      </c>
      <c r="K1527" s="26">
        <f t="shared" si="1910"/>
        <v>0</v>
      </c>
      <c r="L1527" s="26">
        <f t="shared" ref="L1527:R1530" si="1911">L1528</f>
        <v>0</v>
      </c>
      <c r="M1527" s="26">
        <f t="shared" si="1911"/>
        <v>0</v>
      </c>
      <c r="N1527" s="26">
        <f t="shared" si="1911"/>
        <v>281.7</v>
      </c>
      <c r="O1527" s="47">
        <f t="shared" si="1867"/>
        <v>100</v>
      </c>
      <c r="P1527" s="26">
        <f t="shared" si="1911"/>
        <v>0</v>
      </c>
      <c r="Q1527" s="26">
        <f t="shared" si="1911"/>
        <v>0</v>
      </c>
      <c r="R1527" s="26">
        <f t="shared" si="1911"/>
        <v>0</v>
      </c>
    </row>
    <row r="1528" spans="1:18" x14ac:dyDescent="0.35">
      <c r="A1528" s="24" t="s">
        <v>352</v>
      </c>
      <c r="B1528" s="24" t="s">
        <v>100</v>
      </c>
      <c r="C1528" s="24" t="s">
        <v>8</v>
      </c>
      <c r="D1528" s="24" t="s">
        <v>58</v>
      </c>
      <c r="E1528" s="24"/>
      <c r="F1528" s="25" t="s">
        <v>65</v>
      </c>
      <c r="G1528" s="26"/>
      <c r="H1528" s="26">
        <f>H1529</f>
        <v>281.7</v>
      </c>
      <c r="I1528" s="26">
        <f t="shared" si="1910"/>
        <v>281.7</v>
      </c>
      <c r="J1528" s="26">
        <f t="shared" si="1910"/>
        <v>0</v>
      </c>
      <c r="K1528" s="26">
        <f t="shared" si="1910"/>
        <v>0</v>
      </c>
      <c r="L1528" s="26">
        <f t="shared" si="1911"/>
        <v>0</v>
      </c>
      <c r="M1528" s="26">
        <f t="shared" si="1911"/>
        <v>0</v>
      </c>
      <c r="N1528" s="26">
        <f t="shared" si="1911"/>
        <v>281.7</v>
      </c>
      <c r="O1528" s="47">
        <f t="shared" si="1867"/>
        <v>100</v>
      </c>
      <c r="P1528" s="26">
        <f t="shared" si="1911"/>
        <v>0</v>
      </c>
      <c r="Q1528" s="26">
        <f t="shared" si="1911"/>
        <v>0</v>
      </c>
      <c r="R1528" s="26">
        <f t="shared" si="1911"/>
        <v>0</v>
      </c>
    </row>
    <row r="1529" spans="1:18" x14ac:dyDescent="0.35">
      <c r="A1529" s="24" t="s">
        <v>352</v>
      </c>
      <c r="B1529" s="24" t="s">
        <v>100</v>
      </c>
      <c r="C1529" s="24" t="s">
        <v>8</v>
      </c>
      <c r="D1529" s="24" t="s">
        <v>56</v>
      </c>
      <c r="E1529" s="24"/>
      <c r="F1529" s="25" t="s">
        <v>66</v>
      </c>
      <c r="G1529" s="26"/>
      <c r="H1529" s="26">
        <f>H1530</f>
        <v>281.7</v>
      </c>
      <c r="I1529" s="26">
        <f t="shared" si="1910"/>
        <v>281.7</v>
      </c>
      <c r="J1529" s="26">
        <f t="shared" si="1910"/>
        <v>0</v>
      </c>
      <c r="K1529" s="26">
        <f t="shared" si="1910"/>
        <v>0</v>
      </c>
      <c r="L1529" s="26">
        <f t="shared" si="1911"/>
        <v>0</v>
      </c>
      <c r="M1529" s="26">
        <f t="shared" si="1911"/>
        <v>0</v>
      </c>
      <c r="N1529" s="26">
        <f t="shared" si="1911"/>
        <v>281.7</v>
      </c>
      <c r="O1529" s="47">
        <f t="shared" si="1867"/>
        <v>100</v>
      </c>
      <c r="P1529" s="26">
        <f t="shared" si="1911"/>
        <v>0</v>
      </c>
      <c r="Q1529" s="26">
        <f t="shared" si="1911"/>
        <v>0</v>
      </c>
      <c r="R1529" s="26">
        <f t="shared" si="1911"/>
        <v>0</v>
      </c>
    </row>
    <row r="1530" spans="1:18" ht="26" x14ac:dyDescent="0.35">
      <c r="A1530" s="24" t="s">
        <v>352</v>
      </c>
      <c r="B1530" s="24" t="s">
        <v>100</v>
      </c>
      <c r="C1530" s="24" t="s">
        <v>8</v>
      </c>
      <c r="D1530" s="24" t="s">
        <v>56</v>
      </c>
      <c r="E1530" s="24" t="s">
        <v>6</v>
      </c>
      <c r="F1530" s="25" t="s">
        <v>367</v>
      </c>
      <c r="G1530" s="26"/>
      <c r="H1530" s="26">
        <f>H1531</f>
        <v>281.7</v>
      </c>
      <c r="I1530" s="26">
        <f t="shared" si="1910"/>
        <v>281.7</v>
      </c>
      <c r="J1530" s="26">
        <f t="shared" si="1910"/>
        <v>0</v>
      </c>
      <c r="K1530" s="26">
        <f t="shared" si="1910"/>
        <v>0</v>
      </c>
      <c r="L1530" s="26">
        <f t="shared" si="1911"/>
        <v>0</v>
      </c>
      <c r="M1530" s="26">
        <f t="shared" si="1911"/>
        <v>0</v>
      </c>
      <c r="N1530" s="26">
        <f t="shared" si="1911"/>
        <v>281.7</v>
      </c>
      <c r="O1530" s="47">
        <f t="shared" si="1867"/>
        <v>100</v>
      </c>
      <c r="P1530" s="26">
        <f t="shared" si="1911"/>
        <v>0</v>
      </c>
      <c r="Q1530" s="26">
        <f t="shared" si="1911"/>
        <v>0</v>
      </c>
      <c r="R1530" s="26">
        <f t="shared" si="1911"/>
        <v>0</v>
      </c>
    </row>
    <row r="1531" spans="1:18" ht="26" x14ac:dyDescent="0.35">
      <c r="A1531" s="24" t="s">
        <v>352</v>
      </c>
      <c r="B1531" s="24" t="s">
        <v>100</v>
      </c>
      <c r="C1531" s="24" t="s">
        <v>8</v>
      </c>
      <c r="D1531" s="24" t="s">
        <v>56</v>
      </c>
      <c r="E1531" s="24" t="s">
        <v>302</v>
      </c>
      <c r="F1531" s="25" t="s">
        <v>356</v>
      </c>
      <c r="G1531" s="26"/>
      <c r="H1531" s="26">
        <v>281.7</v>
      </c>
      <c r="I1531" s="26">
        <v>281.7</v>
      </c>
      <c r="J1531" s="26"/>
      <c r="K1531" s="26"/>
      <c r="L1531" s="26"/>
      <c r="M1531" s="26"/>
      <c r="N1531" s="26">
        <v>281.7</v>
      </c>
      <c r="O1531" s="47">
        <f t="shared" si="1867"/>
        <v>100</v>
      </c>
      <c r="P1531" s="26"/>
      <c r="Q1531" s="26"/>
      <c r="R1531" s="26"/>
    </row>
    <row r="1532" spans="1:18" s="29" customFormat="1" x14ac:dyDescent="0.35">
      <c r="A1532" s="28" t="s">
        <v>352</v>
      </c>
      <c r="B1532" s="28" t="s">
        <v>100</v>
      </c>
      <c r="C1532" s="28" t="s">
        <v>99</v>
      </c>
      <c r="D1532" s="28"/>
      <c r="E1532" s="28"/>
      <c r="F1532" s="21" t="s">
        <v>381</v>
      </c>
      <c r="G1532" s="22">
        <f t="shared" ref="G1532" si="1912">G1533+G1538+G1543+G1553+G1558</f>
        <v>33056.216999999997</v>
      </c>
      <c r="H1532" s="22">
        <f t="shared" ref="H1532:M1532" si="1913">H1533+H1538+H1543+H1553+H1558</f>
        <v>34099.71587</v>
      </c>
      <c r="I1532" s="22">
        <f t="shared" si="1913"/>
        <v>34099.71587</v>
      </c>
      <c r="J1532" s="22">
        <f t="shared" si="1913"/>
        <v>0</v>
      </c>
      <c r="K1532" s="22">
        <f t="shared" si="1913"/>
        <v>0</v>
      </c>
      <c r="L1532" s="22">
        <f t="shared" si="1913"/>
        <v>0</v>
      </c>
      <c r="M1532" s="22">
        <f t="shared" si="1913"/>
        <v>0</v>
      </c>
      <c r="N1532" s="22">
        <f t="shared" ref="N1532" si="1914">N1533+N1538+N1543+N1553+N1558</f>
        <v>33582.423000000003</v>
      </c>
      <c r="O1532" s="48">
        <f t="shared" si="1867"/>
        <v>98.482999471397065</v>
      </c>
      <c r="P1532" s="22">
        <f t="shared" ref="P1532:R1532" si="1915">P1533+P1538+P1543+P1553+P1558</f>
        <v>0</v>
      </c>
      <c r="Q1532" s="22">
        <f t="shared" ref="Q1532" si="1916">Q1533+Q1538+Q1543+Q1553+Q1558</f>
        <v>0</v>
      </c>
      <c r="R1532" s="22">
        <f t="shared" si="1915"/>
        <v>0</v>
      </c>
    </row>
    <row r="1533" spans="1:18" x14ac:dyDescent="0.35">
      <c r="A1533" s="24" t="s">
        <v>352</v>
      </c>
      <c r="B1533" s="24" t="s">
        <v>100</v>
      </c>
      <c r="C1533" s="24" t="s">
        <v>99</v>
      </c>
      <c r="D1533" s="24" t="s">
        <v>340</v>
      </c>
      <c r="E1533" s="24"/>
      <c r="F1533" s="25" t="s">
        <v>390</v>
      </c>
      <c r="G1533" s="26">
        <f t="shared" ref="G1533:N1536" si="1917">G1534</f>
        <v>631.99199999999996</v>
      </c>
      <c r="H1533" s="26">
        <f t="shared" si="1917"/>
        <v>631.99199999999996</v>
      </c>
      <c r="I1533" s="26">
        <f t="shared" si="1917"/>
        <v>631.99199999999996</v>
      </c>
      <c r="J1533" s="26">
        <f t="shared" si="1917"/>
        <v>0</v>
      </c>
      <c r="K1533" s="26">
        <f t="shared" si="1917"/>
        <v>0</v>
      </c>
      <c r="L1533" s="26">
        <f t="shared" si="1917"/>
        <v>0</v>
      </c>
      <c r="M1533" s="26">
        <f t="shared" si="1917"/>
        <v>0</v>
      </c>
      <c r="N1533" s="26">
        <f t="shared" si="1917"/>
        <v>631.99199999999996</v>
      </c>
      <c r="O1533" s="47">
        <f t="shared" si="1867"/>
        <v>100</v>
      </c>
      <c r="P1533" s="26">
        <f t="shared" ref="P1533:R1536" si="1918">P1534</f>
        <v>0</v>
      </c>
      <c r="Q1533" s="26">
        <f t="shared" si="1918"/>
        <v>0</v>
      </c>
      <c r="R1533" s="26">
        <f t="shared" si="1918"/>
        <v>0</v>
      </c>
    </row>
    <row r="1534" spans="1:18" ht="26" x14ac:dyDescent="0.35">
      <c r="A1534" s="24" t="s">
        <v>352</v>
      </c>
      <c r="B1534" s="24" t="s">
        <v>100</v>
      </c>
      <c r="C1534" s="24" t="s">
        <v>99</v>
      </c>
      <c r="D1534" s="24" t="s">
        <v>342</v>
      </c>
      <c r="E1534" s="24"/>
      <c r="F1534" s="25" t="s">
        <v>391</v>
      </c>
      <c r="G1534" s="26">
        <f t="shared" si="1917"/>
        <v>631.99199999999996</v>
      </c>
      <c r="H1534" s="26">
        <f t="shared" si="1917"/>
        <v>631.99199999999996</v>
      </c>
      <c r="I1534" s="26">
        <f t="shared" si="1917"/>
        <v>631.99199999999996</v>
      </c>
      <c r="J1534" s="26">
        <f t="shared" si="1917"/>
        <v>0</v>
      </c>
      <c r="K1534" s="26">
        <f t="shared" si="1917"/>
        <v>0</v>
      </c>
      <c r="L1534" s="26">
        <f t="shared" si="1917"/>
        <v>0</v>
      </c>
      <c r="M1534" s="26">
        <f t="shared" si="1917"/>
        <v>0</v>
      </c>
      <c r="N1534" s="26">
        <f t="shared" si="1917"/>
        <v>631.99199999999996</v>
      </c>
      <c r="O1534" s="47">
        <f t="shared" si="1867"/>
        <v>100</v>
      </c>
      <c r="P1534" s="26">
        <f t="shared" si="1918"/>
        <v>0</v>
      </c>
      <c r="Q1534" s="26">
        <f t="shared" si="1918"/>
        <v>0</v>
      </c>
      <c r="R1534" s="26">
        <f t="shared" si="1918"/>
        <v>0</v>
      </c>
    </row>
    <row r="1535" spans="1:18" ht="39" x14ac:dyDescent="0.35">
      <c r="A1535" s="24" t="s">
        <v>352</v>
      </c>
      <c r="B1535" s="24" t="s">
        <v>100</v>
      </c>
      <c r="C1535" s="24" t="s">
        <v>99</v>
      </c>
      <c r="D1535" s="24" t="s">
        <v>319</v>
      </c>
      <c r="E1535" s="24"/>
      <c r="F1535" s="25" t="s">
        <v>773</v>
      </c>
      <c r="G1535" s="26">
        <f t="shared" si="1917"/>
        <v>631.99199999999996</v>
      </c>
      <c r="H1535" s="26">
        <f t="shared" si="1917"/>
        <v>631.99199999999996</v>
      </c>
      <c r="I1535" s="26">
        <f t="shared" si="1917"/>
        <v>631.99199999999996</v>
      </c>
      <c r="J1535" s="26">
        <f t="shared" si="1917"/>
        <v>0</v>
      </c>
      <c r="K1535" s="26">
        <f t="shared" si="1917"/>
        <v>0</v>
      </c>
      <c r="L1535" s="26">
        <f t="shared" si="1917"/>
        <v>0</v>
      </c>
      <c r="M1535" s="26">
        <f t="shared" si="1917"/>
        <v>0</v>
      </c>
      <c r="N1535" s="26">
        <f t="shared" si="1917"/>
        <v>631.99199999999996</v>
      </c>
      <c r="O1535" s="47">
        <f t="shared" si="1867"/>
        <v>100</v>
      </c>
      <c r="P1535" s="26">
        <f t="shared" si="1918"/>
        <v>0</v>
      </c>
      <c r="Q1535" s="26">
        <f t="shared" si="1918"/>
        <v>0</v>
      </c>
      <c r="R1535" s="26">
        <f t="shared" si="1918"/>
        <v>0</v>
      </c>
    </row>
    <row r="1536" spans="1:18" ht="26" x14ac:dyDescent="0.35">
      <c r="A1536" s="24" t="s">
        <v>352</v>
      </c>
      <c r="B1536" s="24" t="s">
        <v>100</v>
      </c>
      <c r="C1536" s="24" t="s">
        <v>99</v>
      </c>
      <c r="D1536" s="24" t="s">
        <v>319</v>
      </c>
      <c r="E1536" s="24" t="s">
        <v>6</v>
      </c>
      <c r="F1536" s="25" t="s">
        <v>367</v>
      </c>
      <c r="G1536" s="26">
        <f t="shared" si="1917"/>
        <v>631.99199999999996</v>
      </c>
      <c r="H1536" s="26">
        <f t="shared" si="1917"/>
        <v>631.99199999999996</v>
      </c>
      <c r="I1536" s="26">
        <f t="shared" si="1917"/>
        <v>631.99199999999996</v>
      </c>
      <c r="J1536" s="26">
        <f t="shared" si="1917"/>
        <v>0</v>
      </c>
      <c r="K1536" s="26">
        <f t="shared" si="1917"/>
        <v>0</v>
      </c>
      <c r="L1536" s="26">
        <f t="shared" si="1917"/>
        <v>0</v>
      </c>
      <c r="M1536" s="26">
        <f t="shared" si="1917"/>
        <v>0</v>
      </c>
      <c r="N1536" s="26">
        <f t="shared" si="1917"/>
        <v>631.99199999999996</v>
      </c>
      <c r="O1536" s="47">
        <f t="shared" si="1867"/>
        <v>100</v>
      </c>
      <c r="P1536" s="26">
        <f t="shared" si="1918"/>
        <v>0</v>
      </c>
      <c r="Q1536" s="26">
        <f t="shared" si="1918"/>
        <v>0</v>
      </c>
      <c r="R1536" s="26">
        <f t="shared" si="1918"/>
        <v>0</v>
      </c>
    </row>
    <row r="1537" spans="1:18" ht="26" x14ac:dyDescent="0.35">
      <c r="A1537" s="24" t="s">
        <v>352</v>
      </c>
      <c r="B1537" s="24" t="s">
        <v>100</v>
      </c>
      <c r="C1537" s="24" t="s">
        <v>99</v>
      </c>
      <c r="D1537" s="24" t="s">
        <v>319</v>
      </c>
      <c r="E1537" s="24">
        <v>240</v>
      </c>
      <c r="F1537" s="25" t="s">
        <v>356</v>
      </c>
      <c r="G1537" s="26">
        <v>631.99199999999996</v>
      </c>
      <c r="H1537" s="26">
        <v>631.99199999999996</v>
      </c>
      <c r="I1537" s="26">
        <v>631.99199999999996</v>
      </c>
      <c r="J1537" s="26"/>
      <c r="K1537" s="26"/>
      <c r="L1537" s="26"/>
      <c r="M1537" s="26"/>
      <c r="N1537" s="26">
        <v>631.99199999999996</v>
      </c>
      <c r="O1537" s="47">
        <f t="shared" si="1867"/>
        <v>100</v>
      </c>
      <c r="P1537" s="26"/>
      <c r="Q1537" s="26"/>
      <c r="R1537" s="26"/>
    </row>
    <row r="1538" spans="1:18" ht="26" x14ac:dyDescent="0.35">
      <c r="A1538" s="24" t="s">
        <v>352</v>
      </c>
      <c r="B1538" s="24" t="s">
        <v>100</v>
      </c>
      <c r="C1538" s="24" t="s">
        <v>99</v>
      </c>
      <c r="D1538" s="24" t="s">
        <v>335</v>
      </c>
      <c r="E1538" s="24"/>
      <c r="F1538" s="25" t="s">
        <v>394</v>
      </c>
      <c r="G1538" s="26">
        <f t="shared" ref="G1538:N1541" si="1919">G1539</f>
        <v>13.5</v>
      </c>
      <c r="H1538" s="26">
        <f t="shared" si="1919"/>
        <v>13.5</v>
      </c>
      <c r="I1538" s="26">
        <f t="shared" si="1919"/>
        <v>13.5</v>
      </c>
      <c r="J1538" s="26">
        <f t="shared" si="1919"/>
        <v>0</v>
      </c>
      <c r="K1538" s="26">
        <f t="shared" si="1919"/>
        <v>0</v>
      </c>
      <c r="L1538" s="26">
        <f t="shared" si="1919"/>
        <v>0</v>
      </c>
      <c r="M1538" s="26">
        <f t="shared" si="1919"/>
        <v>0</v>
      </c>
      <c r="N1538" s="26">
        <f t="shared" si="1919"/>
        <v>13.425000000000001</v>
      </c>
      <c r="O1538" s="47">
        <f t="shared" si="1867"/>
        <v>99.444444444444443</v>
      </c>
      <c r="P1538" s="26">
        <f t="shared" ref="P1538:R1541" si="1920">P1539</f>
        <v>0</v>
      </c>
      <c r="Q1538" s="26">
        <f t="shared" si="1920"/>
        <v>0</v>
      </c>
      <c r="R1538" s="26">
        <f t="shared" si="1920"/>
        <v>0</v>
      </c>
    </row>
    <row r="1539" spans="1:18" ht="26" x14ac:dyDescent="0.35">
      <c r="A1539" s="24" t="s">
        <v>352</v>
      </c>
      <c r="B1539" s="24" t="s">
        <v>100</v>
      </c>
      <c r="C1539" s="24" t="s">
        <v>99</v>
      </c>
      <c r="D1539" s="24" t="s">
        <v>336</v>
      </c>
      <c r="E1539" s="24"/>
      <c r="F1539" s="25" t="s">
        <v>395</v>
      </c>
      <c r="G1539" s="26">
        <f t="shared" si="1919"/>
        <v>13.5</v>
      </c>
      <c r="H1539" s="26">
        <f t="shared" si="1919"/>
        <v>13.5</v>
      </c>
      <c r="I1539" s="26">
        <f t="shared" si="1919"/>
        <v>13.5</v>
      </c>
      <c r="J1539" s="26">
        <f t="shared" si="1919"/>
        <v>0</v>
      </c>
      <c r="K1539" s="26">
        <f t="shared" si="1919"/>
        <v>0</v>
      </c>
      <c r="L1539" s="26">
        <f t="shared" si="1919"/>
        <v>0</v>
      </c>
      <c r="M1539" s="26">
        <f t="shared" si="1919"/>
        <v>0</v>
      </c>
      <c r="N1539" s="26">
        <f t="shared" si="1919"/>
        <v>13.425000000000001</v>
      </c>
      <c r="O1539" s="47">
        <f t="shared" si="1867"/>
        <v>99.444444444444443</v>
      </c>
      <c r="P1539" s="26">
        <f t="shared" si="1920"/>
        <v>0</v>
      </c>
      <c r="Q1539" s="26">
        <f t="shared" si="1920"/>
        <v>0</v>
      </c>
      <c r="R1539" s="26">
        <f t="shared" si="1920"/>
        <v>0</v>
      </c>
    </row>
    <row r="1540" spans="1:18" x14ac:dyDescent="0.35">
      <c r="A1540" s="24" t="s">
        <v>352</v>
      </c>
      <c r="B1540" s="24" t="s">
        <v>100</v>
      </c>
      <c r="C1540" s="24" t="s">
        <v>99</v>
      </c>
      <c r="D1540" s="24" t="s">
        <v>320</v>
      </c>
      <c r="E1540" s="24"/>
      <c r="F1540" s="25" t="s">
        <v>397</v>
      </c>
      <c r="G1540" s="26">
        <f t="shared" si="1919"/>
        <v>13.5</v>
      </c>
      <c r="H1540" s="26">
        <f t="shared" si="1919"/>
        <v>13.5</v>
      </c>
      <c r="I1540" s="26">
        <f t="shared" si="1919"/>
        <v>13.5</v>
      </c>
      <c r="J1540" s="26">
        <f t="shared" si="1919"/>
        <v>0</v>
      </c>
      <c r="K1540" s="26">
        <f t="shared" si="1919"/>
        <v>0</v>
      </c>
      <c r="L1540" s="26">
        <f t="shared" si="1919"/>
        <v>0</v>
      </c>
      <c r="M1540" s="26">
        <f t="shared" si="1919"/>
        <v>0</v>
      </c>
      <c r="N1540" s="26">
        <f t="shared" si="1919"/>
        <v>13.425000000000001</v>
      </c>
      <c r="O1540" s="47">
        <f t="shared" si="1867"/>
        <v>99.444444444444443</v>
      </c>
      <c r="P1540" s="26">
        <f t="shared" si="1920"/>
        <v>0</v>
      </c>
      <c r="Q1540" s="26">
        <f t="shared" si="1920"/>
        <v>0</v>
      </c>
      <c r="R1540" s="26">
        <f t="shared" si="1920"/>
        <v>0</v>
      </c>
    </row>
    <row r="1541" spans="1:18" ht="26" x14ac:dyDescent="0.35">
      <c r="A1541" s="24" t="s">
        <v>352</v>
      </c>
      <c r="B1541" s="24" t="s">
        <v>100</v>
      </c>
      <c r="C1541" s="24" t="s">
        <v>99</v>
      </c>
      <c r="D1541" s="24" t="s">
        <v>320</v>
      </c>
      <c r="E1541" s="24" t="s">
        <v>6</v>
      </c>
      <c r="F1541" s="25" t="s">
        <v>367</v>
      </c>
      <c r="G1541" s="26">
        <f t="shared" si="1919"/>
        <v>13.5</v>
      </c>
      <c r="H1541" s="26">
        <f t="shared" si="1919"/>
        <v>13.5</v>
      </c>
      <c r="I1541" s="26">
        <f t="shared" si="1919"/>
        <v>13.5</v>
      </c>
      <c r="J1541" s="26">
        <f t="shared" si="1919"/>
        <v>0</v>
      </c>
      <c r="K1541" s="26">
        <f t="shared" si="1919"/>
        <v>0</v>
      </c>
      <c r="L1541" s="26">
        <f t="shared" si="1919"/>
        <v>0</v>
      </c>
      <c r="M1541" s="26">
        <f t="shared" si="1919"/>
        <v>0</v>
      </c>
      <c r="N1541" s="26">
        <f t="shared" si="1919"/>
        <v>13.425000000000001</v>
      </c>
      <c r="O1541" s="47">
        <f t="shared" si="1867"/>
        <v>99.444444444444443</v>
      </c>
      <c r="P1541" s="26">
        <f t="shared" si="1920"/>
        <v>0</v>
      </c>
      <c r="Q1541" s="26">
        <f t="shared" si="1920"/>
        <v>0</v>
      </c>
      <c r="R1541" s="26">
        <f t="shared" si="1920"/>
        <v>0</v>
      </c>
    </row>
    <row r="1542" spans="1:18" ht="26" x14ac:dyDescent="0.35">
      <c r="A1542" s="24" t="s">
        <v>352</v>
      </c>
      <c r="B1542" s="24" t="s">
        <v>100</v>
      </c>
      <c r="C1542" s="24" t="s">
        <v>99</v>
      </c>
      <c r="D1542" s="24" t="s">
        <v>320</v>
      </c>
      <c r="E1542" s="24">
        <v>240</v>
      </c>
      <c r="F1542" s="25" t="s">
        <v>356</v>
      </c>
      <c r="G1542" s="26">
        <v>13.5</v>
      </c>
      <c r="H1542" s="26">
        <v>13.5</v>
      </c>
      <c r="I1542" s="26">
        <v>13.5</v>
      </c>
      <c r="J1542" s="26"/>
      <c r="K1542" s="26"/>
      <c r="L1542" s="26"/>
      <c r="M1542" s="26"/>
      <c r="N1542" s="26">
        <v>13.425000000000001</v>
      </c>
      <c r="O1542" s="47">
        <f t="shared" si="1867"/>
        <v>99.444444444444443</v>
      </c>
      <c r="P1542" s="26"/>
      <c r="Q1542" s="26"/>
      <c r="R1542" s="26"/>
    </row>
    <row r="1543" spans="1:18" ht="39" x14ac:dyDescent="0.35">
      <c r="A1543" s="24" t="s">
        <v>352</v>
      </c>
      <c r="B1543" s="24" t="s">
        <v>100</v>
      </c>
      <c r="C1543" s="24" t="s">
        <v>99</v>
      </c>
      <c r="D1543" s="24" t="s">
        <v>337</v>
      </c>
      <c r="E1543" s="24"/>
      <c r="F1543" s="25" t="s">
        <v>779</v>
      </c>
      <c r="G1543" s="26">
        <f t="shared" ref="G1543:N1543" si="1921">G1544</f>
        <v>28252.024999999998</v>
      </c>
      <c r="H1543" s="26">
        <f t="shared" si="1921"/>
        <v>28252.024999999998</v>
      </c>
      <c r="I1543" s="26">
        <f t="shared" si="1921"/>
        <v>28252.024999999998</v>
      </c>
      <c r="J1543" s="26">
        <f t="shared" si="1921"/>
        <v>0</v>
      </c>
      <c r="K1543" s="26">
        <f t="shared" si="1921"/>
        <v>0</v>
      </c>
      <c r="L1543" s="26">
        <f t="shared" si="1921"/>
        <v>0</v>
      </c>
      <c r="M1543" s="26">
        <f t="shared" si="1921"/>
        <v>0</v>
      </c>
      <c r="N1543" s="26">
        <f t="shared" si="1921"/>
        <v>27936.374</v>
      </c>
      <c r="O1543" s="47">
        <f t="shared" si="1867"/>
        <v>98.882731414827802</v>
      </c>
      <c r="P1543" s="26">
        <f t="shared" ref="P1543:R1543" si="1922">P1544</f>
        <v>0</v>
      </c>
      <c r="Q1543" s="26">
        <f t="shared" si="1922"/>
        <v>0</v>
      </c>
      <c r="R1543" s="26">
        <f t="shared" si="1922"/>
        <v>0</v>
      </c>
    </row>
    <row r="1544" spans="1:18" ht="26" x14ac:dyDescent="0.35">
      <c r="A1544" s="24" t="s">
        <v>352</v>
      </c>
      <c r="B1544" s="24" t="s">
        <v>100</v>
      </c>
      <c r="C1544" s="24" t="s">
        <v>99</v>
      </c>
      <c r="D1544" s="24" t="s">
        <v>338</v>
      </c>
      <c r="E1544" s="24"/>
      <c r="F1544" s="25" t="s">
        <v>399</v>
      </c>
      <c r="G1544" s="26">
        <f t="shared" ref="G1544" si="1923">G1545+G1550</f>
        <v>28252.024999999998</v>
      </c>
      <c r="H1544" s="26">
        <f t="shared" ref="H1544:M1544" si="1924">H1545+H1550</f>
        <v>28252.024999999998</v>
      </c>
      <c r="I1544" s="26">
        <f t="shared" si="1924"/>
        <v>28252.024999999998</v>
      </c>
      <c r="J1544" s="26">
        <f t="shared" si="1924"/>
        <v>0</v>
      </c>
      <c r="K1544" s="26">
        <f t="shared" si="1924"/>
        <v>0</v>
      </c>
      <c r="L1544" s="26">
        <f t="shared" si="1924"/>
        <v>0</v>
      </c>
      <c r="M1544" s="26">
        <f t="shared" si="1924"/>
        <v>0</v>
      </c>
      <c r="N1544" s="26">
        <f t="shared" ref="N1544" si="1925">N1545+N1550</f>
        <v>27936.374</v>
      </c>
      <c r="O1544" s="47">
        <f t="shared" si="1867"/>
        <v>98.882731414827802</v>
      </c>
      <c r="P1544" s="26">
        <f t="shared" ref="P1544:R1544" si="1926">P1545+P1550</f>
        <v>0</v>
      </c>
      <c r="Q1544" s="26">
        <f t="shared" ref="Q1544" si="1927">Q1545+Q1550</f>
        <v>0</v>
      </c>
      <c r="R1544" s="26">
        <f t="shared" si="1926"/>
        <v>0</v>
      </c>
    </row>
    <row r="1545" spans="1:18" x14ac:dyDescent="0.35">
      <c r="A1545" s="24" t="s">
        <v>352</v>
      </c>
      <c r="B1545" s="24" t="s">
        <v>100</v>
      </c>
      <c r="C1545" s="24" t="s">
        <v>99</v>
      </c>
      <c r="D1545" s="24" t="s">
        <v>321</v>
      </c>
      <c r="E1545" s="24"/>
      <c r="F1545" s="25" t="s">
        <v>400</v>
      </c>
      <c r="G1545" s="26">
        <f t="shared" ref="G1545" si="1928">G1546+G1548</f>
        <v>21615.224999999999</v>
      </c>
      <c r="H1545" s="26">
        <f t="shared" ref="H1545:M1545" si="1929">H1546+H1548</f>
        <v>21615.224999999999</v>
      </c>
      <c r="I1545" s="26">
        <f t="shared" si="1929"/>
        <v>21615.224999999999</v>
      </c>
      <c r="J1545" s="26">
        <f t="shared" si="1929"/>
        <v>0</v>
      </c>
      <c r="K1545" s="26">
        <f t="shared" si="1929"/>
        <v>0</v>
      </c>
      <c r="L1545" s="26">
        <f t="shared" si="1929"/>
        <v>0</v>
      </c>
      <c r="M1545" s="26">
        <f t="shared" si="1929"/>
        <v>0</v>
      </c>
      <c r="N1545" s="26">
        <f t="shared" ref="N1545" si="1930">N1546+N1548</f>
        <v>21400.575000000001</v>
      </c>
      <c r="O1545" s="47">
        <f t="shared" si="1867"/>
        <v>99.006949962352934</v>
      </c>
      <c r="P1545" s="26">
        <f t="shared" ref="P1545:R1545" si="1931">P1546+P1548</f>
        <v>0</v>
      </c>
      <c r="Q1545" s="26">
        <f t="shared" ref="Q1545" si="1932">Q1546+Q1548</f>
        <v>0</v>
      </c>
      <c r="R1545" s="26">
        <f t="shared" si="1931"/>
        <v>0</v>
      </c>
    </row>
    <row r="1546" spans="1:18" ht="26" x14ac:dyDescent="0.35">
      <c r="A1546" s="24" t="s">
        <v>352</v>
      </c>
      <c r="B1546" s="24" t="s">
        <v>100</v>
      </c>
      <c r="C1546" s="24" t="s">
        <v>99</v>
      </c>
      <c r="D1546" s="24" t="s">
        <v>321</v>
      </c>
      <c r="E1546" s="24" t="s">
        <v>6</v>
      </c>
      <c r="F1546" s="25" t="s">
        <v>367</v>
      </c>
      <c r="G1546" s="26">
        <f t="shared" ref="G1546:N1546" si="1933">G1547</f>
        <v>21183.424999999999</v>
      </c>
      <c r="H1546" s="26">
        <f t="shared" si="1933"/>
        <v>21169.958999999999</v>
      </c>
      <c r="I1546" s="26">
        <f t="shared" si="1933"/>
        <v>21169.958999999999</v>
      </c>
      <c r="J1546" s="26">
        <f t="shared" si="1933"/>
        <v>0</v>
      </c>
      <c r="K1546" s="26">
        <f t="shared" si="1933"/>
        <v>0</v>
      </c>
      <c r="L1546" s="26">
        <f t="shared" si="1933"/>
        <v>0</v>
      </c>
      <c r="M1546" s="26">
        <f t="shared" si="1933"/>
        <v>0</v>
      </c>
      <c r="N1546" s="26">
        <f t="shared" si="1933"/>
        <v>20955.309000000001</v>
      </c>
      <c r="O1546" s="47">
        <f t="shared" si="1867"/>
        <v>98.986063222890522</v>
      </c>
      <c r="P1546" s="26">
        <f t="shared" ref="P1546:R1546" si="1934">P1547</f>
        <v>0</v>
      </c>
      <c r="Q1546" s="26">
        <f t="shared" si="1934"/>
        <v>0</v>
      </c>
      <c r="R1546" s="26">
        <f t="shared" si="1934"/>
        <v>0</v>
      </c>
    </row>
    <row r="1547" spans="1:18" ht="26" x14ac:dyDescent="0.35">
      <c r="A1547" s="24" t="s">
        <v>352</v>
      </c>
      <c r="B1547" s="24" t="s">
        <v>100</v>
      </c>
      <c r="C1547" s="24" t="s">
        <v>99</v>
      </c>
      <c r="D1547" s="24" t="s">
        <v>321</v>
      </c>
      <c r="E1547" s="24">
        <v>240</v>
      </c>
      <c r="F1547" s="25" t="s">
        <v>356</v>
      </c>
      <c r="G1547" s="26">
        <v>21183.424999999999</v>
      </c>
      <c r="H1547" s="26">
        <v>21169.958999999999</v>
      </c>
      <c r="I1547" s="26">
        <v>21169.958999999999</v>
      </c>
      <c r="J1547" s="26"/>
      <c r="K1547" s="26"/>
      <c r="L1547" s="26"/>
      <c r="M1547" s="26"/>
      <c r="N1547" s="26">
        <v>20955.309000000001</v>
      </c>
      <c r="O1547" s="47">
        <f t="shared" si="1867"/>
        <v>98.986063222890522</v>
      </c>
      <c r="P1547" s="26"/>
      <c r="Q1547" s="26"/>
      <c r="R1547" s="26"/>
    </row>
    <row r="1548" spans="1:18" x14ac:dyDescent="0.35">
      <c r="A1548" s="24" t="s">
        <v>352</v>
      </c>
      <c r="B1548" s="24" t="s">
        <v>100</v>
      </c>
      <c r="C1548" s="24" t="s">
        <v>99</v>
      </c>
      <c r="D1548" s="24" t="s">
        <v>321</v>
      </c>
      <c r="E1548" s="24" t="s">
        <v>7</v>
      </c>
      <c r="F1548" s="25" t="s">
        <v>371</v>
      </c>
      <c r="G1548" s="26">
        <f t="shared" ref="G1548:N1548" si="1935">G1549</f>
        <v>431.8</v>
      </c>
      <c r="H1548" s="26">
        <f t="shared" si="1935"/>
        <v>445.26600000000002</v>
      </c>
      <c r="I1548" s="26">
        <f t="shared" si="1935"/>
        <v>445.26600000000002</v>
      </c>
      <c r="J1548" s="26">
        <f t="shared" si="1935"/>
        <v>0</v>
      </c>
      <c r="K1548" s="26">
        <f t="shared" si="1935"/>
        <v>0</v>
      </c>
      <c r="L1548" s="26">
        <f t="shared" si="1935"/>
        <v>0</v>
      </c>
      <c r="M1548" s="26">
        <f t="shared" si="1935"/>
        <v>0</v>
      </c>
      <c r="N1548" s="26">
        <f t="shared" si="1935"/>
        <v>445.26600000000002</v>
      </c>
      <c r="O1548" s="47">
        <f t="shared" si="1867"/>
        <v>100</v>
      </c>
      <c r="P1548" s="26">
        <f t="shared" ref="P1548:R1548" si="1936">P1549</f>
        <v>0</v>
      </c>
      <c r="Q1548" s="26">
        <f t="shared" si="1936"/>
        <v>0</v>
      </c>
      <c r="R1548" s="26">
        <f t="shared" si="1936"/>
        <v>0</v>
      </c>
    </row>
    <row r="1549" spans="1:18" x14ac:dyDescent="0.35">
      <c r="A1549" s="24" t="s">
        <v>352</v>
      </c>
      <c r="B1549" s="24" t="s">
        <v>100</v>
      </c>
      <c r="C1549" s="24" t="s">
        <v>99</v>
      </c>
      <c r="D1549" s="24" t="s">
        <v>321</v>
      </c>
      <c r="E1549" s="24" t="s">
        <v>350</v>
      </c>
      <c r="F1549" s="25" t="s">
        <v>365</v>
      </c>
      <c r="G1549" s="26">
        <v>431.8</v>
      </c>
      <c r="H1549" s="26">
        <v>445.26600000000002</v>
      </c>
      <c r="I1549" s="26">
        <v>445.26600000000002</v>
      </c>
      <c r="J1549" s="26"/>
      <c r="K1549" s="26"/>
      <c r="L1549" s="26"/>
      <c r="M1549" s="26"/>
      <c r="N1549" s="26">
        <v>445.26600000000002</v>
      </c>
      <c r="O1549" s="47">
        <f t="shared" si="1867"/>
        <v>100</v>
      </c>
      <c r="P1549" s="26"/>
      <c r="Q1549" s="26"/>
      <c r="R1549" s="26"/>
    </row>
    <row r="1550" spans="1:18" x14ac:dyDescent="0.35">
      <c r="A1550" s="24" t="s">
        <v>352</v>
      </c>
      <c r="B1550" s="24" t="s">
        <v>100</v>
      </c>
      <c r="C1550" s="24" t="s">
        <v>99</v>
      </c>
      <c r="D1550" s="24" t="s">
        <v>322</v>
      </c>
      <c r="E1550" s="24"/>
      <c r="F1550" s="25" t="s">
        <v>401</v>
      </c>
      <c r="G1550" s="26">
        <f t="shared" ref="G1550:N1551" si="1937">G1551</f>
        <v>6636.8</v>
      </c>
      <c r="H1550" s="26">
        <f t="shared" si="1937"/>
        <v>6636.8</v>
      </c>
      <c r="I1550" s="26">
        <f t="shared" si="1937"/>
        <v>6636.8</v>
      </c>
      <c r="J1550" s="26">
        <f t="shared" si="1937"/>
        <v>0</v>
      </c>
      <c r="K1550" s="26">
        <f t="shared" si="1937"/>
        <v>0</v>
      </c>
      <c r="L1550" s="26">
        <f t="shared" si="1937"/>
        <v>0</v>
      </c>
      <c r="M1550" s="26">
        <f t="shared" si="1937"/>
        <v>0</v>
      </c>
      <c r="N1550" s="26">
        <f t="shared" si="1937"/>
        <v>6535.799</v>
      </c>
      <c r="O1550" s="47">
        <f t="shared" ref="O1550:O1613" si="1938">N1550/H1550*100</f>
        <v>98.478167189006754</v>
      </c>
      <c r="P1550" s="26">
        <f t="shared" ref="P1550:R1551" si="1939">P1551</f>
        <v>0</v>
      </c>
      <c r="Q1550" s="26">
        <f t="shared" si="1939"/>
        <v>0</v>
      </c>
      <c r="R1550" s="26">
        <f t="shared" si="1939"/>
        <v>0</v>
      </c>
    </row>
    <row r="1551" spans="1:18" ht="26" x14ac:dyDescent="0.35">
      <c r="A1551" s="24" t="s">
        <v>352</v>
      </c>
      <c r="B1551" s="24" t="s">
        <v>100</v>
      </c>
      <c r="C1551" s="24" t="s">
        <v>99</v>
      </c>
      <c r="D1551" s="24" t="s">
        <v>322</v>
      </c>
      <c r="E1551" s="24" t="s">
        <v>6</v>
      </c>
      <c r="F1551" s="25" t="s">
        <v>367</v>
      </c>
      <c r="G1551" s="26">
        <f t="shared" si="1937"/>
        <v>6636.8</v>
      </c>
      <c r="H1551" s="26">
        <f t="shared" si="1937"/>
        <v>6636.8</v>
      </c>
      <c r="I1551" s="26">
        <f t="shared" si="1937"/>
        <v>6636.8</v>
      </c>
      <c r="J1551" s="26">
        <f t="shared" si="1937"/>
        <v>0</v>
      </c>
      <c r="K1551" s="26">
        <f t="shared" si="1937"/>
        <v>0</v>
      </c>
      <c r="L1551" s="26">
        <f t="shared" si="1937"/>
        <v>0</v>
      </c>
      <c r="M1551" s="26">
        <f t="shared" si="1937"/>
        <v>0</v>
      </c>
      <c r="N1551" s="26">
        <f t="shared" si="1937"/>
        <v>6535.799</v>
      </c>
      <c r="O1551" s="47">
        <f t="shared" si="1938"/>
        <v>98.478167189006754</v>
      </c>
      <c r="P1551" s="26">
        <f t="shared" si="1939"/>
        <v>0</v>
      </c>
      <c r="Q1551" s="26">
        <f t="shared" si="1939"/>
        <v>0</v>
      </c>
      <c r="R1551" s="26">
        <f t="shared" si="1939"/>
        <v>0</v>
      </c>
    </row>
    <row r="1552" spans="1:18" ht="26" x14ac:dyDescent="0.35">
      <c r="A1552" s="24" t="s">
        <v>352</v>
      </c>
      <c r="B1552" s="24" t="s">
        <v>100</v>
      </c>
      <c r="C1552" s="24" t="s">
        <v>99</v>
      </c>
      <c r="D1552" s="24" t="s">
        <v>322</v>
      </c>
      <c r="E1552" s="24">
        <v>240</v>
      </c>
      <c r="F1552" s="25" t="s">
        <v>356</v>
      </c>
      <c r="G1552" s="26">
        <v>6636.8</v>
      </c>
      <c r="H1552" s="26">
        <v>6636.8</v>
      </c>
      <c r="I1552" s="26">
        <v>6636.8</v>
      </c>
      <c r="J1552" s="26"/>
      <c r="K1552" s="26"/>
      <c r="L1552" s="26"/>
      <c r="M1552" s="26"/>
      <c r="N1552" s="26">
        <v>6535.799</v>
      </c>
      <c r="O1552" s="47">
        <f t="shared" si="1938"/>
        <v>98.478167189006754</v>
      </c>
      <c r="P1552" s="26"/>
      <c r="Q1552" s="26"/>
      <c r="R1552" s="26"/>
    </row>
    <row r="1553" spans="1:18" ht="26" x14ac:dyDescent="0.35">
      <c r="A1553" s="24" t="s">
        <v>352</v>
      </c>
      <c r="B1553" s="24" t="s">
        <v>100</v>
      </c>
      <c r="C1553" s="24" t="s">
        <v>99</v>
      </c>
      <c r="D1553" s="24" t="s">
        <v>343</v>
      </c>
      <c r="E1553" s="24"/>
      <c r="F1553" s="25" t="s">
        <v>410</v>
      </c>
      <c r="G1553" s="26">
        <f t="shared" ref="G1553:N1556" si="1940">G1554</f>
        <v>3138.7</v>
      </c>
      <c r="H1553" s="26">
        <f t="shared" si="1940"/>
        <v>3138.7</v>
      </c>
      <c r="I1553" s="26">
        <f t="shared" si="1940"/>
        <v>3138.7</v>
      </c>
      <c r="J1553" s="26">
        <f t="shared" si="1940"/>
        <v>0</v>
      </c>
      <c r="K1553" s="26">
        <f t="shared" si="1940"/>
        <v>0</v>
      </c>
      <c r="L1553" s="26">
        <f t="shared" si="1940"/>
        <v>0</v>
      </c>
      <c r="M1553" s="26">
        <f t="shared" si="1940"/>
        <v>0</v>
      </c>
      <c r="N1553" s="26">
        <f t="shared" si="1940"/>
        <v>3138.7</v>
      </c>
      <c r="O1553" s="47">
        <f t="shared" si="1938"/>
        <v>100</v>
      </c>
      <c r="P1553" s="26">
        <f t="shared" ref="P1553:R1556" si="1941">P1554</f>
        <v>0</v>
      </c>
      <c r="Q1553" s="26">
        <f t="shared" si="1941"/>
        <v>0</v>
      </c>
      <c r="R1553" s="26">
        <f t="shared" si="1941"/>
        <v>0</v>
      </c>
    </row>
    <row r="1554" spans="1:18" ht="26" x14ac:dyDescent="0.35">
      <c r="A1554" s="24" t="s">
        <v>352</v>
      </c>
      <c r="B1554" s="24" t="s">
        <v>100</v>
      </c>
      <c r="C1554" s="24" t="s">
        <v>99</v>
      </c>
      <c r="D1554" s="24" t="s">
        <v>344</v>
      </c>
      <c r="E1554" s="24"/>
      <c r="F1554" s="25" t="s">
        <v>789</v>
      </c>
      <c r="G1554" s="26">
        <f t="shared" si="1940"/>
        <v>3138.7</v>
      </c>
      <c r="H1554" s="26">
        <f t="shared" si="1940"/>
        <v>3138.7</v>
      </c>
      <c r="I1554" s="26">
        <f t="shared" si="1940"/>
        <v>3138.7</v>
      </c>
      <c r="J1554" s="26">
        <f t="shared" si="1940"/>
        <v>0</v>
      </c>
      <c r="K1554" s="26">
        <f t="shared" si="1940"/>
        <v>0</v>
      </c>
      <c r="L1554" s="26">
        <f t="shared" si="1940"/>
        <v>0</v>
      </c>
      <c r="M1554" s="26">
        <f t="shared" si="1940"/>
        <v>0</v>
      </c>
      <c r="N1554" s="26">
        <f t="shared" si="1940"/>
        <v>3138.7</v>
      </c>
      <c r="O1554" s="47">
        <f t="shared" si="1938"/>
        <v>100</v>
      </c>
      <c r="P1554" s="26">
        <f t="shared" si="1941"/>
        <v>0</v>
      </c>
      <c r="Q1554" s="26">
        <f t="shared" si="1941"/>
        <v>0</v>
      </c>
      <c r="R1554" s="26">
        <f t="shared" si="1941"/>
        <v>0</v>
      </c>
    </row>
    <row r="1555" spans="1:18" ht="26" x14ac:dyDescent="0.35">
      <c r="A1555" s="24" t="s">
        <v>352</v>
      </c>
      <c r="B1555" s="24" t="s">
        <v>100</v>
      </c>
      <c r="C1555" s="24" t="s">
        <v>99</v>
      </c>
      <c r="D1555" s="24" t="s">
        <v>324</v>
      </c>
      <c r="E1555" s="24"/>
      <c r="F1555" s="25" t="s">
        <v>411</v>
      </c>
      <c r="G1555" s="26">
        <f t="shared" si="1940"/>
        <v>3138.7</v>
      </c>
      <c r="H1555" s="26">
        <f t="shared" si="1940"/>
        <v>3138.7</v>
      </c>
      <c r="I1555" s="26">
        <f t="shared" si="1940"/>
        <v>3138.7</v>
      </c>
      <c r="J1555" s="26">
        <f t="shared" si="1940"/>
        <v>0</v>
      </c>
      <c r="K1555" s="26">
        <f t="shared" si="1940"/>
        <v>0</v>
      </c>
      <c r="L1555" s="26">
        <f t="shared" si="1940"/>
        <v>0</v>
      </c>
      <c r="M1555" s="26">
        <f t="shared" si="1940"/>
        <v>0</v>
      </c>
      <c r="N1555" s="26">
        <f t="shared" si="1940"/>
        <v>3138.7</v>
      </c>
      <c r="O1555" s="47">
        <f t="shared" si="1938"/>
        <v>100</v>
      </c>
      <c r="P1555" s="26">
        <f t="shared" si="1941"/>
        <v>0</v>
      </c>
      <c r="Q1555" s="26">
        <f t="shared" si="1941"/>
        <v>0</v>
      </c>
      <c r="R1555" s="26">
        <f t="shared" si="1941"/>
        <v>0</v>
      </c>
    </row>
    <row r="1556" spans="1:18" ht="26" x14ac:dyDescent="0.35">
      <c r="A1556" s="24" t="s">
        <v>352</v>
      </c>
      <c r="B1556" s="24" t="s">
        <v>100</v>
      </c>
      <c r="C1556" s="24" t="s">
        <v>99</v>
      </c>
      <c r="D1556" s="24" t="s">
        <v>324</v>
      </c>
      <c r="E1556" s="24" t="s">
        <v>6</v>
      </c>
      <c r="F1556" s="25" t="s">
        <v>367</v>
      </c>
      <c r="G1556" s="26">
        <f t="shared" si="1940"/>
        <v>3138.7</v>
      </c>
      <c r="H1556" s="26">
        <f t="shared" si="1940"/>
        <v>3138.7</v>
      </c>
      <c r="I1556" s="26">
        <f t="shared" si="1940"/>
        <v>3138.7</v>
      </c>
      <c r="J1556" s="26">
        <f t="shared" si="1940"/>
        <v>0</v>
      </c>
      <c r="K1556" s="26">
        <f t="shared" si="1940"/>
        <v>0</v>
      </c>
      <c r="L1556" s="26">
        <f t="shared" si="1940"/>
        <v>0</v>
      </c>
      <c r="M1556" s="26">
        <f t="shared" si="1940"/>
        <v>0</v>
      </c>
      <c r="N1556" s="26">
        <f t="shared" si="1940"/>
        <v>3138.7</v>
      </c>
      <c r="O1556" s="47">
        <f t="shared" si="1938"/>
        <v>100</v>
      </c>
      <c r="P1556" s="26">
        <f t="shared" si="1941"/>
        <v>0</v>
      </c>
      <c r="Q1556" s="26">
        <f t="shared" si="1941"/>
        <v>0</v>
      </c>
      <c r="R1556" s="26">
        <f t="shared" si="1941"/>
        <v>0</v>
      </c>
    </row>
    <row r="1557" spans="1:18" ht="26" x14ac:dyDescent="0.35">
      <c r="A1557" s="24" t="s">
        <v>352</v>
      </c>
      <c r="B1557" s="24" t="s">
        <v>100</v>
      </c>
      <c r="C1557" s="24" t="s">
        <v>99</v>
      </c>
      <c r="D1557" s="24" t="s">
        <v>324</v>
      </c>
      <c r="E1557" s="24">
        <v>240</v>
      </c>
      <c r="F1557" s="25" t="s">
        <v>356</v>
      </c>
      <c r="G1557" s="26">
        <v>3138.7</v>
      </c>
      <c r="H1557" s="26">
        <v>3138.7</v>
      </c>
      <c r="I1557" s="26">
        <v>3138.7</v>
      </c>
      <c r="J1557" s="26"/>
      <c r="K1557" s="26"/>
      <c r="L1557" s="26"/>
      <c r="M1557" s="26"/>
      <c r="N1557" s="26">
        <v>3138.7</v>
      </c>
      <c r="O1557" s="47">
        <f t="shared" si="1938"/>
        <v>100</v>
      </c>
      <c r="P1557" s="26"/>
      <c r="Q1557" s="26"/>
      <c r="R1557" s="26"/>
    </row>
    <row r="1558" spans="1:18" ht="26" x14ac:dyDescent="0.35">
      <c r="A1558" s="24" t="s">
        <v>352</v>
      </c>
      <c r="B1558" s="24" t="s">
        <v>100</v>
      </c>
      <c r="C1558" s="24" t="s">
        <v>99</v>
      </c>
      <c r="D1558" s="24" t="s">
        <v>28</v>
      </c>
      <c r="E1558" s="24"/>
      <c r="F1558" s="25" t="s">
        <v>39</v>
      </c>
      <c r="G1558" s="26">
        <f t="shared" ref="G1558:N1561" si="1942">G1559</f>
        <v>1020</v>
      </c>
      <c r="H1558" s="26">
        <f t="shared" si="1942"/>
        <v>2063.4988699999999</v>
      </c>
      <c r="I1558" s="26">
        <f t="shared" si="1942"/>
        <v>2063.4988699999999</v>
      </c>
      <c r="J1558" s="26">
        <f t="shared" si="1942"/>
        <v>0</v>
      </c>
      <c r="K1558" s="26">
        <f t="shared" si="1942"/>
        <v>0</v>
      </c>
      <c r="L1558" s="26">
        <f t="shared" si="1942"/>
        <v>0</v>
      </c>
      <c r="M1558" s="26">
        <f t="shared" si="1942"/>
        <v>0</v>
      </c>
      <c r="N1558" s="26">
        <f t="shared" si="1942"/>
        <v>1861.932</v>
      </c>
      <c r="O1558" s="47">
        <f t="shared" si="1938"/>
        <v>90.231791597734201</v>
      </c>
      <c r="P1558" s="26">
        <f t="shared" ref="P1558:R1561" si="1943">P1559</f>
        <v>0</v>
      </c>
      <c r="Q1558" s="26">
        <f t="shared" si="1943"/>
        <v>0</v>
      </c>
      <c r="R1558" s="26">
        <f t="shared" si="1943"/>
        <v>0</v>
      </c>
    </row>
    <row r="1559" spans="1:18" ht="26" x14ac:dyDescent="0.35">
      <c r="A1559" s="24" t="s">
        <v>352</v>
      </c>
      <c r="B1559" s="24" t="s">
        <v>100</v>
      </c>
      <c r="C1559" s="24" t="s">
        <v>99</v>
      </c>
      <c r="D1559" s="24" t="s">
        <v>59</v>
      </c>
      <c r="E1559" s="24"/>
      <c r="F1559" s="25" t="s">
        <v>72</v>
      </c>
      <c r="G1559" s="26">
        <f t="shared" si="1942"/>
        <v>1020</v>
      </c>
      <c r="H1559" s="26">
        <f t="shared" si="1942"/>
        <v>2063.4988699999999</v>
      </c>
      <c r="I1559" s="26">
        <f t="shared" si="1942"/>
        <v>2063.4988699999999</v>
      </c>
      <c r="J1559" s="26">
        <f t="shared" si="1942"/>
        <v>0</v>
      </c>
      <c r="K1559" s="26">
        <f t="shared" si="1942"/>
        <v>0</v>
      </c>
      <c r="L1559" s="26">
        <f t="shared" si="1942"/>
        <v>0</v>
      </c>
      <c r="M1559" s="26">
        <f t="shared" si="1942"/>
        <v>0</v>
      </c>
      <c r="N1559" s="26">
        <f t="shared" si="1942"/>
        <v>1861.932</v>
      </c>
      <c r="O1559" s="47">
        <f t="shared" si="1938"/>
        <v>90.231791597734201</v>
      </c>
      <c r="P1559" s="26">
        <f t="shared" si="1943"/>
        <v>0</v>
      </c>
      <c r="Q1559" s="26">
        <f t="shared" si="1943"/>
        <v>0</v>
      </c>
      <c r="R1559" s="26">
        <f t="shared" si="1943"/>
        <v>0</v>
      </c>
    </row>
    <row r="1560" spans="1:18" ht="26" x14ac:dyDescent="0.35">
      <c r="A1560" s="24" t="s">
        <v>352</v>
      </c>
      <c r="B1560" s="24" t="s">
        <v>100</v>
      </c>
      <c r="C1560" s="24" t="s">
        <v>99</v>
      </c>
      <c r="D1560" s="24" t="s">
        <v>53</v>
      </c>
      <c r="E1560" s="24"/>
      <c r="F1560" s="25" t="s">
        <v>73</v>
      </c>
      <c r="G1560" s="26">
        <f t="shared" si="1942"/>
        <v>1020</v>
      </c>
      <c r="H1560" s="26">
        <f t="shared" si="1942"/>
        <v>2063.4988699999999</v>
      </c>
      <c r="I1560" s="26">
        <f t="shared" si="1942"/>
        <v>2063.4988699999999</v>
      </c>
      <c r="J1560" s="26">
        <f t="shared" si="1942"/>
        <v>0</v>
      </c>
      <c r="K1560" s="26">
        <f t="shared" si="1942"/>
        <v>0</v>
      </c>
      <c r="L1560" s="26">
        <f t="shared" si="1942"/>
        <v>0</v>
      </c>
      <c r="M1560" s="26">
        <f t="shared" si="1942"/>
        <v>0</v>
      </c>
      <c r="N1560" s="26">
        <f t="shared" si="1942"/>
        <v>1861.932</v>
      </c>
      <c r="O1560" s="47">
        <f t="shared" si="1938"/>
        <v>90.231791597734201</v>
      </c>
      <c r="P1560" s="26">
        <f t="shared" si="1943"/>
        <v>0</v>
      </c>
      <c r="Q1560" s="26">
        <f t="shared" si="1943"/>
        <v>0</v>
      </c>
      <c r="R1560" s="26">
        <f t="shared" si="1943"/>
        <v>0</v>
      </c>
    </row>
    <row r="1561" spans="1:18" ht="26" x14ac:dyDescent="0.35">
      <c r="A1561" s="24" t="s">
        <v>352</v>
      </c>
      <c r="B1561" s="24" t="s">
        <v>100</v>
      </c>
      <c r="C1561" s="24" t="s">
        <v>99</v>
      </c>
      <c r="D1561" s="24" t="s">
        <v>53</v>
      </c>
      <c r="E1561" s="24" t="s">
        <v>6</v>
      </c>
      <c r="F1561" s="25" t="s">
        <v>367</v>
      </c>
      <c r="G1561" s="26">
        <f t="shared" si="1942"/>
        <v>1020</v>
      </c>
      <c r="H1561" s="26">
        <f t="shared" si="1942"/>
        <v>2063.4988699999999</v>
      </c>
      <c r="I1561" s="26">
        <f t="shared" si="1942"/>
        <v>2063.4988699999999</v>
      </c>
      <c r="J1561" s="26">
        <f t="shared" si="1942"/>
        <v>0</v>
      </c>
      <c r="K1561" s="26">
        <f t="shared" si="1942"/>
        <v>0</v>
      </c>
      <c r="L1561" s="26">
        <f t="shared" si="1942"/>
        <v>0</v>
      </c>
      <c r="M1561" s="26">
        <f t="shared" si="1942"/>
        <v>0</v>
      </c>
      <c r="N1561" s="26">
        <f t="shared" si="1942"/>
        <v>1861.932</v>
      </c>
      <c r="O1561" s="47">
        <f t="shared" si="1938"/>
        <v>90.231791597734201</v>
      </c>
      <c r="P1561" s="26">
        <f t="shared" si="1943"/>
        <v>0</v>
      </c>
      <c r="Q1561" s="26">
        <f t="shared" si="1943"/>
        <v>0</v>
      </c>
      <c r="R1561" s="26">
        <f t="shared" si="1943"/>
        <v>0</v>
      </c>
    </row>
    <row r="1562" spans="1:18" ht="26" x14ac:dyDescent="0.35">
      <c r="A1562" s="24" t="s">
        <v>352</v>
      </c>
      <c r="B1562" s="24" t="s">
        <v>100</v>
      </c>
      <c r="C1562" s="24" t="s">
        <v>99</v>
      </c>
      <c r="D1562" s="24" t="s">
        <v>53</v>
      </c>
      <c r="E1562" s="24">
        <v>240</v>
      </c>
      <c r="F1562" s="25" t="s">
        <v>356</v>
      </c>
      <c r="G1562" s="26">
        <v>1020</v>
      </c>
      <c r="H1562" s="26">
        <v>2063.4988699999999</v>
      </c>
      <c r="I1562" s="26">
        <v>2063.4988699999999</v>
      </c>
      <c r="J1562" s="26"/>
      <c r="K1562" s="26"/>
      <c r="L1562" s="26"/>
      <c r="M1562" s="26"/>
      <c r="N1562" s="26">
        <v>1861.932</v>
      </c>
      <c r="O1562" s="47">
        <f t="shared" si="1938"/>
        <v>90.231791597734201</v>
      </c>
      <c r="P1562" s="26"/>
      <c r="Q1562" s="26"/>
      <c r="R1562" s="26"/>
    </row>
    <row r="1563" spans="1:18" s="29" customFormat="1" x14ac:dyDescent="0.35">
      <c r="A1563" s="28" t="s">
        <v>352</v>
      </c>
      <c r="B1563" s="28" t="s">
        <v>100</v>
      </c>
      <c r="C1563" s="28" t="s">
        <v>100</v>
      </c>
      <c r="D1563" s="28"/>
      <c r="E1563" s="28"/>
      <c r="F1563" s="21" t="s">
        <v>382</v>
      </c>
      <c r="G1563" s="22">
        <f t="shared" ref="G1563:N1565" si="1944">G1564</f>
        <v>13615.8</v>
      </c>
      <c r="H1563" s="22">
        <f t="shared" si="1944"/>
        <v>14148.142000000002</v>
      </c>
      <c r="I1563" s="22">
        <f t="shared" si="1944"/>
        <v>14148.142000000002</v>
      </c>
      <c r="J1563" s="22">
        <f t="shared" si="1944"/>
        <v>0</v>
      </c>
      <c r="K1563" s="22">
        <f t="shared" si="1944"/>
        <v>0</v>
      </c>
      <c r="L1563" s="22">
        <f t="shared" si="1944"/>
        <v>0</v>
      </c>
      <c r="M1563" s="22">
        <f t="shared" si="1944"/>
        <v>0</v>
      </c>
      <c r="N1563" s="22">
        <f t="shared" si="1944"/>
        <v>14086.950999999999</v>
      </c>
      <c r="O1563" s="48">
        <f t="shared" si="1938"/>
        <v>99.567497979593341</v>
      </c>
      <c r="P1563" s="22">
        <f t="shared" ref="P1563:R1565" si="1945">P1564</f>
        <v>0</v>
      </c>
      <c r="Q1563" s="22">
        <f t="shared" si="1945"/>
        <v>0</v>
      </c>
      <c r="R1563" s="22">
        <f t="shared" si="1945"/>
        <v>0</v>
      </c>
    </row>
    <row r="1564" spans="1:18" ht="26" x14ac:dyDescent="0.35">
      <c r="A1564" s="24" t="s">
        <v>352</v>
      </c>
      <c r="B1564" s="24" t="s">
        <v>100</v>
      </c>
      <c r="C1564" s="24" t="s">
        <v>100</v>
      </c>
      <c r="D1564" s="24" t="s">
        <v>335</v>
      </c>
      <c r="E1564" s="24"/>
      <c r="F1564" s="25" t="s">
        <v>394</v>
      </c>
      <c r="G1564" s="26">
        <f t="shared" si="1944"/>
        <v>13615.8</v>
      </c>
      <c r="H1564" s="26">
        <f t="shared" si="1944"/>
        <v>14148.142000000002</v>
      </c>
      <c r="I1564" s="26">
        <f t="shared" si="1944"/>
        <v>14148.142000000002</v>
      </c>
      <c r="J1564" s="26">
        <f t="shared" si="1944"/>
        <v>0</v>
      </c>
      <c r="K1564" s="26">
        <f t="shared" si="1944"/>
        <v>0</v>
      </c>
      <c r="L1564" s="26">
        <f t="shared" si="1944"/>
        <v>0</v>
      </c>
      <c r="M1564" s="26">
        <f t="shared" si="1944"/>
        <v>0</v>
      </c>
      <c r="N1564" s="26">
        <f t="shared" si="1944"/>
        <v>14086.950999999999</v>
      </c>
      <c r="O1564" s="47">
        <f t="shared" si="1938"/>
        <v>99.567497979593341</v>
      </c>
      <c r="P1564" s="26">
        <f t="shared" si="1945"/>
        <v>0</v>
      </c>
      <c r="Q1564" s="26">
        <f t="shared" si="1945"/>
        <v>0</v>
      </c>
      <c r="R1564" s="26">
        <f t="shared" si="1945"/>
        <v>0</v>
      </c>
    </row>
    <row r="1565" spans="1:18" x14ac:dyDescent="0.35">
      <c r="A1565" s="24" t="s">
        <v>352</v>
      </c>
      <c r="B1565" s="24" t="s">
        <v>100</v>
      </c>
      <c r="C1565" s="24" t="s">
        <v>100</v>
      </c>
      <c r="D1565" s="24" t="s">
        <v>345</v>
      </c>
      <c r="E1565" s="24"/>
      <c r="F1565" s="25" t="s">
        <v>398</v>
      </c>
      <c r="G1565" s="26">
        <f t="shared" si="1944"/>
        <v>13615.8</v>
      </c>
      <c r="H1565" s="26">
        <f t="shared" si="1944"/>
        <v>14148.142000000002</v>
      </c>
      <c r="I1565" s="26">
        <f t="shared" si="1944"/>
        <v>14148.142000000002</v>
      </c>
      <c r="J1565" s="26">
        <f t="shared" si="1944"/>
        <v>0</v>
      </c>
      <c r="K1565" s="26">
        <f t="shared" si="1944"/>
        <v>0</v>
      </c>
      <c r="L1565" s="26">
        <f t="shared" si="1944"/>
        <v>0</v>
      </c>
      <c r="M1565" s="26">
        <f t="shared" si="1944"/>
        <v>0</v>
      </c>
      <c r="N1565" s="26">
        <f t="shared" si="1944"/>
        <v>14086.950999999999</v>
      </c>
      <c r="O1565" s="47">
        <f t="shared" si="1938"/>
        <v>99.567497979593341</v>
      </c>
      <c r="P1565" s="26">
        <f t="shared" si="1945"/>
        <v>0</v>
      </c>
      <c r="Q1565" s="26">
        <f t="shared" si="1945"/>
        <v>0</v>
      </c>
      <c r="R1565" s="26">
        <f t="shared" si="1945"/>
        <v>0</v>
      </c>
    </row>
    <row r="1566" spans="1:18" ht="39" x14ac:dyDescent="0.35">
      <c r="A1566" s="24" t="s">
        <v>352</v>
      </c>
      <c r="B1566" s="24" t="s">
        <v>100</v>
      </c>
      <c r="C1566" s="24" t="s">
        <v>100</v>
      </c>
      <c r="D1566" s="24" t="s">
        <v>325</v>
      </c>
      <c r="E1566" s="24"/>
      <c r="F1566" s="25" t="s">
        <v>37</v>
      </c>
      <c r="G1566" s="26">
        <f t="shared" ref="G1566" si="1946">G1567+G1569+G1571</f>
        <v>13615.8</v>
      </c>
      <c r="H1566" s="26">
        <f t="shared" ref="H1566:M1566" si="1947">H1567+H1569+H1571</f>
        <v>14148.142000000002</v>
      </c>
      <c r="I1566" s="26">
        <f t="shared" si="1947"/>
        <v>14148.142000000002</v>
      </c>
      <c r="J1566" s="26">
        <f t="shared" si="1947"/>
        <v>0</v>
      </c>
      <c r="K1566" s="26">
        <f t="shared" si="1947"/>
        <v>0</v>
      </c>
      <c r="L1566" s="26">
        <f t="shared" si="1947"/>
        <v>0</v>
      </c>
      <c r="M1566" s="26">
        <f t="shared" si="1947"/>
        <v>0</v>
      </c>
      <c r="N1566" s="26">
        <f t="shared" ref="N1566" si="1948">N1567+N1569+N1571</f>
        <v>14086.950999999999</v>
      </c>
      <c r="O1566" s="47">
        <f t="shared" si="1938"/>
        <v>99.567497979593341</v>
      </c>
      <c r="P1566" s="26">
        <f t="shared" ref="P1566:R1566" si="1949">P1567+P1569+P1571</f>
        <v>0</v>
      </c>
      <c r="Q1566" s="26">
        <f t="shared" ref="Q1566" si="1950">Q1567+Q1569+Q1571</f>
        <v>0</v>
      </c>
      <c r="R1566" s="26">
        <f t="shared" si="1949"/>
        <v>0</v>
      </c>
    </row>
    <row r="1567" spans="1:18" ht="52" x14ac:dyDescent="0.35">
      <c r="A1567" s="24" t="s">
        <v>352</v>
      </c>
      <c r="B1567" s="24" t="s">
        <v>100</v>
      </c>
      <c r="C1567" s="24" t="s">
        <v>100</v>
      </c>
      <c r="D1567" s="24" t="s">
        <v>325</v>
      </c>
      <c r="E1567" s="24" t="s">
        <v>19</v>
      </c>
      <c r="F1567" s="25" t="s">
        <v>366</v>
      </c>
      <c r="G1567" s="26">
        <f t="shared" ref="G1567:N1567" si="1951">G1568</f>
        <v>9141.5</v>
      </c>
      <c r="H1567" s="26">
        <f t="shared" si="1951"/>
        <v>9797.7139999999999</v>
      </c>
      <c r="I1567" s="26">
        <f t="shared" si="1951"/>
        <v>9797.7139999999999</v>
      </c>
      <c r="J1567" s="26">
        <f t="shared" si="1951"/>
        <v>0</v>
      </c>
      <c r="K1567" s="26">
        <f t="shared" si="1951"/>
        <v>0</v>
      </c>
      <c r="L1567" s="26">
        <f t="shared" si="1951"/>
        <v>0</v>
      </c>
      <c r="M1567" s="26">
        <f t="shared" si="1951"/>
        <v>0</v>
      </c>
      <c r="N1567" s="26">
        <f t="shared" si="1951"/>
        <v>9786.9619999999995</v>
      </c>
      <c r="O1567" s="47">
        <f t="shared" si="1938"/>
        <v>99.89026011577802</v>
      </c>
      <c r="P1567" s="26">
        <f t="shared" ref="P1567:R1567" si="1952">P1568</f>
        <v>0</v>
      </c>
      <c r="Q1567" s="26">
        <f t="shared" si="1952"/>
        <v>0</v>
      </c>
      <c r="R1567" s="26">
        <f t="shared" si="1952"/>
        <v>0</v>
      </c>
    </row>
    <row r="1568" spans="1:18" x14ac:dyDescent="0.35">
      <c r="A1568" s="24" t="s">
        <v>352</v>
      </c>
      <c r="B1568" s="24" t="s">
        <v>100</v>
      </c>
      <c r="C1568" s="24" t="s">
        <v>100</v>
      </c>
      <c r="D1568" s="24" t="s">
        <v>325</v>
      </c>
      <c r="E1568" s="24">
        <v>110</v>
      </c>
      <c r="F1568" s="25" t="s">
        <v>354</v>
      </c>
      <c r="G1568" s="26">
        <v>9141.5</v>
      </c>
      <c r="H1568" s="26">
        <v>9797.7139999999999</v>
      </c>
      <c r="I1568" s="26">
        <v>9797.7139999999999</v>
      </c>
      <c r="J1568" s="26"/>
      <c r="K1568" s="26"/>
      <c r="L1568" s="26"/>
      <c r="M1568" s="26"/>
      <c r="N1568" s="26">
        <v>9786.9619999999995</v>
      </c>
      <c r="O1568" s="47">
        <f t="shared" si="1938"/>
        <v>99.89026011577802</v>
      </c>
      <c r="P1568" s="26"/>
      <c r="Q1568" s="26"/>
      <c r="R1568" s="26"/>
    </row>
    <row r="1569" spans="1:18" ht="26" x14ac:dyDescent="0.35">
      <c r="A1569" s="24" t="s">
        <v>352</v>
      </c>
      <c r="B1569" s="24" t="s">
        <v>100</v>
      </c>
      <c r="C1569" s="24" t="s">
        <v>100</v>
      </c>
      <c r="D1569" s="24" t="s">
        <v>325</v>
      </c>
      <c r="E1569" s="24" t="s">
        <v>6</v>
      </c>
      <c r="F1569" s="25" t="s">
        <v>367</v>
      </c>
      <c r="G1569" s="26">
        <f t="shared" ref="G1569:N1569" si="1953">G1570</f>
        <v>4454.8</v>
      </c>
      <c r="H1569" s="26">
        <f t="shared" si="1953"/>
        <v>4343.6660000000002</v>
      </c>
      <c r="I1569" s="26">
        <f t="shared" si="1953"/>
        <v>4343.6660000000002</v>
      </c>
      <c r="J1569" s="26">
        <f t="shared" si="1953"/>
        <v>0</v>
      </c>
      <c r="K1569" s="26">
        <f t="shared" si="1953"/>
        <v>0</v>
      </c>
      <c r="L1569" s="26">
        <f t="shared" si="1953"/>
        <v>0</v>
      </c>
      <c r="M1569" s="26">
        <f t="shared" si="1953"/>
        <v>0</v>
      </c>
      <c r="N1569" s="26">
        <f t="shared" si="1953"/>
        <v>4296.2240000000002</v>
      </c>
      <c r="O1569" s="47">
        <f t="shared" si="1938"/>
        <v>98.907788950623726</v>
      </c>
      <c r="P1569" s="26">
        <f t="shared" ref="P1569:R1569" si="1954">P1570</f>
        <v>0</v>
      </c>
      <c r="Q1569" s="26">
        <f t="shared" si="1954"/>
        <v>0</v>
      </c>
      <c r="R1569" s="26">
        <f t="shared" si="1954"/>
        <v>0</v>
      </c>
    </row>
    <row r="1570" spans="1:18" ht="26" x14ac:dyDescent="0.35">
      <c r="A1570" s="24" t="s">
        <v>352</v>
      </c>
      <c r="B1570" s="24" t="s">
        <v>100</v>
      </c>
      <c r="C1570" s="24" t="s">
        <v>100</v>
      </c>
      <c r="D1570" s="24" t="s">
        <v>325</v>
      </c>
      <c r="E1570" s="24">
        <v>240</v>
      </c>
      <c r="F1570" s="25" t="s">
        <v>356</v>
      </c>
      <c r="G1570" s="26">
        <v>4454.8</v>
      </c>
      <c r="H1570" s="26">
        <v>4343.6660000000002</v>
      </c>
      <c r="I1570" s="26">
        <v>4343.6660000000002</v>
      </c>
      <c r="J1570" s="26"/>
      <c r="K1570" s="26"/>
      <c r="L1570" s="26"/>
      <c r="M1570" s="26"/>
      <c r="N1570" s="26">
        <v>4296.2240000000002</v>
      </c>
      <c r="O1570" s="47">
        <f t="shared" si="1938"/>
        <v>98.907788950623726</v>
      </c>
      <c r="P1570" s="26"/>
      <c r="Q1570" s="26"/>
      <c r="R1570" s="26"/>
    </row>
    <row r="1571" spans="1:18" x14ac:dyDescent="0.35">
      <c r="A1571" s="24" t="s">
        <v>352</v>
      </c>
      <c r="B1571" s="24" t="s">
        <v>100</v>
      </c>
      <c r="C1571" s="24" t="s">
        <v>100</v>
      </c>
      <c r="D1571" s="24" t="s">
        <v>325</v>
      </c>
      <c r="E1571" s="24" t="s">
        <v>7</v>
      </c>
      <c r="F1571" s="25" t="s">
        <v>371</v>
      </c>
      <c r="G1571" s="26">
        <f t="shared" ref="G1571:N1571" si="1955">G1572</f>
        <v>19.5</v>
      </c>
      <c r="H1571" s="26">
        <f t="shared" si="1955"/>
        <v>6.7619999999999996</v>
      </c>
      <c r="I1571" s="26">
        <f t="shared" si="1955"/>
        <v>6.7619999999999996</v>
      </c>
      <c r="J1571" s="26">
        <f t="shared" si="1955"/>
        <v>0</v>
      </c>
      <c r="K1571" s="26">
        <f t="shared" si="1955"/>
        <v>0</v>
      </c>
      <c r="L1571" s="26">
        <f t="shared" si="1955"/>
        <v>0</v>
      </c>
      <c r="M1571" s="26">
        <f t="shared" si="1955"/>
        <v>0</v>
      </c>
      <c r="N1571" s="26">
        <f t="shared" si="1955"/>
        <v>3.7650000000000001</v>
      </c>
      <c r="O1571" s="47">
        <f t="shared" si="1938"/>
        <v>55.678793256433011</v>
      </c>
      <c r="P1571" s="26">
        <f t="shared" ref="P1571:R1571" si="1956">P1572</f>
        <v>0</v>
      </c>
      <c r="Q1571" s="26">
        <f t="shared" si="1956"/>
        <v>0</v>
      </c>
      <c r="R1571" s="26">
        <f t="shared" si="1956"/>
        <v>0</v>
      </c>
    </row>
    <row r="1572" spans="1:18" x14ac:dyDescent="0.35">
      <c r="A1572" s="24" t="s">
        <v>352</v>
      </c>
      <c r="B1572" s="24" t="s">
        <v>100</v>
      </c>
      <c r="C1572" s="24" t="s">
        <v>100</v>
      </c>
      <c r="D1572" s="24" t="s">
        <v>325</v>
      </c>
      <c r="E1572" s="24">
        <v>850</v>
      </c>
      <c r="F1572" s="25" t="s">
        <v>365</v>
      </c>
      <c r="G1572" s="26">
        <v>19.5</v>
      </c>
      <c r="H1572" s="26">
        <v>6.7619999999999996</v>
      </c>
      <c r="I1572" s="26">
        <v>6.7619999999999996</v>
      </c>
      <c r="J1572" s="26"/>
      <c r="K1572" s="26"/>
      <c r="L1572" s="26"/>
      <c r="M1572" s="26"/>
      <c r="N1572" s="26">
        <v>3.7650000000000001</v>
      </c>
      <c r="O1572" s="47">
        <f t="shared" si="1938"/>
        <v>55.678793256433011</v>
      </c>
      <c r="P1572" s="26"/>
      <c r="Q1572" s="26"/>
      <c r="R1572" s="26"/>
    </row>
    <row r="1573" spans="1:18" s="7" customFormat="1" x14ac:dyDescent="0.35">
      <c r="A1573" s="27" t="s">
        <v>352</v>
      </c>
      <c r="B1573" s="27" t="s">
        <v>50</v>
      </c>
      <c r="C1573" s="27"/>
      <c r="D1573" s="27"/>
      <c r="E1573" s="27"/>
      <c r="F1573" s="17" t="s">
        <v>374</v>
      </c>
      <c r="G1573" s="18">
        <f t="shared" ref="G1573:N1578" si="1957">G1574</f>
        <v>1333.5</v>
      </c>
      <c r="H1573" s="18">
        <f t="shared" si="1957"/>
        <v>1333.5</v>
      </c>
      <c r="I1573" s="18">
        <f t="shared" si="1957"/>
        <v>1333.5</v>
      </c>
      <c r="J1573" s="18">
        <f t="shared" si="1957"/>
        <v>0</v>
      </c>
      <c r="K1573" s="18">
        <f t="shared" si="1957"/>
        <v>0</v>
      </c>
      <c r="L1573" s="18">
        <f t="shared" si="1957"/>
        <v>0</v>
      </c>
      <c r="M1573" s="18">
        <f t="shared" si="1957"/>
        <v>0</v>
      </c>
      <c r="N1573" s="18">
        <f t="shared" si="1957"/>
        <v>1313.491</v>
      </c>
      <c r="O1573" s="46">
        <f t="shared" si="1938"/>
        <v>98.499512560929887</v>
      </c>
      <c r="P1573" s="18">
        <f t="shared" ref="P1573:R1578" si="1958">P1574</f>
        <v>0</v>
      </c>
      <c r="Q1573" s="18">
        <f t="shared" si="1958"/>
        <v>0</v>
      </c>
      <c r="R1573" s="18">
        <f t="shared" si="1958"/>
        <v>0</v>
      </c>
    </row>
    <row r="1574" spans="1:18" s="29" customFormat="1" ht="26" x14ac:dyDescent="0.35">
      <c r="A1574" s="28" t="s">
        <v>352</v>
      </c>
      <c r="B1574" s="28" t="s">
        <v>50</v>
      </c>
      <c r="C1574" s="28" t="s">
        <v>99</v>
      </c>
      <c r="D1574" s="28"/>
      <c r="E1574" s="28"/>
      <c r="F1574" s="21" t="s">
        <v>116</v>
      </c>
      <c r="G1574" s="22">
        <f t="shared" si="1957"/>
        <v>1333.5</v>
      </c>
      <c r="H1574" s="22">
        <f t="shared" si="1957"/>
        <v>1333.5</v>
      </c>
      <c r="I1574" s="22">
        <f t="shared" si="1957"/>
        <v>1333.5</v>
      </c>
      <c r="J1574" s="22">
        <f t="shared" si="1957"/>
        <v>0</v>
      </c>
      <c r="K1574" s="22">
        <f t="shared" si="1957"/>
        <v>0</v>
      </c>
      <c r="L1574" s="22">
        <f t="shared" si="1957"/>
        <v>0</v>
      </c>
      <c r="M1574" s="22">
        <f t="shared" si="1957"/>
        <v>0</v>
      </c>
      <c r="N1574" s="22">
        <f t="shared" si="1957"/>
        <v>1313.491</v>
      </c>
      <c r="O1574" s="48">
        <f t="shared" si="1938"/>
        <v>98.499512560929887</v>
      </c>
      <c r="P1574" s="22">
        <f t="shared" si="1958"/>
        <v>0</v>
      </c>
      <c r="Q1574" s="22">
        <f t="shared" si="1958"/>
        <v>0</v>
      </c>
      <c r="R1574" s="22">
        <f t="shared" si="1958"/>
        <v>0</v>
      </c>
    </row>
    <row r="1575" spans="1:18" ht="26" x14ac:dyDescent="0.35">
      <c r="A1575" s="24" t="s">
        <v>352</v>
      </c>
      <c r="B1575" s="24" t="s">
        <v>50</v>
      </c>
      <c r="C1575" s="24" t="s">
        <v>99</v>
      </c>
      <c r="D1575" s="24" t="s">
        <v>109</v>
      </c>
      <c r="E1575" s="24"/>
      <c r="F1575" s="25" t="s">
        <v>118</v>
      </c>
      <c r="G1575" s="26">
        <f t="shared" si="1957"/>
        <v>1333.5</v>
      </c>
      <c r="H1575" s="26">
        <f t="shared" si="1957"/>
        <v>1333.5</v>
      </c>
      <c r="I1575" s="26">
        <f t="shared" si="1957"/>
        <v>1333.5</v>
      </c>
      <c r="J1575" s="26">
        <f t="shared" si="1957"/>
        <v>0</v>
      </c>
      <c r="K1575" s="26">
        <f t="shared" si="1957"/>
        <v>0</v>
      </c>
      <c r="L1575" s="26">
        <f t="shared" si="1957"/>
        <v>0</v>
      </c>
      <c r="M1575" s="26">
        <f t="shared" si="1957"/>
        <v>0</v>
      </c>
      <c r="N1575" s="26">
        <f t="shared" si="1957"/>
        <v>1313.491</v>
      </c>
      <c r="O1575" s="47">
        <f t="shared" si="1938"/>
        <v>98.499512560929887</v>
      </c>
      <c r="P1575" s="26">
        <f t="shared" si="1958"/>
        <v>0</v>
      </c>
      <c r="Q1575" s="26">
        <f t="shared" si="1958"/>
        <v>0</v>
      </c>
      <c r="R1575" s="26">
        <f t="shared" si="1958"/>
        <v>0</v>
      </c>
    </row>
    <row r="1576" spans="1:18" ht="26" x14ac:dyDescent="0.35">
      <c r="A1576" s="24" t="s">
        <v>352</v>
      </c>
      <c r="B1576" s="24" t="s">
        <v>50</v>
      </c>
      <c r="C1576" s="24" t="s">
        <v>99</v>
      </c>
      <c r="D1576" s="24" t="s">
        <v>111</v>
      </c>
      <c r="E1576" s="24"/>
      <c r="F1576" s="25" t="s">
        <v>122</v>
      </c>
      <c r="G1576" s="26">
        <f t="shared" si="1957"/>
        <v>1333.5</v>
      </c>
      <c r="H1576" s="26">
        <f t="shared" si="1957"/>
        <v>1333.5</v>
      </c>
      <c r="I1576" s="26">
        <f t="shared" si="1957"/>
        <v>1333.5</v>
      </c>
      <c r="J1576" s="26">
        <f t="shared" si="1957"/>
        <v>0</v>
      </c>
      <c r="K1576" s="26">
        <f t="shared" si="1957"/>
        <v>0</v>
      </c>
      <c r="L1576" s="26">
        <f t="shared" si="1957"/>
        <v>0</v>
      </c>
      <c r="M1576" s="26">
        <f t="shared" si="1957"/>
        <v>0</v>
      </c>
      <c r="N1576" s="26">
        <f t="shared" si="1957"/>
        <v>1313.491</v>
      </c>
      <c r="O1576" s="47">
        <f t="shared" si="1938"/>
        <v>98.499512560929887</v>
      </c>
      <c r="P1576" s="26">
        <f t="shared" si="1958"/>
        <v>0</v>
      </c>
      <c r="Q1576" s="26">
        <f t="shared" si="1958"/>
        <v>0</v>
      </c>
      <c r="R1576" s="26">
        <f t="shared" si="1958"/>
        <v>0</v>
      </c>
    </row>
    <row r="1577" spans="1:18" x14ac:dyDescent="0.35">
      <c r="A1577" s="24" t="s">
        <v>352</v>
      </c>
      <c r="B1577" s="24" t="s">
        <v>50</v>
      </c>
      <c r="C1577" s="24" t="s">
        <v>99</v>
      </c>
      <c r="D1577" s="24" t="s">
        <v>106</v>
      </c>
      <c r="E1577" s="24"/>
      <c r="F1577" s="25" t="s">
        <v>125</v>
      </c>
      <c r="G1577" s="26">
        <f t="shared" si="1957"/>
        <v>1333.5</v>
      </c>
      <c r="H1577" s="26">
        <f t="shared" si="1957"/>
        <v>1333.5</v>
      </c>
      <c r="I1577" s="26">
        <f t="shared" si="1957"/>
        <v>1333.5</v>
      </c>
      <c r="J1577" s="26">
        <f t="shared" si="1957"/>
        <v>0</v>
      </c>
      <c r="K1577" s="26">
        <f t="shared" si="1957"/>
        <v>0</v>
      </c>
      <c r="L1577" s="26">
        <f t="shared" si="1957"/>
        <v>0</v>
      </c>
      <c r="M1577" s="26">
        <f t="shared" si="1957"/>
        <v>0</v>
      </c>
      <c r="N1577" s="26">
        <f t="shared" si="1957"/>
        <v>1313.491</v>
      </c>
      <c r="O1577" s="47">
        <f t="shared" si="1938"/>
        <v>98.499512560929887</v>
      </c>
      <c r="P1577" s="26">
        <f t="shared" si="1958"/>
        <v>0</v>
      </c>
      <c r="Q1577" s="26">
        <f t="shared" si="1958"/>
        <v>0</v>
      </c>
      <c r="R1577" s="26">
        <f t="shared" si="1958"/>
        <v>0</v>
      </c>
    </row>
    <row r="1578" spans="1:18" ht="26" x14ac:dyDescent="0.35">
      <c r="A1578" s="24" t="s">
        <v>352</v>
      </c>
      <c r="B1578" s="24" t="s">
        <v>50</v>
      </c>
      <c r="C1578" s="24" t="s">
        <v>99</v>
      </c>
      <c r="D1578" s="24" t="s">
        <v>106</v>
      </c>
      <c r="E1578" s="24" t="s">
        <v>6</v>
      </c>
      <c r="F1578" s="25" t="s">
        <v>367</v>
      </c>
      <c r="G1578" s="26">
        <f t="shared" si="1957"/>
        <v>1333.5</v>
      </c>
      <c r="H1578" s="26">
        <f t="shared" si="1957"/>
        <v>1333.5</v>
      </c>
      <c r="I1578" s="26">
        <f t="shared" si="1957"/>
        <v>1333.5</v>
      </c>
      <c r="J1578" s="26">
        <f t="shared" si="1957"/>
        <v>0</v>
      </c>
      <c r="K1578" s="26">
        <f t="shared" si="1957"/>
        <v>0</v>
      </c>
      <c r="L1578" s="26">
        <f t="shared" si="1957"/>
        <v>0</v>
      </c>
      <c r="M1578" s="26">
        <f t="shared" si="1957"/>
        <v>0</v>
      </c>
      <c r="N1578" s="26">
        <f t="shared" si="1957"/>
        <v>1313.491</v>
      </c>
      <c r="O1578" s="47">
        <f t="shared" si="1938"/>
        <v>98.499512560929887</v>
      </c>
      <c r="P1578" s="26">
        <f t="shared" si="1958"/>
        <v>0</v>
      </c>
      <c r="Q1578" s="26">
        <f t="shared" si="1958"/>
        <v>0</v>
      </c>
      <c r="R1578" s="26">
        <f t="shared" si="1958"/>
        <v>0</v>
      </c>
    </row>
    <row r="1579" spans="1:18" ht="26" x14ac:dyDescent="0.35">
      <c r="A1579" s="24" t="s">
        <v>352</v>
      </c>
      <c r="B1579" s="24" t="s">
        <v>50</v>
      </c>
      <c r="C1579" s="24" t="s">
        <v>99</v>
      </c>
      <c r="D1579" s="24" t="s">
        <v>106</v>
      </c>
      <c r="E1579" s="24">
        <v>240</v>
      </c>
      <c r="F1579" s="25" t="s">
        <v>356</v>
      </c>
      <c r="G1579" s="26">
        <v>1333.5</v>
      </c>
      <c r="H1579" s="26">
        <v>1333.5</v>
      </c>
      <c r="I1579" s="26">
        <v>1333.5</v>
      </c>
      <c r="J1579" s="26"/>
      <c r="K1579" s="26"/>
      <c r="L1579" s="26"/>
      <c r="M1579" s="26"/>
      <c r="N1579" s="26">
        <v>1313.491</v>
      </c>
      <c r="O1579" s="47">
        <f t="shared" si="1938"/>
        <v>98.499512560929887</v>
      </c>
      <c r="P1579" s="26"/>
      <c r="Q1579" s="26"/>
      <c r="R1579" s="26"/>
    </row>
    <row r="1580" spans="1:18" s="7" customFormat="1" x14ac:dyDescent="0.35">
      <c r="A1580" s="27" t="s">
        <v>352</v>
      </c>
      <c r="B1580" s="27" t="s">
        <v>11</v>
      </c>
      <c r="C1580" s="27"/>
      <c r="D1580" s="27"/>
      <c r="E1580" s="27"/>
      <c r="F1580" s="17" t="s">
        <v>45</v>
      </c>
      <c r="G1580" s="18">
        <f t="shared" ref="G1580:N1582" si="1959">G1581</f>
        <v>2754.7</v>
      </c>
      <c r="H1580" s="18">
        <f t="shared" si="1959"/>
        <v>2754.7</v>
      </c>
      <c r="I1580" s="18">
        <f t="shared" si="1959"/>
        <v>2754.7</v>
      </c>
      <c r="J1580" s="18">
        <f t="shared" si="1959"/>
        <v>0</v>
      </c>
      <c r="K1580" s="18">
        <f t="shared" si="1959"/>
        <v>0</v>
      </c>
      <c r="L1580" s="18">
        <f t="shared" si="1959"/>
        <v>0</v>
      </c>
      <c r="M1580" s="18">
        <f t="shared" si="1959"/>
        <v>0</v>
      </c>
      <c r="N1580" s="18">
        <f t="shared" si="1959"/>
        <v>2754.6379999999999</v>
      </c>
      <c r="O1580" s="46">
        <f t="shared" si="1938"/>
        <v>99.997749301194332</v>
      </c>
      <c r="P1580" s="18">
        <f t="shared" ref="P1580:R1582" si="1960">P1581</f>
        <v>0</v>
      </c>
      <c r="Q1580" s="18">
        <f t="shared" si="1960"/>
        <v>0</v>
      </c>
      <c r="R1580" s="18">
        <f t="shared" si="1960"/>
        <v>0</v>
      </c>
    </row>
    <row r="1581" spans="1:18" s="29" customFormat="1" x14ac:dyDescent="0.35">
      <c r="A1581" s="28" t="s">
        <v>352</v>
      </c>
      <c r="B1581" s="28" t="s">
        <v>11</v>
      </c>
      <c r="C1581" s="28" t="s">
        <v>11</v>
      </c>
      <c r="D1581" s="28"/>
      <c r="E1581" s="28"/>
      <c r="F1581" s="21" t="s">
        <v>199</v>
      </c>
      <c r="G1581" s="22">
        <f t="shared" si="1959"/>
        <v>2754.7</v>
      </c>
      <c r="H1581" s="22">
        <f t="shared" si="1959"/>
        <v>2754.7</v>
      </c>
      <c r="I1581" s="22">
        <f t="shared" si="1959"/>
        <v>2754.7</v>
      </c>
      <c r="J1581" s="22">
        <f t="shared" si="1959"/>
        <v>0</v>
      </c>
      <c r="K1581" s="22">
        <f t="shared" si="1959"/>
        <v>0</v>
      </c>
      <c r="L1581" s="22">
        <f t="shared" si="1959"/>
        <v>0</v>
      </c>
      <c r="M1581" s="22">
        <f t="shared" si="1959"/>
        <v>0</v>
      </c>
      <c r="N1581" s="22">
        <f t="shared" si="1959"/>
        <v>2754.6379999999999</v>
      </c>
      <c r="O1581" s="48">
        <f t="shared" si="1938"/>
        <v>99.997749301194332</v>
      </c>
      <c r="P1581" s="22">
        <f t="shared" si="1960"/>
        <v>0</v>
      </c>
      <c r="Q1581" s="22">
        <f t="shared" si="1960"/>
        <v>0</v>
      </c>
      <c r="R1581" s="22">
        <f t="shared" si="1960"/>
        <v>0</v>
      </c>
    </row>
    <row r="1582" spans="1:18" x14ac:dyDescent="0.35">
      <c r="A1582" s="24" t="s">
        <v>352</v>
      </c>
      <c r="B1582" s="24" t="s">
        <v>11</v>
      </c>
      <c r="C1582" s="24" t="s">
        <v>11</v>
      </c>
      <c r="D1582" s="24" t="s">
        <v>186</v>
      </c>
      <c r="E1582" s="24"/>
      <c r="F1582" s="25" t="s">
        <v>211</v>
      </c>
      <c r="G1582" s="26">
        <f t="shared" si="1959"/>
        <v>2754.7</v>
      </c>
      <c r="H1582" s="26">
        <f t="shared" si="1959"/>
        <v>2754.7</v>
      </c>
      <c r="I1582" s="26">
        <f t="shared" si="1959"/>
        <v>2754.7</v>
      </c>
      <c r="J1582" s="26">
        <f t="shared" si="1959"/>
        <v>0</v>
      </c>
      <c r="K1582" s="26">
        <f t="shared" si="1959"/>
        <v>0</v>
      </c>
      <c r="L1582" s="26">
        <f t="shared" si="1959"/>
        <v>0</v>
      </c>
      <c r="M1582" s="26">
        <f t="shared" si="1959"/>
        <v>0</v>
      </c>
      <c r="N1582" s="26">
        <f t="shared" si="1959"/>
        <v>2754.6379999999999</v>
      </c>
      <c r="O1582" s="47">
        <f t="shared" si="1938"/>
        <v>99.997749301194332</v>
      </c>
      <c r="P1582" s="26">
        <f t="shared" si="1960"/>
        <v>0</v>
      </c>
      <c r="Q1582" s="26">
        <f t="shared" si="1960"/>
        <v>0</v>
      </c>
      <c r="R1582" s="26">
        <f t="shared" si="1960"/>
        <v>0</v>
      </c>
    </row>
    <row r="1583" spans="1:18" x14ac:dyDescent="0.35">
      <c r="A1583" s="24" t="s">
        <v>352</v>
      </c>
      <c r="B1583" s="24" t="s">
        <v>11</v>
      </c>
      <c r="C1583" s="24" t="s">
        <v>11</v>
      </c>
      <c r="D1583" s="24" t="s">
        <v>187</v>
      </c>
      <c r="E1583" s="24"/>
      <c r="F1583" s="25" t="s">
        <v>212</v>
      </c>
      <c r="G1583" s="26">
        <f t="shared" ref="G1583" si="1961">G1584+G1587</f>
        <v>2754.7</v>
      </c>
      <c r="H1583" s="26">
        <f t="shared" ref="H1583:M1583" si="1962">H1584+H1587</f>
        <v>2754.7</v>
      </c>
      <c r="I1583" s="26">
        <f t="shared" si="1962"/>
        <v>2754.7</v>
      </c>
      <c r="J1583" s="26">
        <f t="shared" si="1962"/>
        <v>0</v>
      </c>
      <c r="K1583" s="26">
        <f t="shared" si="1962"/>
        <v>0</v>
      </c>
      <c r="L1583" s="26">
        <f t="shared" si="1962"/>
        <v>0</v>
      </c>
      <c r="M1583" s="26">
        <f t="shared" si="1962"/>
        <v>0</v>
      </c>
      <c r="N1583" s="26">
        <f t="shared" ref="N1583" si="1963">N1584+N1587</f>
        <v>2754.6379999999999</v>
      </c>
      <c r="O1583" s="47">
        <f t="shared" si="1938"/>
        <v>99.997749301194332</v>
      </c>
      <c r="P1583" s="26">
        <f t="shared" ref="P1583:R1583" si="1964">P1584+P1587</f>
        <v>0</v>
      </c>
      <c r="Q1583" s="26">
        <f t="shared" ref="Q1583" si="1965">Q1584+Q1587</f>
        <v>0</v>
      </c>
      <c r="R1583" s="26">
        <f t="shared" si="1964"/>
        <v>0</v>
      </c>
    </row>
    <row r="1584" spans="1:18" x14ac:dyDescent="0.35">
      <c r="A1584" s="24" t="s">
        <v>352</v>
      </c>
      <c r="B1584" s="24" t="s">
        <v>11</v>
      </c>
      <c r="C1584" s="24" t="s">
        <v>11</v>
      </c>
      <c r="D1584" s="24" t="s">
        <v>167</v>
      </c>
      <c r="E1584" s="24"/>
      <c r="F1584" s="25" t="s">
        <v>213</v>
      </c>
      <c r="G1584" s="26">
        <f t="shared" ref="G1584:N1585" si="1966">G1585</f>
        <v>149.5</v>
      </c>
      <c r="H1584" s="26">
        <f t="shared" si="1966"/>
        <v>149.5</v>
      </c>
      <c r="I1584" s="26">
        <f t="shared" si="1966"/>
        <v>149.5</v>
      </c>
      <c r="J1584" s="26">
        <f t="shared" si="1966"/>
        <v>0</v>
      </c>
      <c r="K1584" s="26">
        <f t="shared" si="1966"/>
        <v>0</v>
      </c>
      <c r="L1584" s="26">
        <f t="shared" si="1966"/>
        <v>0</v>
      </c>
      <c r="M1584" s="26">
        <f t="shared" si="1966"/>
        <v>0</v>
      </c>
      <c r="N1584" s="26">
        <f t="shared" si="1966"/>
        <v>149.5</v>
      </c>
      <c r="O1584" s="47">
        <f t="shared" si="1938"/>
        <v>100</v>
      </c>
      <c r="P1584" s="26">
        <f t="shared" ref="P1584:R1585" si="1967">P1585</f>
        <v>0</v>
      </c>
      <c r="Q1584" s="26">
        <f t="shared" si="1967"/>
        <v>0</v>
      </c>
      <c r="R1584" s="26">
        <f t="shared" si="1967"/>
        <v>0</v>
      </c>
    </row>
    <row r="1585" spans="1:18" ht="26" x14ac:dyDescent="0.35">
      <c r="A1585" s="24" t="s">
        <v>352</v>
      </c>
      <c r="B1585" s="24" t="s">
        <v>11</v>
      </c>
      <c r="C1585" s="24" t="s">
        <v>11</v>
      </c>
      <c r="D1585" s="24" t="s">
        <v>167</v>
      </c>
      <c r="E1585" s="24" t="s">
        <v>6</v>
      </c>
      <c r="F1585" s="25" t="s">
        <v>367</v>
      </c>
      <c r="G1585" s="26">
        <f t="shared" si="1966"/>
        <v>149.5</v>
      </c>
      <c r="H1585" s="26">
        <f t="shared" si="1966"/>
        <v>149.5</v>
      </c>
      <c r="I1585" s="26">
        <f t="shared" si="1966"/>
        <v>149.5</v>
      </c>
      <c r="J1585" s="26">
        <f t="shared" si="1966"/>
        <v>0</v>
      </c>
      <c r="K1585" s="26">
        <f t="shared" si="1966"/>
        <v>0</v>
      </c>
      <c r="L1585" s="26">
        <f t="shared" si="1966"/>
        <v>0</v>
      </c>
      <c r="M1585" s="26">
        <f t="shared" si="1966"/>
        <v>0</v>
      </c>
      <c r="N1585" s="26">
        <f t="shared" si="1966"/>
        <v>149.5</v>
      </c>
      <c r="O1585" s="47">
        <f t="shared" si="1938"/>
        <v>100</v>
      </c>
      <c r="P1585" s="26">
        <f t="shared" si="1967"/>
        <v>0</v>
      </c>
      <c r="Q1585" s="26">
        <f t="shared" si="1967"/>
        <v>0</v>
      </c>
      <c r="R1585" s="26">
        <f t="shared" si="1967"/>
        <v>0</v>
      </c>
    </row>
    <row r="1586" spans="1:18" ht="26" x14ac:dyDescent="0.35">
      <c r="A1586" s="24" t="s">
        <v>352</v>
      </c>
      <c r="B1586" s="24" t="s">
        <v>11</v>
      </c>
      <c r="C1586" s="24" t="s">
        <v>11</v>
      </c>
      <c r="D1586" s="24" t="s">
        <v>167</v>
      </c>
      <c r="E1586" s="24">
        <v>240</v>
      </c>
      <c r="F1586" s="25" t="s">
        <v>356</v>
      </c>
      <c r="G1586" s="26">
        <v>149.5</v>
      </c>
      <c r="H1586" s="26">
        <v>149.5</v>
      </c>
      <c r="I1586" s="26">
        <v>149.5</v>
      </c>
      <c r="J1586" s="26"/>
      <c r="K1586" s="26"/>
      <c r="L1586" s="26"/>
      <c r="M1586" s="26"/>
      <c r="N1586" s="26">
        <v>149.5</v>
      </c>
      <c r="O1586" s="47">
        <f t="shared" si="1938"/>
        <v>100</v>
      </c>
      <c r="P1586" s="26"/>
      <c r="Q1586" s="26"/>
      <c r="R1586" s="26"/>
    </row>
    <row r="1587" spans="1:18" ht="52" x14ac:dyDescent="0.35">
      <c r="A1587" s="24" t="s">
        <v>352</v>
      </c>
      <c r="B1587" s="24" t="s">
        <v>11</v>
      </c>
      <c r="C1587" s="24" t="s">
        <v>11</v>
      </c>
      <c r="D1587" s="24" t="s">
        <v>326</v>
      </c>
      <c r="E1587" s="24"/>
      <c r="F1587" s="25" t="s">
        <v>384</v>
      </c>
      <c r="G1587" s="26">
        <f t="shared" ref="G1587:N1588" si="1968">G1588</f>
        <v>2605.1999999999998</v>
      </c>
      <c r="H1587" s="26">
        <f t="shared" si="1968"/>
        <v>2605.1999999999998</v>
      </c>
      <c r="I1587" s="26">
        <f t="shared" si="1968"/>
        <v>2605.1999999999998</v>
      </c>
      <c r="J1587" s="26">
        <f t="shared" si="1968"/>
        <v>0</v>
      </c>
      <c r="K1587" s="26">
        <f t="shared" si="1968"/>
        <v>0</v>
      </c>
      <c r="L1587" s="26">
        <f t="shared" si="1968"/>
        <v>0</v>
      </c>
      <c r="M1587" s="26">
        <f t="shared" si="1968"/>
        <v>0</v>
      </c>
      <c r="N1587" s="26">
        <f t="shared" si="1968"/>
        <v>2605.1379999999999</v>
      </c>
      <c r="O1587" s="47">
        <f t="shared" si="1938"/>
        <v>99.997620144326731</v>
      </c>
      <c r="P1587" s="26">
        <f t="shared" ref="P1587:R1588" si="1969">P1588</f>
        <v>0</v>
      </c>
      <c r="Q1587" s="26">
        <f t="shared" si="1969"/>
        <v>0</v>
      </c>
      <c r="R1587" s="26">
        <f t="shared" si="1969"/>
        <v>0</v>
      </c>
    </row>
    <row r="1588" spans="1:18" ht="26" x14ac:dyDescent="0.35">
      <c r="A1588" s="24" t="s">
        <v>352</v>
      </c>
      <c r="B1588" s="24" t="s">
        <v>11</v>
      </c>
      <c r="C1588" s="24" t="s">
        <v>11</v>
      </c>
      <c r="D1588" s="24" t="s">
        <v>326</v>
      </c>
      <c r="E1588" s="24" t="s">
        <v>85</v>
      </c>
      <c r="F1588" s="25" t="s">
        <v>370</v>
      </c>
      <c r="G1588" s="26">
        <f t="shared" si="1968"/>
        <v>2605.1999999999998</v>
      </c>
      <c r="H1588" s="26">
        <f t="shared" si="1968"/>
        <v>2605.1999999999998</v>
      </c>
      <c r="I1588" s="26">
        <f t="shared" si="1968"/>
        <v>2605.1999999999998</v>
      </c>
      <c r="J1588" s="26">
        <f t="shared" si="1968"/>
        <v>0</v>
      </c>
      <c r="K1588" s="26">
        <f t="shared" si="1968"/>
        <v>0</v>
      </c>
      <c r="L1588" s="26">
        <f t="shared" si="1968"/>
        <v>0</v>
      </c>
      <c r="M1588" s="26">
        <f t="shared" si="1968"/>
        <v>0</v>
      </c>
      <c r="N1588" s="26">
        <f t="shared" si="1968"/>
        <v>2605.1379999999999</v>
      </c>
      <c r="O1588" s="47">
        <f t="shared" si="1938"/>
        <v>99.997620144326731</v>
      </c>
      <c r="P1588" s="26">
        <f t="shared" si="1969"/>
        <v>0</v>
      </c>
      <c r="Q1588" s="26">
        <f t="shared" si="1969"/>
        <v>0</v>
      </c>
      <c r="R1588" s="26">
        <f t="shared" si="1969"/>
        <v>0</v>
      </c>
    </row>
    <row r="1589" spans="1:18" ht="26" x14ac:dyDescent="0.35">
      <c r="A1589" s="24" t="s">
        <v>352</v>
      </c>
      <c r="B1589" s="24" t="s">
        <v>11</v>
      </c>
      <c r="C1589" s="24" t="s">
        <v>11</v>
      </c>
      <c r="D1589" s="24" t="s">
        <v>326</v>
      </c>
      <c r="E1589" s="24">
        <v>630</v>
      </c>
      <c r="F1589" s="25" t="s">
        <v>363</v>
      </c>
      <c r="G1589" s="26">
        <v>2605.1999999999998</v>
      </c>
      <c r="H1589" s="26">
        <v>2605.1999999999998</v>
      </c>
      <c r="I1589" s="26">
        <v>2605.1999999999998</v>
      </c>
      <c r="J1589" s="26"/>
      <c r="K1589" s="26"/>
      <c r="L1589" s="26"/>
      <c r="M1589" s="26"/>
      <c r="N1589" s="26">
        <v>2605.1379999999999</v>
      </c>
      <c r="O1589" s="47">
        <f t="shared" si="1938"/>
        <v>99.997620144326731</v>
      </c>
      <c r="P1589" s="26"/>
      <c r="Q1589" s="26"/>
      <c r="R1589" s="26"/>
    </row>
    <row r="1590" spans="1:18" s="7" customFormat="1" x14ac:dyDescent="0.35">
      <c r="A1590" s="27" t="s">
        <v>352</v>
      </c>
      <c r="B1590" s="27" t="s">
        <v>174</v>
      </c>
      <c r="C1590" s="27"/>
      <c r="D1590" s="27"/>
      <c r="E1590" s="27"/>
      <c r="F1590" s="17" t="s">
        <v>201</v>
      </c>
      <c r="G1590" s="18">
        <f t="shared" ref="G1590:N1595" si="1970">G1591</f>
        <v>5037.7420000000002</v>
      </c>
      <c r="H1590" s="18">
        <f t="shared" si="1970"/>
        <v>5889.65</v>
      </c>
      <c r="I1590" s="18">
        <f t="shared" si="1970"/>
        <v>5889.65</v>
      </c>
      <c r="J1590" s="18">
        <f t="shared" si="1970"/>
        <v>0</v>
      </c>
      <c r="K1590" s="18">
        <f t="shared" si="1970"/>
        <v>0</v>
      </c>
      <c r="L1590" s="18">
        <f t="shared" si="1970"/>
        <v>0</v>
      </c>
      <c r="M1590" s="18">
        <f t="shared" si="1970"/>
        <v>0</v>
      </c>
      <c r="N1590" s="18">
        <f t="shared" si="1970"/>
        <v>5633.7460000000001</v>
      </c>
      <c r="O1590" s="46">
        <f t="shared" si="1938"/>
        <v>95.6550219452769</v>
      </c>
      <c r="P1590" s="18">
        <f t="shared" ref="P1590:R1595" si="1971">P1591</f>
        <v>0</v>
      </c>
      <c r="Q1590" s="18">
        <f t="shared" si="1971"/>
        <v>0</v>
      </c>
      <c r="R1590" s="18">
        <f t="shared" si="1971"/>
        <v>0</v>
      </c>
    </row>
    <row r="1591" spans="1:18" s="29" customFormat="1" x14ac:dyDescent="0.35">
      <c r="A1591" s="28" t="s">
        <v>352</v>
      </c>
      <c r="B1591" s="28" t="s">
        <v>174</v>
      </c>
      <c r="C1591" s="28" t="s">
        <v>8</v>
      </c>
      <c r="D1591" s="28"/>
      <c r="E1591" s="28"/>
      <c r="F1591" s="21" t="s">
        <v>202</v>
      </c>
      <c r="G1591" s="22">
        <f t="shared" ref="G1591" si="1972">G1592+G1597</f>
        <v>5037.7420000000002</v>
      </c>
      <c r="H1591" s="22">
        <f t="shared" ref="H1591:M1591" si="1973">H1592+H1597</f>
        <v>5889.65</v>
      </c>
      <c r="I1591" s="22">
        <f t="shared" si="1973"/>
        <v>5889.65</v>
      </c>
      <c r="J1591" s="22">
        <f t="shared" si="1973"/>
        <v>0</v>
      </c>
      <c r="K1591" s="22">
        <f t="shared" si="1973"/>
        <v>0</v>
      </c>
      <c r="L1591" s="22">
        <f t="shared" si="1973"/>
        <v>0</v>
      </c>
      <c r="M1591" s="22">
        <f t="shared" si="1973"/>
        <v>0</v>
      </c>
      <c r="N1591" s="22">
        <f t="shared" ref="N1591" si="1974">N1592+N1597</f>
        <v>5633.7460000000001</v>
      </c>
      <c r="O1591" s="48">
        <f t="shared" si="1938"/>
        <v>95.6550219452769</v>
      </c>
      <c r="P1591" s="22">
        <f t="shared" ref="P1591:R1591" si="1975">P1592+P1597</f>
        <v>0</v>
      </c>
      <c r="Q1591" s="22">
        <f t="shared" ref="Q1591" si="1976">Q1592+Q1597</f>
        <v>0</v>
      </c>
      <c r="R1591" s="22">
        <f t="shared" si="1975"/>
        <v>0</v>
      </c>
    </row>
    <row r="1592" spans="1:18" x14ac:dyDescent="0.35">
      <c r="A1592" s="24" t="s">
        <v>352</v>
      </c>
      <c r="B1592" s="24" t="s">
        <v>174</v>
      </c>
      <c r="C1592" s="24" t="s">
        <v>8</v>
      </c>
      <c r="D1592" s="24" t="s">
        <v>182</v>
      </c>
      <c r="E1592" s="24"/>
      <c r="F1592" s="25" t="s">
        <v>205</v>
      </c>
      <c r="G1592" s="26">
        <f t="shared" si="1970"/>
        <v>2707</v>
      </c>
      <c r="H1592" s="26">
        <f t="shared" si="1970"/>
        <v>2707</v>
      </c>
      <c r="I1592" s="26">
        <f t="shared" si="1970"/>
        <v>2707</v>
      </c>
      <c r="J1592" s="26">
        <f t="shared" si="1970"/>
        <v>0</v>
      </c>
      <c r="K1592" s="26">
        <f t="shared" si="1970"/>
        <v>0</v>
      </c>
      <c r="L1592" s="26">
        <f t="shared" si="1970"/>
        <v>0</v>
      </c>
      <c r="M1592" s="26">
        <f t="shared" si="1970"/>
        <v>0</v>
      </c>
      <c r="N1592" s="26">
        <f t="shared" si="1970"/>
        <v>2533.721</v>
      </c>
      <c r="O1592" s="47">
        <f t="shared" si="1938"/>
        <v>93.598854820834873</v>
      </c>
      <c r="P1592" s="26">
        <f t="shared" si="1971"/>
        <v>0</v>
      </c>
      <c r="Q1592" s="26">
        <f t="shared" si="1971"/>
        <v>0</v>
      </c>
      <c r="R1592" s="26">
        <f t="shared" si="1971"/>
        <v>0</v>
      </c>
    </row>
    <row r="1593" spans="1:18" x14ac:dyDescent="0.35">
      <c r="A1593" s="24" t="s">
        <v>352</v>
      </c>
      <c r="B1593" s="24" t="s">
        <v>174</v>
      </c>
      <c r="C1593" s="24" t="s">
        <v>8</v>
      </c>
      <c r="D1593" s="24" t="s">
        <v>193</v>
      </c>
      <c r="E1593" s="24"/>
      <c r="F1593" s="25" t="s">
        <v>222</v>
      </c>
      <c r="G1593" s="26">
        <f t="shared" si="1970"/>
        <v>2707</v>
      </c>
      <c r="H1593" s="26">
        <f t="shared" si="1970"/>
        <v>2707</v>
      </c>
      <c r="I1593" s="26">
        <f t="shared" si="1970"/>
        <v>2707</v>
      </c>
      <c r="J1593" s="26">
        <f t="shared" si="1970"/>
        <v>0</v>
      </c>
      <c r="K1593" s="26">
        <f t="shared" si="1970"/>
        <v>0</v>
      </c>
      <c r="L1593" s="26">
        <f t="shared" si="1970"/>
        <v>0</v>
      </c>
      <c r="M1593" s="26">
        <f t="shared" si="1970"/>
        <v>0</v>
      </c>
      <c r="N1593" s="26">
        <f t="shared" si="1970"/>
        <v>2533.721</v>
      </c>
      <c r="O1593" s="47">
        <f t="shared" si="1938"/>
        <v>93.598854820834873</v>
      </c>
      <c r="P1593" s="26">
        <f t="shared" si="1971"/>
        <v>0</v>
      </c>
      <c r="Q1593" s="26">
        <f t="shared" si="1971"/>
        <v>0</v>
      </c>
      <c r="R1593" s="26">
        <f t="shared" si="1971"/>
        <v>0</v>
      </c>
    </row>
    <row r="1594" spans="1:18" x14ac:dyDescent="0.35">
      <c r="A1594" s="24" t="s">
        <v>352</v>
      </c>
      <c r="B1594" s="24" t="s">
        <v>174</v>
      </c>
      <c r="C1594" s="24" t="s">
        <v>8</v>
      </c>
      <c r="D1594" s="24" t="s">
        <v>176</v>
      </c>
      <c r="E1594" s="24"/>
      <c r="F1594" s="25" t="s">
        <v>223</v>
      </c>
      <c r="G1594" s="26">
        <f t="shared" si="1970"/>
        <v>2707</v>
      </c>
      <c r="H1594" s="26">
        <f t="shared" si="1970"/>
        <v>2707</v>
      </c>
      <c r="I1594" s="26">
        <f t="shared" si="1970"/>
        <v>2707</v>
      </c>
      <c r="J1594" s="26">
        <f t="shared" si="1970"/>
        <v>0</v>
      </c>
      <c r="K1594" s="26">
        <f t="shared" si="1970"/>
        <v>0</v>
      </c>
      <c r="L1594" s="26">
        <f t="shared" si="1970"/>
        <v>0</v>
      </c>
      <c r="M1594" s="26">
        <f t="shared" si="1970"/>
        <v>0</v>
      </c>
      <c r="N1594" s="26">
        <f t="shared" si="1970"/>
        <v>2533.721</v>
      </c>
      <c r="O1594" s="47">
        <f t="shared" si="1938"/>
        <v>93.598854820834873</v>
      </c>
      <c r="P1594" s="26">
        <f t="shared" si="1971"/>
        <v>0</v>
      </c>
      <c r="Q1594" s="26">
        <f t="shared" si="1971"/>
        <v>0</v>
      </c>
      <c r="R1594" s="26">
        <f t="shared" si="1971"/>
        <v>0</v>
      </c>
    </row>
    <row r="1595" spans="1:18" ht="26" x14ac:dyDescent="0.35">
      <c r="A1595" s="24" t="s">
        <v>352</v>
      </c>
      <c r="B1595" s="24" t="s">
        <v>174</v>
      </c>
      <c r="C1595" s="24" t="s">
        <v>8</v>
      </c>
      <c r="D1595" s="24" t="s">
        <v>176</v>
      </c>
      <c r="E1595" s="24" t="s">
        <v>6</v>
      </c>
      <c r="F1595" s="25" t="s">
        <v>367</v>
      </c>
      <c r="G1595" s="26">
        <f t="shared" si="1970"/>
        <v>2707</v>
      </c>
      <c r="H1595" s="26">
        <f t="shared" si="1970"/>
        <v>2707</v>
      </c>
      <c r="I1595" s="26">
        <f t="shared" si="1970"/>
        <v>2707</v>
      </c>
      <c r="J1595" s="26">
        <f t="shared" si="1970"/>
        <v>0</v>
      </c>
      <c r="K1595" s="26">
        <f t="shared" si="1970"/>
        <v>0</v>
      </c>
      <c r="L1595" s="26">
        <f t="shared" si="1970"/>
        <v>0</v>
      </c>
      <c r="M1595" s="26">
        <f t="shared" si="1970"/>
        <v>0</v>
      </c>
      <c r="N1595" s="26">
        <f t="shared" si="1970"/>
        <v>2533.721</v>
      </c>
      <c r="O1595" s="47">
        <f t="shared" si="1938"/>
        <v>93.598854820834873</v>
      </c>
      <c r="P1595" s="26">
        <f t="shared" si="1971"/>
        <v>0</v>
      </c>
      <c r="Q1595" s="26">
        <f t="shared" si="1971"/>
        <v>0</v>
      </c>
      <c r="R1595" s="26">
        <f t="shared" si="1971"/>
        <v>0</v>
      </c>
    </row>
    <row r="1596" spans="1:18" ht="26" x14ac:dyDescent="0.35">
      <c r="A1596" s="24" t="s">
        <v>352</v>
      </c>
      <c r="B1596" s="24" t="s">
        <v>174</v>
      </c>
      <c r="C1596" s="24" t="s">
        <v>8</v>
      </c>
      <c r="D1596" s="24" t="s">
        <v>176</v>
      </c>
      <c r="E1596" s="24">
        <v>240</v>
      </c>
      <c r="F1596" s="25" t="s">
        <v>356</v>
      </c>
      <c r="G1596" s="26">
        <v>2707</v>
      </c>
      <c r="H1596" s="26">
        <v>2707</v>
      </c>
      <c r="I1596" s="26">
        <v>2707</v>
      </c>
      <c r="J1596" s="26"/>
      <c r="K1596" s="26"/>
      <c r="L1596" s="26"/>
      <c r="M1596" s="26"/>
      <c r="N1596" s="26">
        <v>2533.721</v>
      </c>
      <c r="O1596" s="47">
        <f t="shared" si="1938"/>
        <v>93.598854820834873</v>
      </c>
      <c r="P1596" s="26"/>
      <c r="Q1596" s="26"/>
      <c r="R1596" s="26"/>
    </row>
    <row r="1597" spans="1:18" ht="26" x14ac:dyDescent="0.35">
      <c r="A1597" s="24" t="s">
        <v>352</v>
      </c>
      <c r="B1597" s="24" t="s">
        <v>174</v>
      </c>
      <c r="C1597" s="24" t="s">
        <v>8</v>
      </c>
      <c r="D1597" s="24" t="s">
        <v>28</v>
      </c>
      <c r="E1597" s="24"/>
      <c r="F1597" s="25" t="s">
        <v>39</v>
      </c>
      <c r="G1597" s="26">
        <f t="shared" ref="G1597:N1600" si="1977">G1598</f>
        <v>2330.7420000000002</v>
      </c>
      <c r="H1597" s="26">
        <f t="shared" si="1977"/>
        <v>3182.65</v>
      </c>
      <c r="I1597" s="26">
        <f t="shared" si="1977"/>
        <v>3182.65</v>
      </c>
      <c r="J1597" s="26">
        <f t="shared" si="1977"/>
        <v>0</v>
      </c>
      <c r="K1597" s="26">
        <f t="shared" si="1977"/>
        <v>0</v>
      </c>
      <c r="L1597" s="26">
        <f t="shared" si="1977"/>
        <v>0</v>
      </c>
      <c r="M1597" s="26">
        <f t="shared" si="1977"/>
        <v>0</v>
      </c>
      <c r="N1597" s="26">
        <f t="shared" si="1977"/>
        <v>3100.0250000000001</v>
      </c>
      <c r="O1597" s="47">
        <f t="shared" si="1938"/>
        <v>97.403892982263201</v>
      </c>
      <c r="P1597" s="26">
        <f t="shared" ref="P1597:R1600" si="1978">P1598</f>
        <v>0</v>
      </c>
      <c r="Q1597" s="26">
        <f t="shared" si="1978"/>
        <v>0</v>
      </c>
      <c r="R1597" s="26">
        <f t="shared" si="1978"/>
        <v>0</v>
      </c>
    </row>
    <row r="1598" spans="1:18" ht="26" x14ac:dyDescent="0.35">
      <c r="A1598" s="24" t="s">
        <v>352</v>
      </c>
      <c r="B1598" s="24" t="s">
        <v>174</v>
      </c>
      <c r="C1598" s="24" t="s">
        <v>8</v>
      </c>
      <c r="D1598" s="24" t="s">
        <v>59</v>
      </c>
      <c r="E1598" s="24"/>
      <c r="F1598" s="25" t="s">
        <v>72</v>
      </c>
      <c r="G1598" s="26">
        <f t="shared" si="1977"/>
        <v>2330.7420000000002</v>
      </c>
      <c r="H1598" s="26">
        <f t="shared" si="1977"/>
        <v>3182.65</v>
      </c>
      <c r="I1598" s="26">
        <f t="shared" si="1977"/>
        <v>3182.65</v>
      </c>
      <c r="J1598" s="26">
        <f t="shared" si="1977"/>
        <v>0</v>
      </c>
      <c r="K1598" s="26">
        <f t="shared" si="1977"/>
        <v>0</v>
      </c>
      <c r="L1598" s="26">
        <f t="shared" si="1977"/>
        <v>0</v>
      </c>
      <c r="M1598" s="26">
        <f t="shared" si="1977"/>
        <v>0</v>
      </c>
      <c r="N1598" s="26">
        <f t="shared" si="1977"/>
        <v>3100.0250000000001</v>
      </c>
      <c r="O1598" s="47">
        <f t="shared" si="1938"/>
        <v>97.403892982263201</v>
      </c>
      <c r="P1598" s="26">
        <f t="shared" si="1978"/>
        <v>0</v>
      </c>
      <c r="Q1598" s="26">
        <f t="shared" si="1978"/>
        <v>0</v>
      </c>
      <c r="R1598" s="26">
        <f t="shared" si="1978"/>
        <v>0</v>
      </c>
    </row>
    <row r="1599" spans="1:18" ht="26" x14ac:dyDescent="0.35">
      <c r="A1599" s="24" t="s">
        <v>352</v>
      </c>
      <c r="B1599" s="24" t="s">
        <v>174</v>
      </c>
      <c r="C1599" s="24" t="s">
        <v>8</v>
      </c>
      <c r="D1599" s="24" t="s">
        <v>53</v>
      </c>
      <c r="E1599" s="24"/>
      <c r="F1599" s="25" t="s">
        <v>73</v>
      </c>
      <c r="G1599" s="26">
        <f t="shared" si="1977"/>
        <v>2330.7420000000002</v>
      </c>
      <c r="H1599" s="26">
        <f t="shared" si="1977"/>
        <v>3182.65</v>
      </c>
      <c r="I1599" s="26">
        <f t="shared" si="1977"/>
        <v>3182.65</v>
      </c>
      <c r="J1599" s="26">
        <f t="shared" si="1977"/>
        <v>0</v>
      </c>
      <c r="K1599" s="26">
        <f t="shared" si="1977"/>
        <v>0</v>
      </c>
      <c r="L1599" s="26">
        <f t="shared" si="1977"/>
        <v>0</v>
      </c>
      <c r="M1599" s="26">
        <f t="shared" si="1977"/>
        <v>0</v>
      </c>
      <c r="N1599" s="26">
        <f t="shared" si="1977"/>
        <v>3100.0250000000001</v>
      </c>
      <c r="O1599" s="47">
        <f t="shared" si="1938"/>
        <v>97.403892982263201</v>
      </c>
      <c r="P1599" s="26">
        <f t="shared" si="1978"/>
        <v>0</v>
      </c>
      <c r="Q1599" s="26">
        <f t="shared" si="1978"/>
        <v>0</v>
      </c>
      <c r="R1599" s="26">
        <f t="shared" si="1978"/>
        <v>0</v>
      </c>
    </row>
    <row r="1600" spans="1:18" ht="26" x14ac:dyDescent="0.35">
      <c r="A1600" s="24" t="s">
        <v>352</v>
      </c>
      <c r="B1600" s="24" t="s">
        <v>174</v>
      </c>
      <c r="C1600" s="24" t="s">
        <v>8</v>
      </c>
      <c r="D1600" s="24" t="s">
        <v>53</v>
      </c>
      <c r="E1600" s="24" t="s">
        <v>6</v>
      </c>
      <c r="F1600" s="25" t="s">
        <v>367</v>
      </c>
      <c r="G1600" s="26">
        <f t="shared" si="1977"/>
        <v>2330.7420000000002</v>
      </c>
      <c r="H1600" s="26">
        <f t="shared" si="1977"/>
        <v>3182.65</v>
      </c>
      <c r="I1600" s="26">
        <f t="shared" si="1977"/>
        <v>3182.65</v>
      </c>
      <c r="J1600" s="26">
        <f t="shared" si="1977"/>
        <v>0</v>
      </c>
      <c r="K1600" s="26">
        <f t="shared" si="1977"/>
        <v>0</v>
      </c>
      <c r="L1600" s="26">
        <f t="shared" si="1977"/>
        <v>0</v>
      </c>
      <c r="M1600" s="26">
        <f t="shared" si="1977"/>
        <v>0</v>
      </c>
      <c r="N1600" s="26">
        <f t="shared" si="1977"/>
        <v>3100.0250000000001</v>
      </c>
      <c r="O1600" s="47">
        <f t="shared" si="1938"/>
        <v>97.403892982263201</v>
      </c>
      <c r="P1600" s="26">
        <f t="shared" si="1978"/>
        <v>0</v>
      </c>
      <c r="Q1600" s="26">
        <f t="shared" si="1978"/>
        <v>0</v>
      </c>
      <c r="R1600" s="26">
        <f t="shared" si="1978"/>
        <v>0</v>
      </c>
    </row>
    <row r="1601" spans="1:18" ht="26" x14ac:dyDescent="0.35">
      <c r="A1601" s="24" t="s">
        <v>352</v>
      </c>
      <c r="B1601" s="24" t="s">
        <v>174</v>
      </c>
      <c r="C1601" s="24" t="s">
        <v>8</v>
      </c>
      <c r="D1601" s="24" t="s">
        <v>53</v>
      </c>
      <c r="E1601" s="24" t="s">
        <v>302</v>
      </c>
      <c r="F1601" s="25" t="s">
        <v>356</v>
      </c>
      <c r="G1601" s="26">
        <v>2330.7420000000002</v>
      </c>
      <c r="H1601" s="26">
        <v>3182.65</v>
      </c>
      <c r="I1601" s="26">
        <v>3182.65</v>
      </c>
      <c r="J1601" s="26"/>
      <c r="K1601" s="26"/>
      <c r="L1601" s="26"/>
      <c r="M1601" s="26"/>
      <c r="N1601" s="26">
        <v>3100.0250000000001</v>
      </c>
      <c r="O1601" s="47">
        <f t="shared" si="1938"/>
        <v>97.403892982263201</v>
      </c>
      <c r="P1601" s="26"/>
      <c r="Q1601" s="26"/>
      <c r="R1601" s="26"/>
    </row>
    <row r="1602" spans="1:18" s="7" customFormat="1" x14ac:dyDescent="0.35">
      <c r="A1602" s="27" t="s">
        <v>352</v>
      </c>
      <c r="B1602" s="27" t="s">
        <v>51</v>
      </c>
      <c r="C1602" s="27"/>
      <c r="D1602" s="27"/>
      <c r="E1602" s="27"/>
      <c r="F1602" s="17" t="s">
        <v>375</v>
      </c>
      <c r="G1602" s="18">
        <f t="shared" ref="G1602" si="1979">G1609+G1603</f>
        <v>3506.6060000000002</v>
      </c>
      <c r="H1602" s="18">
        <f>H1609+H1603</f>
        <v>3548.6053699999998</v>
      </c>
      <c r="I1602" s="18">
        <f t="shared" ref="I1602:M1602" si="1980">I1609+I1603</f>
        <v>3548.6053699999998</v>
      </c>
      <c r="J1602" s="18">
        <f t="shared" si="1980"/>
        <v>0</v>
      </c>
      <c r="K1602" s="18">
        <f t="shared" si="1980"/>
        <v>0</v>
      </c>
      <c r="L1602" s="18">
        <f t="shared" si="1980"/>
        <v>0</v>
      </c>
      <c r="M1602" s="18">
        <f t="shared" si="1980"/>
        <v>0</v>
      </c>
      <c r="N1602" s="18">
        <f t="shared" ref="N1602" si="1981">N1609+N1603</f>
        <v>3222.3830000000003</v>
      </c>
      <c r="O1602" s="46">
        <f t="shared" si="1938"/>
        <v>90.807025972572447</v>
      </c>
      <c r="P1602" s="18">
        <f t="shared" ref="P1602:R1602" si="1982">P1609+P1603</f>
        <v>0</v>
      </c>
      <c r="Q1602" s="18">
        <f t="shared" ref="Q1602" si="1983">Q1609+Q1603</f>
        <v>0</v>
      </c>
      <c r="R1602" s="18">
        <f t="shared" si="1982"/>
        <v>0</v>
      </c>
    </row>
    <row r="1603" spans="1:18" s="29" customFormat="1" x14ac:dyDescent="0.35">
      <c r="A1603" s="28" t="s">
        <v>352</v>
      </c>
      <c r="B1603" s="28" t="s">
        <v>51</v>
      </c>
      <c r="C1603" s="28" t="s">
        <v>8</v>
      </c>
      <c r="D1603" s="28"/>
      <c r="E1603" s="28"/>
      <c r="F1603" s="21" t="s">
        <v>615</v>
      </c>
      <c r="G1603" s="22">
        <f t="shared" ref="G1603:G1607" si="1984">G1604</f>
        <v>100</v>
      </c>
      <c r="H1603" s="22">
        <f>H1604</f>
        <v>100</v>
      </c>
      <c r="I1603" s="22">
        <f t="shared" ref="I1603:M1607" si="1985">I1604</f>
        <v>100</v>
      </c>
      <c r="J1603" s="22">
        <f t="shared" si="1985"/>
        <v>0</v>
      </c>
      <c r="K1603" s="22">
        <f t="shared" si="1985"/>
        <v>0</v>
      </c>
      <c r="L1603" s="22">
        <f t="shared" si="1985"/>
        <v>0</v>
      </c>
      <c r="M1603" s="22">
        <f t="shared" si="1985"/>
        <v>0</v>
      </c>
      <c r="N1603" s="22">
        <f t="shared" ref="N1603:N1607" si="1986">N1604</f>
        <v>99</v>
      </c>
      <c r="O1603" s="48">
        <f t="shared" si="1938"/>
        <v>99</v>
      </c>
      <c r="P1603" s="22">
        <f t="shared" ref="P1603:R1607" si="1987">P1604</f>
        <v>0</v>
      </c>
      <c r="Q1603" s="22">
        <f t="shared" si="1987"/>
        <v>0</v>
      </c>
      <c r="R1603" s="22">
        <f t="shared" si="1987"/>
        <v>0</v>
      </c>
    </row>
    <row r="1604" spans="1:18" ht="26" x14ac:dyDescent="0.35">
      <c r="A1604" s="24" t="s">
        <v>352</v>
      </c>
      <c r="B1604" s="24" t="s">
        <v>51</v>
      </c>
      <c r="C1604" s="24" t="s">
        <v>8</v>
      </c>
      <c r="D1604" s="24" t="s">
        <v>268</v>
      </c>
      <c r="E1604" s="24"/>
      <c r="F1604" s="25" t="s">
        <v>298</v>
      </c>
      <c r="G1604" s="26">
        <f t="shared" si="1984"/>
        <v>100</v>
      </c>
      <c r="H1604" s="26">
        <f>H1605</f>
        <v>100</v>
      </c>
      <c r="I1604" s="26">
        <f t="shared" si="1985"/>
        <v>100</v>
      </c>
      <c r="J1604" s="26">
        <f t="shared" si="1985"/>
        <v>0</v>
      </c>
      <c r="K1604" s="26">
        <f t="shared" si="1985"/>
        <v>0</v>
      </c>
      <c r="L1604" s="26">
        <f t="shared" si="1985"/>
        <v>0</v>
      </c>
      <c r="M1604" s="26">
        <f t="shared" si="1985"/>
        <v>0</v>
      </c>
      <c r="N1604" s="26">
        <f t="shared" si="1986"/>
        <v>99</v>
      </c>
      <c r="O1604" s="47">
        <f t="shared" si="1938"/>
        <v>99</v>
      </c>
      <c r="P1604" s="26">
        <f t="shared" si="1987"/>
        <v>0</v>
      </c>
      <c r="Q1604" s="26">
        <f t="shared" si="1987"/>
        <v>0</v>
      </c>
      <c r="R1604" s="26">
        <f t="shared" si="1987"/>
        <v>0</v>
      </c>
    </row>
    <row r="1605" spans="1:18" x14ac:dyDescent="0.35">
      <c r="A1605" s="24" t="s">
        <v>352</v>
      </c>
      <c r="B1605" s="24" t="s">
        <v>51</v>
      </c>
      <c r="C1605" s="24" t="s">
        <v>8</v>
      </c>
      <c r="D1605" s="24" t="s">
        <v>556</v>
      </c>
      <c r="E1605" s="24"/>
      <c r="F1605" s="25" t="s">
        <v>623</v>
      </c>
      <c r="G1605" s="26">
        <f t="shared" si="1984"/>
        <v>100</v>
      </c>
      <c r="H1605" s="26">
        <f>H1606</f>
        <v>100</v>
      </c>
      <c r="I1605" s="26">
        <f t="shared" si="1985"/>
        <v>100</v>
      </c>
      <c r="J1605" s="26">
        <f t="shared" si="1985"/>
        <v>0</v>
      </c>
      <c r="K1605" s="26">
        <f t="shared" si="1985"/>
        <v>0</v>
      </c>
      <c r="L1605" s="26">
        <f t="shared" si="1985"/>
        <v>0</v>
      </c>
      <c r="M1605" s="26">
        <f t="shared" si="1985"/>
        <v>0</v>
      </c>
      <c r="N1605" s="26">
        <f t="shared" si="1986"/>
        <v>99</v>
      </c>
      <c r="O1605" s="47">
        <f t="shared" si="1938"/>
        <v>99</v>
      </c>
      <c r="P1605" s="26">
        <f t="shared" si="1987"/>
        <v>0</v>
      </c>
      <c r="Q1605" s="26">
        <f t="shared" si="1987"/>
        <v>0</v>
      </c>
      <c r="R1605" s="26">
        <f t="shared" si="1987"/>
        <v>0</v>
      </c>
    </row>
    <row r="1606" spans="1:18" ht="26" x14ac:dyDescent="0.35">
      <c r="A1606" s="24" t="s">
        <v>352</v>
      </c>
      <c r="B1606" s="24" t="s">
        <v>51</v>
      </c>
      <c r="C1606" s="24" t="s">
        <v>8</v>
      </c>
      <c r="D1606" s="24" t="s">
        <v>552</v>
      </c>
      <c r="E1606" s="24"/>
      <c r="F1606" s="25" t="s">
        <v>625</v>
      </c>
      <c r="G1606" s="26">
        <f t="shared" si="1984"/>
        <v>100</v>
      </c>
      <c r="H1606" s="26">
        <f>H1607</f>
        <v>100</v>
      </c>
      <c r="I1606" s="26">
        <f t="shared" si="1985"/>
        <v>100</v>
      </c>
      <c r="J1606" s="26">
        <f t="shared" si="1985"/>
        <v>0</v>
      </c>
      <c r="K1606" s="26">
        <f t="shared" si="1985"/>
        <v>0</v>
      </c>
      <c r="L1606" s="26">
        <f t="shared" si="1985"/>
        <v>0</v>
      </c>
      <c r="M1606" s="26">
        <f t="shared" si="1985"/>
        <v>0</v>
      </c>
      <c r="N1606" s="26">
        <f t="shared" si="1986"/>
        <v>99</v>
      </c>
      <c r="O1606" s="47">
        <f t="shared" si="1938"/>
        <v>99</v>
      </c>
      <c r="P1606" s="26">
        <f t="shared" si="1987"/>
        <v>0</v>
      </c>
      <c r="Q1606" s="26">
        <f t="shared" si="1987"/>
        <v>0</v>
      </c>
      <c r="R1606" s="26">
        <f t="shared" si="1987"/>
        <v>0</v>
      </c>
    </row>
    <row r="1607" spans="1:18" ht="26" x14ac:dyDescent="0.35">
      <c r="A1607" s="24" t="s">
        <v>352</v>
      </c>
      <c r="B1607" s="24" t="s">
        <v>51</v>
      </c>
      <c r="C1607" s="24" t="s">
        <v>8</v>
      </c>
      <c r="D1607" s="24" t="s">
        <v>552</v>
      </c>
      <c r="E1607" s="24" t="s">
        <v>6</v>
      </c>
      <c r="F1607" s="25" t="s">
        <v>367</v>
      </c>
      <c r="G1607" s="26">
        <f t="shared" si="1984"/>
        <v>100</v>
      </c>
      <c r="H1607" s="26">
        <f>H1608</f>
        <v>100</v>
      </c>
      <c r="I1607" s="26">
        <f t="shared" si="1985"/>
        <v>100</v>
      </c>
      <c r="J1607" s="26">
        <f t="shared" si="1985"/>
        <v>0</v>
      </c>
      <c r="K1607" s="26">
        <f t="shared" si="1985"/>
        <v>0</v>
      </c>
      <c r="L1607" s="26">
        <f t="shared" si="1985"/>
        <v>0</v>
      </c>
      <c r="M1607" s="26">
        <f t="shared" si="1985"/>
        <v>0</v>
      </c>
      <c r="N1607" s="26">
        <f t="shared" si="1986"/>
        <v>99</v>
      </c>
      <c r="O1607" s="47">
        <f t="shared" si="1938"/>
        <v>99</v>
      </c>
      <c r="P1607" s="26">
        <f t="shared" si="1987"/>
        <v>0</v>
      </c>
      <c r="Q1607" s="26">
        <f t="shared" si="1987"/>
        <v>0</v>
      </c>
      <c r="R1607" s="26">
        <f t="shared" si="1987"/>
        <v>0</v>
      </c>
    </row>
    <row r="1608" spans="1:18" ht="26" x14ac:dyDescent="0.35">
      <c r="A1608" s="24" t="s">
        <v>352</v>
      </c>
      <c r="B1608" s="24" t="s">
        <v>51</v>
      </c>
      <c r="C1608" s="24" t="s">
        <v>8</v>
      </c>
      <c r="D1608" s="24" t="s">
        <v>552</v>
      </c>
      <c r="E1608" s="24" t="s">
        <v>302</v>
      </c>
      <c r="F1608" s="25" t="s">
        <v>356</v>
      </c>
      <c r="G1608" s="26">
        <v>100</v>
      </c>
      <c r="H1608" s="26">
        <v>100</v>
      </c>
      <c r="I1608" s="26">
        <v>100</v>
      </c>
      <c r="J1608" s="26"/>
      <c r="K1608" s="26"/>
      <c r="L1608" s="26"/>
      <c r="M1608" s="26"/>
      <c r="N1608" s="26">
        <v>99</v>
      </c>
      <c r="O1608" s="47">
        <f t="shared" si="1938"/>
        <v>99</v>
      </c>
      <c r="P1608" s="26"/>
      <c r="Q1608" s="26"/>
      <c r="R1608" s="26"/>
    </row>
    <row r="1609" spans="1:18" s="29" customFormat="1" x14ac:dyDescent="0.35">
      <c r="A1609" s="28" t="s">
        <v>352</v>
      </c>
      <c r="B1609" s="28" t="s">
        <v>51</v>
      </c>
      <c r="C1609" s="28" t="s">
        <v>130</v>
      </c>
      <c r="D1609" s="28"/>
      <c r="E1609" s="28"/>
      <c r="F1609" s="21" t="s">
        <v>383</v>
      </c>
      <c r="G1609" s="22">
        <f t="shared" ref="G1609" si="1988">G1610+G1615</f>
        <v>3406.6060000000002</v>
      </c>
      <c r="H1609" s="22">
        <f t="shared" ref="H1609:M1609" si="1989">H1610+H1615</f>
        <v>3448.6053699999998</v>
      </c>
      <c r="I1609" s="22">
        <f t="shared" si="1989"/>
        <v>3448.6053699999998</v>
      </c>
      <c r="J1609" s="22">
        <f t="shared" si="1989"/>
        <v>0</v>
      </c>
      <c r="K1609" s="22">
        <f t="shared" si="1989"/>
        <v>0</v>
      </c>
      <c r="L1609" s="22">
        <f t="shared" si="1989"/>
        <v>0</v>
      </c>
      <c r="M1609" s="22">
        <f t="shared" si="1989"/>
        <v>0</v>
      </c>
      <c r="N1609" s="22">
        <f t="shared" ref="N1609" si="1990">N1610+N1615</f>
        <v>3123.3830000000003</v>
      </c>
      <c r="O1609" s="48">
        <f t="shared" si="1938"/>
        <v>90.569452427663549</v>
      </c>
      <c r="P1609" s="22">
        <f t="shared" ref="P1609:R1609" si="1991">P1610+P1615</f>
        <v>0</v>
      </c>
      <c r="Q1609" s="22">
        <f t="shared" ref="Q1609" si="1992">Q1610+Q1615</f>
        <v>0</v>
      </c>
      <c r="R1609" s="22">
        <f t="shared" si="1991"/>
        <v>0</v>
      </c>
    </row>
    <row r="1610" spans="1:18" ht="26" x14ac:dyDescent="0.35">
      <c r="A1610" s="24" t="s">
        <v>352</v>
      </c>
      <c r="B1610" s="24" t="s">
        <v>51</v>
      </c>
      <c r="C1610" s="24" t="s">
        <v>130</v>
      </c>
      <c r="D1610" s="24" t="s">
        <v>268</v>
      </c>
      <c r="E1610" s="24"/>
      <c r="F1610" s="25" t="s">
        <v>298</v>
      </c>
      <c r="G1610" s="26">
        <f t="shared" ref="G1610:N1613" si="1993">G1611</f>
        <v>3275.7380000000003</v>
      </c>
      <c r="H1610" s="26">
        <f t="shared" si="1993"/>
        <v>3275.7379999999998</v>
      </c>
      <c r="I1610" s="26">
        <f t="shared" si="1993"/>
        <v>3275.7379999999998</v>
      </c>
      <c r="J1610" s="26">
        <f t="shared" si="1993"/>
        <v>0</v>
      </c>
      <c r="K1610" s="26">
        <f t="shared" si="1993"/>
        <v>0</v>
      </c>
      <c r="L1610" s="26">
        <f t="shared" si="1993"/>
        <v>0</v>
      </c>
      <c r="M1610" s="26">
        <f t="shared" si="1993"/>
        <v>0</v>
      </c>
      <c r="N1610" s="26">
        <f t="shared" si="1993"/>
        <v>2964.5160000000001</v>
      </c>
      <c r="O1610" s="47">
        <f t="shared" si="1938"/>
        <v>90.49917911627854</v>
      </c>
      <c r="P1610" s="26">
        <f t="shared" ref="P1610:R1613" si="1994">P1611</f>
        <v>0</v>
      </c>
      <c r="Q1610" s="26">
        <f t="shared" si="1994"/>
        <v>0</v>
      </c>
      <c r="R1610" s="26">
        <f t="shared" si="1994"/>
        <v>0</v>
      </c>
    </row>
    <row r="1611" spans="1:18" ht="26" x14ac:dyDescent="0.35">
      <c r="A1611" s="24" t="s">
        <v>352</v>
      </c>
      <c r="B1611" s="24" t="s">
        <v>51</v>
      </c>
      <c r="C1611" s="24" t="s">
        <v>130</v>
      </c>
      <c r="D1611" s="24" t="s">
        <v>269</v>
      </c>
      <c r="E1611" s="24"/>
      <c r="F1611" s="25" t="s">
        <v>299</v>
      </c>
      <c r="G1611" s="26">
        <f t="shared" si="1993"/>
        <v>3275.7380000000003</v>
      </c>
      <c r="H1611" s="26">
        <f t="shared" si="1993"/>
        <v>3275.7379999999998</v>
      </c>
      <c r="I1611" s="26">
        <f t="shared" si="1993"/>
        <v>3275.7379999999998</v>
      </c>
      <c r="J1611" s="26">
        <f t="shared" si="1993"/>
        <v>0</v>
      </c>
      <c r="K1611" s="26">
        <f t="shared" si="1993"/>
        <v>0</v>
      </c>
      <c r="L1611" s="26">
        <f t="shared" si="1993"/>
        <v>0</v>
      </c>
      <c r="M1611" s="26">
        <f t="shared" si="1993"/>
        <v>0</v>
      </c>
      <c r="N1611" s="26">
        <f t="shared" si="1993"/>
        <v>2964.5160000000001</v>
      </c>
      <c r="O1611" s="47">
        <f t="shared" si="1938"/>
        <v>90.49917911627854</v>
      </c>
      <c r="P1611" s="26">
        <f t="shared" si="1994"/>
        <v>0</v>
      </c>
      <c r="Q1611" s="26">
        <f t="shared" si="1994"/>
        <v>0</v>
      </c>
      <c r="R1611" s="26">
        <f t="shared" si="1994"/>
        <v>0</v>
      </c>
    </row>
    <row r="1612" spans="1:18" x14ac:dyDescent="0.35">
      <c r="A1612" s="24" t="s">
        <v>352</v>
      </c>
      <c r="B1612" s="24" t="s">
        <v>51</v>
      </c>
      <c r="C1612" s="24" t="s">
        <v>130</v>
      </c>
      <c r="D1612" s="24" t="s">
        <v>327</v>
      </c>
      <c r="E1612" s="24"/>
      <c r="F1612" s="25" t="s">
        <v>385</v>
      </c>
      <c r="G1612" s="26">
        <f t="shared" si="1993"/>
        <v>3275.7380000000003</v>
      </c>
      <c r="H1612" s="26">
        <f t="shared" si="1993"/>
        <v>3275.7379999999998</v>
      </c>
      <c r="I1612" s="26">
        <f t="shared" si="1993"/>
        <v>3275.7379999999998</v>
      </c>
      <c r="J1612" s="26">
        <f t="shared" si="1993"/>
        <v>0</v>
      </c>
      <c r="K1612" s="26">
        <f t="shared" si="1993"/>
        <v>0</v>
      </c>
      <c r="L1612" s="26">
        <f t="shared" si="1993"/>
        <v>0</v>
      </c>
      <c r="M1612" s="26">
        <f t="shared" si="1993"/>
        <v>0</v>
      </c>
      <c r="N1612" s="26">
        <f t="shared" si="1993"/>
        <v>2964.5160000000001</v>
      </c>
      <c r="O1612" s="47">
        <f t="shared" si="1938"/>
        <v>90.49917911627854</v>
      </c>
      <c r="P1612" s="26">
        <f t="shared" si="1994"/>
        <v>0</v>
      </c>
      <c r="Q1612" s="26">
        <f t="shared" si="1994"/>
        <v>0</v>
      </c>
      <c r="R1612" s="26">
        <f t="shared" si="1994"/>
        <v>0</v>
      </c>
    </row>
    <row r="1613" spans="1:18" ht="26" x14ac:dyDescent="0.35">
      <c r="A1613" s="24" t="s">
        <v>352</v>
      </c>
      <c r="B1613" s="24" t="s">
        <v>51</v>
      </c>
      <c r="C1613" s="24" t="s">
        <v>130</v>
      </c>
      <c r="D1613" s="24" t="s">
        <v>327</v>
      </c>
      <c r="E1613" s="24" t="s">
        <v>6</v>
      </c>
      <c r="F1613" s="25" t="s">
        <v>367</v>
      </c>
      <c r="G1613" s="26">
        <f t="shared" si="1993"/>
        <v>3275.7380000000003</v>
      </c>
      <c r="H1613" s="26">
        <f t="shared" si="1993"/>
        <v>3275.7379999999998</v>
      </c>
      <c r="I1613" s="26">
        <f t="shared" si="1993"/>
        <v>3275.7379999999998</v>
      </c>
      <c r="J1613" s="26">
        <f t="shared" si="1993"/>
        <v>0</v>
      </c>
      <c r="K1613" s="26">
        <f t="shared" si="1993"/>
        <v>0</v>
      </c>
      <c r="L1613" s="26">
        <f t="shared" si="1993"/>
        <v>0</v>
      </c>
      <c r="M1613" s="26">
        <f t="shared" si="1993"/>
        <v>0</v>
      </c>
      <c r="N1613" s="26">
        <f t="shared" si="1993"/>
        <v>2964.5160000000001</v>
      </c>
      <c r="O1613" s="47">
        <f t="shared" si="1938"/>
        <v>90.49917911627854</v>
      </c>
      <c r="P1613" s="26">
        <f t="shared" si="1994"/>
        <v>0</v>
      </c>
      <c r="Q1613" s="26">
        <f t="shared" si="1994"/>
        <v>0</v>
      </c>
      <c r="R1613" s="26">
        <f t="shared" si="1994"/>
        <v>0</v>
      </c>
    </row>
    <row r="1614" spans="1:18" ht="26" x14ac:dyDescent="0.35">
      <c r="A1614" s="24" t="s">
        <v>352</v>
      </c>
      <c r="B1614" s="24" t="s">
        <v>51</v>
      </c>
      <c r="C1614" s="24" t="s">
        <v>130</v>
      </c>
      <c r="D1614" s="24" t="s">
        <v>327</v>
      </c>
      <c r="E1614" s="24">
        <v>240</v>
      </c>
      <c r="F1614" s="25" t="s">
        <v>356</v>
      </c>
      <c r="G1614" s="26">
        <f>3431.4-155.662</f>
        <v>3275.7380000000003</v>
      </c>
      <c r="H1614" s="26">
        <v>3275.7379999999998</v>
      </c>
      <c r="I1614" s="26">
        <v>3275.7379999999998</v>
      </c>
      <c r="J1614" s="26"/>
      <c r="K1614" s="26"/>
      <c r="L1614" s="26"/>
      <c r="M1614" s="26"/>
      <c r="N1614" s="26">
        <v>2964.5160000000001</v>
      </c>
      <c r="O1614" s="47">
        <f t="shared" ref="O1614:O1677" si="1995">N1614/H1614*100</f>
        <v>90.49917911627854</v>
      </c>
      <c r="P1614" s="26"/>
      <c r="Q1614" s="26"/>
      <c r="R1614" s="26"/>
    </row>
    <row r="1615" spans="1:18" ht="26" x14ac:dyDescent="0.35">
      <c r="A1615" s="24" t="s">
        <v>352</v>
      </c>
      <c r="B1615" s="24" t="s">
        <v>51</v>
      </c>
      <c r="C1615" s="24" t="s">
        <v>130</v>
      </c>
      <c r="D1615" s="24" t="s">
        <v>28</v>
      </c>
      <c r="E1615" s="24"/>
      <c r="F1615" s="25" t="s">
        <v>39</v>
      </c>
      <c r="G1615" s="26">
        <f t="shared" ref="G1615:N1618" si="1996">G1616</f>
        <v>130.86799999999999</v>
      </c>
      <c r="H1615" s="26">
        <f t="shared" si="1996"/>
        <v>172.86736999999999</v>
      </c>
      <c r="I1615" s="26">
        <f t="shared" si="1996"/>
        <v>172.86736999999999</v>
      </c>
      <c r="J1615" s="26">
        <f t="shared" si="1996"/>
        <v>0</v>
      </c>
      <c r="K1615" s="26">
        <f t="shared" si="1996"/>
        <v>0</v>
      </c>
      <c r="L1615" s="26">
        <f t="shared" si="1996"/>
        <v>0</v>
      </c>
      <c r="M1615" s="26">
        <f t="shared" si="1996"/>
        <v>0</v>
      </c>
      <c r="N1615" s="26">
        <f t="shared" si="1996"/>
        <v>158.86699999999999</v>
      </c>
      <c r="O1615" s="47">
        <f t="shared" si="1995"/>
        <v>91.90109157095408</v>
      </c>
      <c r="P1615" s="26">
        <f t="shared" ref="P1615:R1618" si="1997">P1616</f>
        <v>0</v>
      </c>
      <c r="Q1615" s="26">
        <f t="shared" si="1997"/>
        <v>0</v>
      </c>
      <c r="R1615" s="26">
        <f t="shared" si="1997"/>
        <v>0</v>
      </c>
    </row>
    <row r="1616" spans="1:18" ht="26" x14ac:dyDescent="0.35">
      <c r="A1616" s="24" t="s">
        <v>352</v>
      </c>
      <c r="B1616" s="24" t="s">
        <v>51</v>
      </c>
      <c r="C1616" s="24" t="s">
        <v>130</v>
      </c>
      <c r="D1616" s="24" t="s">
        <v>59</v>
      </c>
      <c r="E1616" s="24"/>
      <c r="F1616" s="25" t="s">
        <v>72</v>
      </c>
      <c r="G1616" s="26">
        <f t="shared" si="1996"/>
        <v>130.86799999999999</v>
      </c>
      <c r="H1616" s="26">
        <f t="shared" si="1996"/>
        <v>172.86736999999999</v>
      </c>
      <c r="I1616" s="26">
        <f t="shared" si="1996"/>
        <v>172.86736999999999</v>
      </c>
      <c r="J1616" s="26">
        <f t="shared" si="1996"/>
        <v>0</v>
      </c>
      <c r="K1616" s="26">
        <f t="shared" si="1996"/>
        <v>0</v>
      </c>
      <c r="L1616" s="26">
        <f t="shared" si="1996"/>
        <v>0</v>
      </c>
      <c r="M1616" s="26">
        <f t="shared" si="1996"/>
        <v>0</v>
      </c>
      <c r="N1616" s="26">
        <f t="shared" si="1996"/>
        <v>158.86699999999999</v>
      </c>
      <c r="O1616" s="47">
        <f t="shared" si="1995"/>
        <v>91.90109157095408</v>
      </c>
      <c r="P1616" s="26">
        <f t="shared" si="1997"/>
        <v>0</v>
      </c>
      <c r="Q1616" s="26">
        <f t="shared" si="1997"/>
        <v>0</v>
      </c>
      <c r="R1616" s="26">
        <f t="shared" si="1997"/>
        <v>0</v>
      </c>
    </row>
    <row r="1617" spans="1:18" ht="26" x14ac:dyDescent="0.35">
      <c r="A1617" s="24" t="s">
        <v>352</v>
      </c>
      <c r="B1617" s="24" t="s">
        <v>51</v>
      </c>
      <c r="C1617" s="24" t="s">
        <v>130</v>
      </c>
      <c r="D1617" s="24" t="s">
        <v>53</v>
      </c>
      <c r="E1617" s="24"/>
      <c r="F1617" s="25" t="s">
        <v>73</v>
      </c>
      <c r="G1617" s="26">
        <f t="shared" si="1996"/>
        <v>130.86799999999999</v>
      </c>
      <c r="H1617" s="26">
        <f t="shared" si="1996"/>
        <v>172.86736999999999</v>
      </c>
      <c r="I1617" s="26">
        <f t="shared" si="1996"/>
        <v>172.86736999999999</v>
      </c>
      <c r="J1617" s="26">
        <f t="shared" si="1996"/>
        <v>0</v>
      </c>
      <c r="K1617" s="26">
        <f t="shared" si="1996"/>
        <v>0</v>
      </c>
      <c r="L1617" s="26">
        <f t="shared" si="1996"/>
        <v>0</v>
      </c>
      <c r="M1617" s="26">
        <f t="shared" si="1996"/>
        <v>0</v>
      </c>
      <c r="N1617" s="26">
        <f t="shared" si="1996"/>
        <v>158.86699999999999</v>
      </c>
      <c r="O1617" s="47">
        <f t="shared" si="1995"/>
        <v>91.90109157095408</v>
      </c>
      <c r="P1617" s="26">
        <f t="shared" si="1997"/>
        <v>0</v>
      </c>
      <c r="Q1617" s="26">
        <f t="shared" si="1997"/>
        <v>0</v>
      </c>
      <c r="R1617" s="26">
        <f t="shared" si="1997"/>
        <v>0</v>
      </c>
    </row>
    <row r="1618" spans="1:18" ht="26" x14ac:dyDescent="0.35">
      <c r="A1618" s="24" t="s">
        <v>352</v>
      </c>
      <c r="B1618" s="24" t="s">
        <v>51</v>
      </c>
      <c r="C1618" s="24" t="s">
        <v>130</v>
      </c>
      <c r="D1618" s="24" t="s">
        <v>53</v>
      </c>
      <c r="E1618" s="24" t="s">
        <v>6</v>
      </c>
      <c r="F1618" s="25" t="s">
        <v>367</v>
      </c>
      <c r="G1618" s="26">
        <f t="shared" si="1996"/>
        <v>130.86799999999999</v>
      </c>
      <c r="H1618" s="26">
        <f t="shared" si="1996"/>
        <v>172.86736999999999</v>
      </c>
      <c r="I1618" s="26">
        <f t="shared" si="1996"/>
        <v>172.86736999999999</v>
      </c>
      <c r="J1618" s="26">
        <f t="shared" si="1996"/>
        <v>0</v>
      </c>
      <c r="K1618" s="26">
        <f t="shared" si="1996"/>
        <v>0</v>
      </c>
      <c r="L1618" s="26">
        <f t="shared" si="1996"/>
        <v>0</v>
      </c>
      <c r="M1618" s="26">
        <f t="shared" si="1996"/>
        <v>0</v>
      </c>
      <c r="N1618" s="26">
        <f t="shared" si="1996"/>
        <v>158.86699999999999</v>
      </c>
      <c r="O1618" s="47">
        <f t="shared" si="1995"/>
        <v>91.90109157095408</v>
      </c>
      <c r="P1618" s="26">
        <f t="shared" si="1997"/>
        <v>0</v>
      </c>
      <c r="Q1618" s="26">
        <f t="shared" si="1997"/>
        <v>0</v>
      </c>
      <c r="R1618" s="26">
        <f t="shared" si="1997"/>
        <v>0</v>
      </c>
    </row>
    <row r="1619" spans="1:18" ht="26" x14ac:dyDescent="0.35">
      <c r="A1619" s="24" t="s">
        <v>352</v>
      </c>
      <c r="B1619" s="24" t="s">
        <v>51</v>
      </c>
      <c r="C1619" s="24" t="s">
        <v>130</v>
      </c>
      <c r="D1619" s="24" t="s">
        <v>53</v>
      </c>
      <c r="E1619" s="24" t="s">
        <v>302</v>
      </c>
      <c r="F1619" s="25" t="s">
        <v>356</v>
      </c>
      <c r="G1619" s="26">
        <v>130.86799999999999</v>
      </c>
      <c r="H1619" s="26">
        <v>172.86736999999999</v>
      </c>
      <c r="I1619" s="26">
        <v>172.86736999999999</v>
      </c>
      <c r="J1619" s="26"/>
      <c r="K1619" s="26"/>
      <c r="L1619" s="26"/>
      <c r="M1619" s="26"/>
      <c r="N1619" s="26">
        <v>158.86699999999999</v>
      </c>
      <c r="O1619" s="47">
        <f t="shared" si="1995"/>
        <v>91.90109157095408</v>
      </c>
      <c r="P1619" s="26"/>
      <c r="Q1619" s="26"/>
      <c r="R1619" s="26"/>
    </row>
    <row r="1620" spans="1:18" s="7" customFormat="1" x14ac:dyDescent="0.35">
      <c r="A1620" s="27" t="s">
        <v>416</v>
      </c>
      <c r="B1620" s="27"/>
      <c r="C1620" s="27"/>
      <c r="D1620" s="27"/>
      <c r="E1620" s="27"/>
      <c r="F1620" s="17" t="s">
        <v>791</v>
      </c>
      <c r="G1620" s="18">
        <f t="shared" ref="G1620:R1620" si="1998">G1621+G1670+G1688+G1739+G1796+G1803+G1813+G1827</f>
        <v>265314.37599999999</v>
      </c>
      <c r="H1620" s="18">
        <f t="shared" si="1998"/>
        <v>274862.74218000006</v>
      </c>
      <c r="I1620" s="18">
        <f t="shared" si="1998"/>
        <v>274862.74218000006</v>
      </c>
      <c r="J1620" s="18">
        <f t="shared" si="1998"/>
        <v>3180.4</v>
      </c>
      <c r="K1620" s="18">
        <f t="shared" si="1998"/>
        <v>3180.4</v>
      </c>
      <c r="L1620" s="32">
        <f t="shared" si="1998"/>
        <v>0</v>
      </c>
      <c r="M1620" s="32">
        <f t="shared" si="1998"/>
        <v>0</v>
      </c>
      <c r="N1620" s="18">
        <f t="shared" si="1998"/>
        <v>274099.16899999999</v>
      </c>
      <c r="O1620" s="46">
        <f t="shared" si="1995"/>
        <v>99.722198369286431</v>
      </c>
      <c r="P1620" s="18">
        <f t="shared" si="1998"/>
        <v>3180.4</v>
      </c>
      <c r="Q1620" s="18">
        <f t="shared" si="1998"/>
        <v>0</v>
      </c>
      <c r="R1620" s="18">
        <f t="shared" si="1998"/>
        <v>0</v>
      </c>
    </row>
    <row r="1621" spans="1:18" s="7" customFormat="1" x14ac:dyDescent="0.35">
      <c r="A1621" s="27" t="s">
        <v>416</v>
      </c>
      <c r="B1621" s="27" t="s">
        <v>8</v>
      </c>
      <c r="C1621" s="27"/>
      <c r="D1621" s="27"/>
      <c r="E1621" s="27"/>
      <c r="F1621" s="17" t="s">
        <v>13</v>
      </c>
      <c r="G1621" s="18">
        <f t="shared" ref="G1621" si="1999">G1622+G1643</f>
        <v>41120.300000000003</v>
      </c>
      <c r="H1621" s="18">
        <f t="shared" ref="H1621:M1621" si="2000">H1622+H1643</f>
        <v>43948.5</v>
      </c>
      <c r="I1621" s="18">
        <f t="shared" si="2000"/>
        <v>43948.5</v>
      </c>
      <c r="J1621" s="18">
        <f t="shared" si="2000"/>
        <v>3180.4</v>
      </c>
      <c r="K1621" s="18">
        <f t="shared" si="2000"/>
        <v>3180.4</v>
      </c>
      <c r="L1621" s="18">
        <f t="shared" si="2000"/>
        <v>0</v>
      </c>
      <c r="M1621" s="18">
        <f t="shared" si="2000"/>
        <v>0</v>
      </c>
      <c r="N1621" s="18">
        <f t="shared" ref="N1621" si="2001">N1622+N1643</f>
        <v>43620.553</v>
      </c>
      <c r="O1621" s="46">
        <f t="shared" si="1995"/>
        <v>99.253792507139039</v>
      </c>
      <c r="P1621" s="18">
        <f t="shared" ref="P1621:R1621" si="2002">P1622+P1643</f>
        <v>3180.4</v>
      </c>
      <c r="Q1621" s="18">
        <f t="shared" ref="Q1621" si="2003">Q1622+Q1643</f>
        <v>0</v>
      </c>
      <c r="R1621" s="18">
        <f t="shared" si="2002"/>
        <v>0</v>
      </c>
    </row>
    <row r="1622" spans="1:18" s="29" customFormat="1" ht="39" x14ac:dyDescent="0.35">
      <c r="A1622" s="28" t="s">
        <v>416</v>
      </c>
      <c r="B1622" s="28" t="s">
        <v>8</v>
      </c>
      <c r="C1622" s="28" t="s">
        <v>74</v>
      </c>
      <c r="D1622" s="28"/>
      <c r="E1622" s="28"/>
      <c r="F1622" s="21" t="s">
        <v>376</v>
      </c>
      <c r="G1622" s="22">
        <f t="shared" ref="G1622" si="2004">G1623+G1630</f>
        <v>32513.4</v>
      </c>
      <c r="H1622" s="22">
        <f t="shared" ref="H1622:M1622" si="2005">H1623+H1630</f>
        <v>34667.1</v>
      </c>
      <c r="I1622" s="22">
        <f t="shared" si="2005"/>
        <v>34667.1</v>
      </c>
      <c r="J1622" s="22">
        <f t="shared" si="2005"/>
        <v>3180.4</v>
      </c>
      <c r="K1622" s="22">
        <f t="shared" si="2005"/>
        <v>3180.4</v>
      </c>
      <c r="L1622" s="22">
        <f t="shared" si="2005"/>
        <v>0</v>
      </c>
      <c r="M1622" s="22">
        <f t="shared" si="2005"/>
        <v>0</v>
      </c>
      <c r="N1622" s="22">
        <f t="shared" ref="N1622" si="2006">N1623+N1630</f>
        <v>34615.822999999997</v>
      </c>
      <c r="O1622" s="48">
        <f t="shared" si="1995"/>
        <v>99.852087425830248</v>
      </c>
      <c r="P1622" s="22">
        <f t="shared" ref="P1622:R1622" si="2007">P1623+P1630</f>
        <v>3180.4</v>
      </c>
      <c r="Q1622" s="22">
        <f t="shared" ref="Q1622" si="2008">Q1623+Q1630</f>
        <v>0</v>
      </c>
      <c r="R1622" s="22">
        <f t="shared" si="2007"/>
        <v>0</v>
      </c>
    </row>
    <row r="1623" spans="1:18" ht="26" x14ac:dyDescent="0.35">
      <c r="A1623" s="24" t="s">
        <v>416</v>
      </c>
      <c r="B1623" s="24" t="s">
        <v>8</v>
      </c>
      <c r="C1623" s="24" t="s">
        <v>74</v>
      </c>
      <c r="D1623" s="24" t="s">
        <v>28</v>
      </c>
      <c r="E1623" s="24"/>
      <c r="F1623" s="25" t="s">
        <v>39</v>
      </c>
      <c r="G1623" s="26">
        <f t="shared" ref="G1623:N1624" si="2009">G1624</f>
        <v>2380.5</v>
      </c>
      <c r="H1623" s="26">
        <f t="shared" si="2009"/>
        <v>3180.4</v>
      </c>
      <c r="I1623" s="26">
        <f t="shared" si="2009"/>
        <v>3180.4</v>
      </c>
      <c r="J1623" s="26">
        <f t="shared" si="2009"/>
        <v>3180.4</v>
      </c>
      <c r="K1623" s="26">
        <f t="shared" si="2009"/>
        <v>3180.4</v>
      </c>
      <c r="L1623" s="26">
        <f t="shared" si="2009"/>
        <v>0</v>
      </c>
      <c r="M1623" s="26">
        <f t="shared" si="2009"/>
        <v>0</v>
      </c>
      <c r="N1623" s="26">
        <f t="shared" si="2009"/>
        <v>3180.4</v>
      </c>
      <c r="O1623" s="47">
        <f t="shared" si="1995"/>
        <v>100</v>
      </c>
      <c r="P1623" s="26">
        <f t="shared" ref="P1623:R1624" si="2010">P1624</f>
        <v>3180.4</v>
      </c>
      <c r="Q1623" s="26">
        <f t="shared" si="2010"/>
        <v>0</v>
      </c>
      <c r="R1623" s="26">
        <f t="shared" si="2010"/>
        <v>0</v>
      </c>
    </row>
    <row r="1624" spans="1:18" x14ac:dyDescent="0.35">
      <c r="A1624" s="24" t="s">
        <v>416</v>
      </c>
      <c r="B1624" s="24" t="s">
        <v>8</v>
      </c>
      <c r="C1624" s="24" t="s">
        <v>74</v>
      </c>
      <c r="D1624" s="24" t="s">
        <v>29</v>
      </c>
      <c r="E1624" s="24"/>
      <c r="F1624" s="25" t="s">
        <v>40</v>
      </c>
      <c r="G1624" s="26">
        <f t="shared" si="2009"/>
        <v>2380.5</v>
      </c>
      <c r="H1624" s="26">
        <f t="shared" si="2009"/>
        <v>3180.4</v>
      </c>
      <c r="I1624" s="26">
        <f t="shared" si="2009"/>
        <v>3180.4</v>
      </c>
      <c r="J1624" s="26">
        <f t="shared" si="2009"/>
        <v>3180.4</v>
      </c>
      <c r="K1624" s="26">
        <f t="shared" si="2009"/>
        <v>3180.4</v>
      </c>
      <c r="L1624" s="26">
        <f t="shared" si="2009"/>
        <v>0</v>
      </c>
      <c r="M1624" s="26">
        <f t="shared" si="2009"/>
        <v>0</v>
      </c>
      <c r="N1624" s="26">
        <f t="shared" si="2009"/>
        <v>3180.4</v>
      </c>
      <c r="O1624" s="47">
        <f t="shared" si="1995"/>
        <v>100</v>
      </c>
      <c r="P1624" s="26">
        <f t="shared" si="2010"/>
        <v>3180.4</v>
      </c>
      <c r="Q1624" s="26">
        <f t="shared" si="2010"/>
        <v>0</v>
      </c>
      <c r="R1624" s="26">
        <f t="shared" si="2010"/>
        <v>0</v>
      </c>
    </row>
    <row r="1625" spans="1:18" ht="26" x14ac:dyDescent="0.35">
      <c r="A1625" s="24" t="s">
        <v>416</v>
      </c>
      <c r="B1625" s="24" t="s">
        <v>8</v>
      </c>
      <c r="C1625" s="24" t="s">
        <v>74</v>
      </c>
      <c r="D1625" s="24" t="s">
        <v>301</v>
      </c>
      <c r="E1625" s="24"/>
      <c r="F1625" s="25" t="s">
        <v>414</v>
      </c>
      <c r="G1625" s="26">
        <f t="shared" ref="G1625" si="2011">G1626+G1628</f>
        <v>2380.5</v>
      </c>
      <c r="H1625" s="26">
        <f t="shared" ref="H1625:M1625" si="2012">H1626+H1628</f>
        <v>3180.4</v>
      </c>
      <c r="I1625" s="26">
        <f t="shared" si="2012"/>
        <v>3180.4</v>
      </c>
      <c r="J1625" s="26">
        <f t="shared" si="2012"/>
        <v>3180.4</v>
      </c>
      <c r="K1625" s="26">
        <f t="shared" si="2012"/>
        <v>3180.4</v>
      </c>
      <c r="L1625" s="26">
        <f t="shared" si="2012"/>
        <v>0</v>
      </c>
      <c r="M1625" s="26">
        <f t="shared" si="2012"/>
        <v>0</v>
      </c>
      <c r="N1625" s="26">
        <f t="shared" ref="N1625" si="2013">N1626+N1628</f>
        <v>3180.4</v>
      </c>
      <c r="O1625" s="47">
        <f t="shared" si="1995"/>
        <v>100</v>
      </c>
      <c r="P1625" s="26">
        <f t="shared" ref="P1625:R1625" si="2014">P1626+P1628</f>
        <v>3180.4</v>
      </c>
      <c r="Q1625" s="26">
        <f t="shared" ref="Q1625" si="2015">Q1626+Q1628</f>
        <v>0</v>
      </c>
      <c r="R1625" s="26">
        <f t="shared" si="2014"/>
        <v>0</v>
      </c>
    </row>
    <row r="1626" spans="1:18" ht="52" x14ac:dyDescent="0.35">
      <c r="A1626" s="24" t="s">
        <v>416</v>
      </c>
      <c r="B1626" s="24" t="s">
        <v>8</v>
      </c>
      <c r="C1626" s="24" t="s">
        <v>74</v>
      </c>
      <c r="D1626" s="24" t="s">
        <v>301</v>
      </c>
      <c r="E1626" s="24" t="s">
        <v>19</v>
      </c>
      <c r="F1626" s="25" t="s">
        <v>366</v>
      </c>
      <c r="G1626" s="26">
        <f t="shared" ref="G1626:N1626" si="2016">G1627</f>
        <v>2102.9</v>
      </c>
      <c r="H1626" s="26">
        <f t="shared" si="2016"/>
        <v>2819.7440000000001</v>
      </c>
      <c r="I1626" s="26">
        <f t="shared" si="2016"/>
        <v>2819.7440000000001</v>
      </c>
      <c r="J1626" s="26">
        <f t="shared" si="2016"/>
        <v>2819.7440000000001</v>
      </c>
      <c r="K1626" s="26">
        <f t="shared" si="2016"/>
        <v>2819.7440000000001</v>
      </c>
      <c r="L1626" s="26">
        <f t="shared" si="2016"/>
        <v>0</v>
      </c>
      <c r="M1626" s="26">
        <f t="shared" si="2016"/>
        <v>0</v>
      </c>
      <c r="N1626" s="26">
        <f t="shared" si="2016"/>
        <v>2819.7440000000001</v>
      </c>
      <c r="O1626" s="47">
        <f t="shared" si="1995"/>
        <v>100</v>
      </c>
      <c r="P1626" s="26">
        <f t="shared" ref="P1626:R1626" si="2017">P1627</f>
        <v>2819.7440000000001</v>
      </c>
      <c r="Q1626" s="26">
        <f t="shared" si="2017"/>
        <v>0</v>
      </c>
      <c r="R1626" s="26">
        <f t="shared" si="2017"/>
        <v>0</v>
      </c>
    </row>
    <row r="1627" spans="1:18" ht="26" x14ac:dyDescent="0.35">
      <c r="A1627" s="24" t="s">
        <v>416</v>
      </c>
      <c r="B1627" s="24" t="s">
        <v>8</v>
      </c>
      <c r="C1627" s="24" t="s">
        <v>74</v>
      </c>
      <c r="D1627" s="24" t="s">
        <v>301</v>
      </c>
      <c r="E1627" s="24">
        <v>120</v>
      </c>
      <c r="F1627" s="25" t="s">
        <v>355</v>
      </c>
      <c r="G1627" s="26">
        <v>2102.9</v>
      </c>
      <c r="H1627" s="26">
        <v>2819.7440000000001</v>
      </c>
      <c r="I1627" s="26">
        <v>2819.7440000000001</v>
      </c>
      <c r="J1627" s="26">
        <f>H1627</f>
        <v>2819.7440000000001</v>
      </c>
      <c r="K1627" s="26">
        <f>I1627</f>
        <v>2819.7440000000001</v>
      </c>
      <c r="L1627" s="26"/>
      <c r="M1627" s="26"/>
      <c r="N1627" s="26">
        <v>2819.7440000000001</v>
      </c>
      <c r="O1627" s="47">
        <f t="shared" si="1995"/>
        <v>100</v>
      </c>
      <c r="P1627" s="26">
        <f>N1627</f>
        <v>2819.7440000000001</v>
      </c>
      <c r="Q1627" s="26"/>
      <c r="R1627" s="26"/>
    </row>
    <row r="1628" spans="1:18" ht="26" x14ac:dyDescent="0.35">
      <c r="A1628" s="24" t="s">
        <v>416</v>
      </c>
      <c r="B1628" s="24" t="s">
        <v>8</v>
      </c>
      <c r="C1628" s="24" t="s">
        <v>74</v>
      </c>
      <c r="D1628" s="24" t="s">
        <v>301</v>
      </c>
      <c r="E1628" s="24" t="s">
        <v>6</v>
      </c>
      <c r="F1628" s="25" t="s">
        <v>367</v>
      </c>
      <c r="G1628" s="26">
        <f t="shared" ref="G1628:N1628" si="2018">G1629</f>
        <v>277.60000000000002</v>
      </c>
      <c r="H1628" s="26">
        <f t="shared" si="2018"/>
        <v>360.65600000000001</v>
      </c>
      <c r="I1628" s="26">
        <f t="shared" si="2018"/>
        <v>360.65600000000001</v>
      </c>
      <c r="J1628" s="26">
        <f t="shared" si="2018"/>
        <v>360.65600000000001</v>
      </c>
      <c r="K1628" s="26">
        <f t="shared" si="2018"/>
        <v>360.65600000000001</v>
      </c>
      <c r="L1628" s="26">
        <f t="shared" si="2018"/>
        <v>0</v>
      </c>
      <c r="M1628" s="26">
        <f t="shared" si="2018"/>
        <v>0</v>
      </c>
      <c r="N1628" s="26">
        <f t="shared" si="2018"/>
        <v>360.65600000000001</v>
      </c>
      <c r="O1628" s="47">
        <f t="shared" si="1995"/>
        <v>100</v>
      </c>
      <c r="P1628" s="26">
        <f t="shared" ref="P1628:R1628" si="2019">P1629</f>
        <v>360.65600000000001</v>
      </c>
      <c r="Q1628" s="26">
        <f t="shared" si="2019"/>
        <v>0</v>
      </c>
      <c r="R1628" s="26">
        <f t="shared" si="2019"/>
        <v>0</v>
      </c>
    </row>
    <row r="1629" spans="1:18" ht="26" x14ac:dyDescent="0.35">
      <c r="A1629" s="24" t="s">
        <v>416</v>
      </c>
      <c r="B1629" s="24" t="s">
        <v>8</v>
      </c>
      <c r="C1629" s="24" t="s">
        <v>74</v>
      </c>
      <c r="D1629" s="24" t="s">
        <v>301</v>
      </c>
      <c r="E1629" s="24">
        <v>240</v>
      </c>
      <c r="F1629" s="25" t="s">
        <v>356</v>
      </c>
      <c r="G1629" s="26">
        <v>277.60000000000002</v>
      </c>
      <c r="H1629" s="26">
        <v>360.65600000000001</v>
      </c>
      <c r="I1629" s="26">
        <v>360.65600000000001</v>
      </c>
      <c r="J1629" s="26">
        <f>H1629</f>
        <v>360.65600000000001</v>
      </c>
      <c r="K1629" s="26">
        <f>I1629</f>
        <v>360.65600000000001</v>
      </c>
      <c r="L1629" s="26"/>
      <c r="M1629" s="26"/>
      <c r="N1629" s="26">
        <v>360.65600000000001</v>
      </c>
      <c r="O1629" s="47">
        <f t="shared" si="1995"/>
        <v>100</v>
      </c>
      <c r="P1629" s="26">
        <f>N1629</f>
        <v>360.65600000000001</v>
      </c>
      <c r="Q1629" s="26"/>
      <c r="R1629" s="26"/>
    </row>
    <row r="1630" spans="1:18" ht="26" x14ac:dyDescent="0.35">
      <c r="A1630" s="24" t="s">
        <v>416</v>
      </c>
      <c r="B1630" s="24" t="s">
        <v>8</v>
      </c>
      <c r="C1630" s="24" t="s">
        <v>74</v>
      </c>
      <c r="D1630" s="24" t="s">
        <v>30</v>
      </c>
      <c r="E1630" s="24"/>
      <c r="F1630" s="25" t="s">
        <v>41</v>
      </c>
      <c r="G1630" s="26">
        <f t="shared" ref="G1630:N1630" si="2020">G1631</f>
        <v>30132.9</v>
      </c>
      <c r="H1630" s="26">
        <f>H1631</f>
        <v>31486.699999999997</v>
      </c>
      <c r="I1630" s="26">
        <f t="shared" si="2020"/>
        <v>31486.699999999997</v>
      </c>
      <c r="J1630" s="26">
        <f t="shared" si="2020"/>
        <v>0</v>
      </c>
      <c r="K1630" s="26">
        <f t="shared" si="2020"/>
        <v>0</v>
      </c>
      <c r="L1630" s="26">
        <f t="shared" si="2020"/>
        <v>0</v>
      </c>
      <c r="M1630" s="26">
        <f t="shared" si="2020"/>
        <v>0</v>
      </c>
      <c r="N1630" s="26">
        <f t="shared" si="2020"/>
        <v>31435.422999999999</v>
      </c>
      <c r="O1630" s="47">
        <f t="shared" si="1995"/>
        <v>99.837147112907999</v>
      </c>
      <c r="P1630" s="26">
        <f t="shared" ref="P1630:R1630" si="2021">P1631</f>
        <v>0</v>
      </c>
      <c r="Q1630" s="26">
        <f t="shared" si="2021"/>
        <v>0</v>
      </c>
      <c r="R1630" s="26">
        <f t="shared" si="2021"/>
        <v>0</v>
      </c>
    </row>
    <row r="1631" spans="1:18" x14ac:dyDescent="0.35">
      <c r="A1631" s="24" t="s">
        <v>416</v>
      </c>
      <c r="B1631" s="24" t="s">
        <v>8</v>
      </c>
      <c r="C1631" s="24" t="s">
        <v>74</v>
      </c>
      <c r="D1631" s="24" t="s">
        <v>328</v>
      </c>
      <c r="E1631" s="24"/>
      <c r="F1631" s="25" t="s">
        <v>415</v>
      </c>
      <c r="G1631" s="26">
        <f t="shared" ref="G1631" si="2022">G1632+G1635</f>
        <v>30132.9</v>
      </c>
      <c r="H1631" s="26">
        <f>H1632+H1635</f>
        <v>31486.699999999997</v>
      </c>
      <c r="I1631" s="26">
        <f t="shared" ref="I1631:M1631" si="2023">I1632+I1635</f>
        <v>31486.699999999997</v>
      </c>
      <c r="J1631" s="26">
        <f t="shared" si="2023"/>
        <v>0</v>
      </c>
      <c r="K1631" s="26">
        <f t="shared" si="2023"/>
        <v>0</v>
      </c>
      <c r="L1631" s="26">
        <f t="shared" si="2023"/>
        <v>0</v>
      </c>
      <c r="M1631" s="26">
        <f t="shared" si="2023"/>
        <v>0</v>
      </c>
      <c r="N1631" s="26">
        <f t="shared" ref="N1631" si="2024">N1632+N1635</f>
        <v>31435.422999999999</v>
      </c>
      <c r="O1631" s="47">
        <f t="shared" si="1995"/>
        <v>99.837147112907999</v>
      </c>
      <c r="P1631" s="26">
        <f t="shared" ref="P1631:R1631" si="2025">P1632+P1635</f>
        <v>0</v>
      </c>
      <c r="Q1631" s="26">
        <f t="shared" ref="Q1631" si="2026">Q1632+Q1635</f>
        <v>0</v>
      </c>
      <c r="R1631" s="26">
        <f t="shared" si="2025"/>
        <v>0</v>
      </c>
    </row>
    <row r="1632" spans="1:18" ht="26" x14ac:dyDescent="0.35">
      <c r="A1632" s="24" t="s">
        <v>416</v>
      </c>
      <c r="B1632" s="24" t="s">
        <v>8</v>
      </c>
      <c r="C1632" s="24" t="s">
        <v>74</v>
      </c>
      <c r="D1632" s="24" t="s">
        <v>303</v>
      </c>
      <c r="E1632" s="24"/>
      <c r="F1632" s="25" t="s">
        <v>746</v>
      </c>
      <c r="G1632" s="26">
        <f t="shared" ref="G1632:N1633" si="2027">G1633</f>
        <v>26653.4</v>
      </c>
      <c r="H1632" s="26">
        <f t="shared" si="2027"/>
        <v>28170.241689999999</v>
      </c>
      <c r="I1632" s="26">
        <f t="shared" si="2027"/>
        <v>28170.241689999999</v>
      </c>
      <c r="J1632" s="26">
        <f t="shared" si="2027"/>
        <v>0</v>
      </c>
      <c r="K1632" s="26">
        <f t="shared" si="2027"/>
        <v>0</v>
      </c>
      <c r="L1632" s="26">
        <f t="shared" si="2027"/>
        <v>0</v>
      </c>
      <c r="M1632" s="26">
        <f t="shared" si="2027"/>
        <v>0</v>
      </c>
      <c r="N1632" s="26">
        <f t="shared" si="2027"/>
        <v>28170.241999999998</v>
      </c>
      <c r="O1632" s="47">
        <f t="shared" si="1995"/>
        <v>100.00000110045204</v>
      </c>
      <c r="P1632" s="26">
        <f t="shared" ref="P1632:R1633" si="2028">P1633</f>
        <v>0</v>
      </c>
      <c r="Q1632" s="26">
        <f t="shared" si="2028"/>
        <v>0</v>
      </c>
      <c r="R1632" s="26">
        <f t="shared" si="2028"/>
        <v>0</v>
      </c>
    </row>
    <row r="1633" spans="1:18" ht="52" x14ac:dyDescent="0.35">
      <c r="A1633" s="24" t="s">
        <v>416</v>
      </c>
      <c r="B1633" s="24" t="s">
        <v>8</v>
      </c>
      <c r="C1633" s="24" t="s">
        <v>74</v>
      </c>
      <c r="D1633" s="24" t="s">
        <v>303</v>
      </c>
      <c r="E1633" s="24" t="s">
        <v>19</v>
      </c>
      <c r="F1633" s="25" t="s">
        <v>366</v>
      </c>
      <c r="G1633" s="26">
        <f t="shared" ref="G1633:N1633" si="2029">G1634</f>
        <v>26653.4</v>
      </c>
      <c r="H1633" s="26">
        <f t="shared" si="2029"/>
        <v>28170.241689999999</v>
      </c>
      <c r="I1633" s="26">
        <f t="shared" si="2027"/>
        <v>28170.241689999999</v>
      </c>
      <c r="J1633" s="26">
        <f t="shared" si="2027"/>
        <v>0</v>
      </c>
      <c r="K1633" s="26">
        <f t="shared" si="2027"/>
        <v>0</v>
      </c>
      <c r="L1633" s="26">
        <f t="shared" si="2027"/>
        <v>0</v>
      </c>
      <c r="M1633" s="26">
        <f t="shared" si="2027"/>
        <v>0</v>
      </c>
      <c r="N1633" s="26">
        <f t="shared" si="2029"/>
        <v>28170.241999999998</v>
      </c>
      <c r="O1633" s="47">
        <f t="shared" si="1995"/>
        <v>100.00000110045204</v>
      </c>
      <c r="P1633" s="26">
        <f t="shared" si="2028"/>
        <v>0</v>
      </c>
      <c r="Q1633" s="26">
        <f t="shared" si="2028"/>
        <v>0</v>
      </c>
      <c r="R1633" s="26">
        <f t="shared" si="2028"/>
        <v>0</v>
      </c>
    </row>
    <row r="1634" spans="1:18" ht="26" x14ac:dyDescent="0.35">
      <c r="A1634" s="24" t="s">
        <v>416</v>
      </c>
      <c r="B1634" s="24" t="s">
        <v>8</v>
      </c>
      <c r="C1634" s="24" t="s">
        <v>74</v>
      </c>
      <c r="D1634" s="24" t="s">
        <v>303</v>
      </c>
      <c r="E1634" s="24">
        <v>120</v>
      </c>
      <c r="F1634" s="25" t="s">
        <v>355</v>
      </c>
      <c r="G1634" s="26">
        <v>26653.4</v>
      </c>
      <c r="H1634" s="26">
        <v>28170.241689999999</v>
      </c>
      <c r="I1634" s="26">
        <v>28170.241689999999</v>
      </c>
      <c r="J1634" s="26"/>
      <c r="K1634" s="26"/>
      <c r="L1634" s="26"/>
      <c r="M1634" s="26"/>
      <c r="N1634" s="26">
        <v>28170.241999999998</v>
      </c>
      <c r="O1634" s="47">
        <f t="shared" si="1995"/>
        <v>100.00000110045204</v>
      </c>
      <c r="P1634" s="26"/>
      <c r="Q1634" s="26"/>
      <c r="R1634" s="26"/>
    </row>
    <row r="1635" spans="1:18" ht="26" x14ac:dyDescent="0.35">
      <c r="A1635" s="24" t="s">
        <v>416</v>
      </c>
      <c r="B1635" s="24" t="s">
        <v>8</v>
      </c>
      <c r="C1635" s="24" t="s">
        <v>74</v>
      </c>
      <c r="D1635" s="24" t="s">
        <v>304</v>
      </c>
      <c r="E1635" s="24"/>
      <c r="F1635" s="25" t="s">
        <v>747</v>
      </c>
      <c r="G1635" s="26">
        <f t="shared" ref="G1635" si="2030">G1638+G1640</f>
        <v>3479.5</v>
      </c>
      <c r="H1635" s="26">
        <f>H1638+H1640+H1636</f>
        <v>3316.45831</v>
      </c>
      <c r="I1635" s="26">
        <f>I1638+I1640+I1636</f>
        <v>3316.45831</v>
      </c>
      <c r="J1635" s="26">
        <f t="shared" ref="J1635:M1635" si="2031">J1638+J1640</f>
        <v>0</v>
      </c>
      <c r="K1635" s="26">
        <f t="shared" si="2031"/>
        <v>0</v>
      </c>
      <c r="L1635" s="26">
        <f t="shared" si="2031"/>
        <v>0</v>
      </c>
      <c r="M1635" s="26">
        <f t="shared" si="2031"/>
        <v>0</v>
      </c>
      <c r="N1635" s="26">
        <f>N1638+N1640+N1636</f>
        <v>3265.181</v>
      </c>
      <c r="O1635" s="47">
        <f t="shared" si="1995"/>
        <v>98.453853321617672</v>
      </c>
      <c r="P1635" s="26">
        <f t="shared" ref="P1635:R1635" si="2032">P1638+P1640</f>
        <v>0</v>
      </c>
      <c r="Q1635" s="26">
        <f t="shared" ref="Q1635" si="2033">Q1638+Q1640</f>
        <v>0</v>
      </c>
      <c r="R1635" s="26">
        <f t="shared" si="2032"/>
        <v>0</v>
      </c>
    </row>
    <row r="1636" spans="1:18" ht="52" x14ac:dyDescent="0.35">
      <c r="A1636" s="24" t="s">
        <v>416</v>
      </c>
      <c r="B1636" s="24" t="s">
        <v>8</v>
      </c>
      <c r="C1636" s="24" t="s">
        <v>74</v>
      </c>
      <c r="D1636" s="24" t="s">
        <v>304</v>
      </c>
      <c r="E1636" s="24" t="s">
        <v>19</v>
      </c>
      <c r="F1636" s="25" t="s">
        <v>366</v>
      </c>
      <c r="G1636" s="26"/>
      <c r="H1636" s="26">
        <f>H1637</f>
        <v>0.9</v>
      </c>
      <c r="I1636" s="26">
        <f>I1637</f>
        <v>0.9</v>
      </c>
      <c r="J1636" s="26"/>
      <c r="K1636" s="26"/>
      <c r="L1636" s="26"/>
      <c r="M1636" s="26"/>
      <c r="N1636" s="26">
        <f>N1637</f>
        <v>0.9</v>
      </c>
      <c r="O1636" s="47">
        <f t="shared" si="1995"/>
        <v>100</v>
      </c>
      <c r="P1636" s="26"/>
      <c r="Q1636" s="26"/>
      <c r="R1636" s="26"/>
    </row>
    <row r="1637" spans="1:18" ht="26" x14ac:dyDescent="0.35">
      <c r="A1637" s="24" t="s">
        <v>416</v>
      </c>
      <c r="B1637" s="24" t="s">
        <v>8</v>
      </c>
      <c r="C1637" s="24" t="s">
        <v>74</v>
      </c>
      <c r="D1637" s="24" t="s">
        <v>304</v>
      </c>
      <c r="E1637" s="24">
        <v>120</v>
      </c>
      <c r="F1637" s="25" t="s">
        <v>355</v>
      </c>
      <c r="G1637" s="26"/>
      <c r="H1637" s="26">
        <v>0.9</v>
      </c>
      <c r="I1637" s="26">
        <v>0.9</v>
      </c>
      <c r="J1637" s="26"/>
      <c r="K1637" s="26"/>
      <c r="L1637" s="26"/>
      <c r="M1637" s="26"/>
      <c r="N1637" s="26">
        <v>0.9</v>
      </c>
      <c r="O1637" s="47">
        <f t="shared" si="1995"/>
        <v>100</v>
      </c>
      <c r="P1637" s="26"/>
      <c r="Q1637" s="26"/>
      <c r="R1637" s="26"/>
    </row>
    <row r="1638" spans="1:18" ht="26" x14ac:dyDescent="0.35">
      <c r="A1638" s="24" t="s">
        <v>416</v>
      </c>
      <c r="B1638" s="24" t="s">
        <v>8</v>
      </c>
      <c r="C1638" s="24" t="s">
        <v>74</v>
      </c>
      <c r="D1638" s="24" t="s">
        <v>304</v>
      </c>
      <c r="E1638" s="24" t="s">
        <v>6</v>
      </c>
      <c r="F1638" s="25" t="s">
        <v>367</v>
      </c>
      <c r="G1638" s="26">
        <f t="shared" ref="G1638:N1638" si="2034">G1639</f>
        <v>3459.7</v>
      </c>
      <c r="H1638" s="26">
        <f t="shared" si="2034"/>
        <v>3185.9353099999998</v>
      </c>
      <c r="I1638" s="26">
        <f t="shared" si="2034"/>
        <v>3185.9353099999998</v>
      </c>
      <c r="J1638" s="26">
        <f t="shared" si="2034"/>
        <v>0</v>
      </c>
      <c r="K1638" s="26">
        <f t="shared" si="2034"/>
        <v>0</v>
      </c>
      <c r="L1638" s="26">
        <f t="shared" si="2034"/>
        <v>0</v>
      </c>
      <c r="M1638" s="26">
        <f t="shared" si="2034"/>
        <v>0</v>
      </c>
      <c r="N1638" s="26">
        <f t="shared" si="2034"/>
        <v>3134.6579999999999</v>
      </c>
      <c r="O1638" s="47">
        <f t="shared" si="1995"/>
        <v>98.390510006934193</v>
      </c>
      <c r="P1638" s="26">
        <f t="shared" ref="P1638:R1638" si="2035">P1639</f>
        <v>0</v>
      </c>
      <c r="Q1638" s="26">
        <f t="shared" si="2035"/>
        <v>0</v>
      </c>
      <c r="R1638" s="26">
        <f t="shared" si="2035"/>
        <v>0</v>
      </c>
    </row>
    <row r="1639" spans="1:18" ht="26" x14ac:dyDescent="0.35">
      <c r="A1639" s="24" t="s">
        <v>416</v>
      </c>
      <c r="B1639" s="24" t="s">
        <v>8</v>
      </c>
      <c r="C1639" s="24" t="s">
        <v>74</v>
      </c>
      <c r="D1639" s="24" t="s">
        <v>304</v>
      </c>
      <c r="E1639" s="24">
        <v>240</v>
      </c>
      <c r="F1639" s="25" t="s">
        <v>356</v>
      </c>
      <c r="G1639" s="26">
        <v>3459.7</v>
      </c>
      <c r="H1639" s="26">
        <v>3185.9353099999998</v>
      </c>
      <c r="I1639" s="26">
        <v>3185.9353099999998</v>
      </c>
      <c r="J1639" s="26"/>
      <c r="K1639" s="26"/>
      <c r="L1639" s="26"/>
      <c r="M1639" s="26"/>
      <c r="N1639" s="26">
        <v>3134.6579999999999</v>
      </c>
      <c r="O1639" s="47">
        <f t="shared" si="1995"/>
        <v>98.390510006934193</v>
      </c>
      <c r="P1639" s="26"/>
      <c r="Q1639" s="26"/>
      <c r="R1639" s="26"/>
    </row>
    <row r="1640" spans="1:18" x14ac:dyDescent="0.35">
      <c r="A1640" s="24" t="s">
        <v>416</v>
      </c>
      <c r="B1640" s="24" t="s">
        <v>8</v>
      </c>
      <c r="C1640" s="24" t="s">
        <v>74</v>
      </c>
      <c r="D1640" s="24" t="s">
        <v>304</v>
      </c>
      <c r="E1640" s="24" t="s">
        <v>7</v>
      </c>
      <c r="F1640" s="25" t="s">
        <v>371</v>
      </c>
      <c r="G1640" s="26">
        <f>G1642+G1641</f>
        <v>19.8</v>
      </c>
      <c r="H1640" s="26">
        <f t="shared" ref="H1640:N1640" si="2036">H1642+H1641</f>
        <v>129.62299999999999</v>
      </c>
      <c r="I1640" s="26">
        <f t="shared" si="2036"/>
        <v>129.62299999999999</v>
      </c>
      <c r="J1640" s="26">
        <f t="shared" si="2036"/>
        <v>0</v>
      </c>
      <c r="K1640" s="26">
        <f t="shared" si="2036"/>
        <v>0</v>
      </c>
      <c r="L1640" s="26">
        <f t="shared" si="2036"/>
        <v>0</v>
      </c>
      <c r="M1640" s="26">
        <f t="shared" si="2036"/>
        <v>0</v>
      </c>
      <c r="N1640" s="26">
        <f t="shared" si="2036"/>
        <v>129.62299999999999</v>
      </c>
      <c r="O1640" s="47">
        <f t="shared" si="1995"/>
        <v>100</v>
      </c>
      <c r="P1640" s="26">
        <f t="shared" ref="P1640:R1640" si="2037">P1642+P1641</f>
        <v>0</v>
      </c>
      <c r="Q1640" s="26">
        <f t="shared" ref="Q1640" si="2038">Q1642+Q1641</f>
        <v>0</v>
      </c>
      <c r="R1640" s="26">
        <f t="shared" si="2037"/>
        <v>0</v>
      </c>
    </row>
    <row r="1641" spans="1:18" x14ac:dyDescent="0.35">
      <c r="A1641" s="24" t="s">
        <v>416</v>
      </c>
      <c r="B1641" s="24" t="s">
        <v>8</v>
      </c>
      <c r="C1641" s="24" t="s">
        <v>74</v>
      </c>
      <c r="D1641" s="24" t="s">
        <v>304</v>
      </c>
      <c r="E1641" s="10" t="s">
        <v>845</v>
      </c>
      <c r="F1641" s="25" t="s">
        <v>364</v>
      </c>
      <c r="G1641" s="26"/>
      <c r="H1641" s="26">
        <v>109.06</v>
      </c>
      <c r="I1641" s="26">
        <v>109.06</v>
      </c>
      <c r="J1641" s="26"/>
      <c r="K1641" s="26"/>
      <c r="L1641" s="26"/>
      <c r="M1641" s="26"/>
      <c r="N1641" s="26">
        <v>109.06</v>
      </c>
      <c r="O1641" s="47">
        <f t="shared" si="1995"/>
        <v>100</v>
      </c>
      <c r="P1641" s="26"/>
      <c r="Q1641" s="26"/>
      <c r="R1641" s="26"/>
    </row>
    <row r="1642" spans="1:18" x14ac:dyDescent="0.35">
      <c r="A1642" s="24" t="s">
        <v>416</v>
      </c>
      <c r="B1642" s="24" t="s">
        <v>8</v>
      </c>
      <c r="C1642" s="24" t="s">
        <v>74</v>
      </c>
      <c r="D1642" s="24" t="s">
        <v>304</v>
      </c>
      <c r="E1642" s="24">
        <v>850</v>
      </c>
      <c r="F1642" s="25" t="s">
        <v>365</v>
      </c>
      <c r="G1642" s="26">
        <v>19.8</v>
      </c>
      <c r="H1642" s="26">
        <v>20.562999999999999</v>
      </c>
      <c r="I1642" s="26">
        <v>20.562999999999999</v>
      </c>
      <c r="J1642" s="26"/>
      <c r="K1642" s="26"/>
      <c r="L1642" s="26"/>
      <c r="M1642" s="26"/>
      <c r="N1642" s="26">
        <v>20.562999999999999</v>
      </c>
      <c r="O1642" s="47">
        <f t="shared" si="1995"/>
        <v>100</v>
      </c>
      <c r="P1642" s="26"/>
      <c r="Q1642" s="26"/>
      <c r="R1642" s="26"/>
    </row>
    <row r="1643" spans="1:18" s="29" customFormat="1" x14ac:dyDescent="0.35">
      <c r="A1643" s="28" t="s">
        <v>416</v>
      </c>
      <c r="B1643" s="28" t="s">
        <v>8</v>
      </c>
      <c r="C1643" s="28" t="s">
        <v>10</v>
      </c>
      <c r="D1643" s="28"/>
      <c r="E1643" s="28"/>
      <c r="F1643" s="21" t="s">
        <v>14</v>
      </c>
      <c r="G1643" s="22">
        <f t="shared" ref="G1643:N1643" si="2039">G1644</f>
        <v>8606.9</v>
      </c>
      <c r="H1643" s="22">
        <f t="shared" si="2039"/>
        <v>9281.4</v>
      </c>
      <c r="I1643" s="22">
        <f t="shared" si="2039"/>
        <v>9281.4</v>
      </c>
      <c r="J1643" s="22">
        <f t="shared" si="2039"/>
        <v>0</v>
      </c>
      <c r="K1643" s="22">
        <f t="shared" si="2039"/>
        <v>0</v>
      </c>
      <c r="L1643" s="22">
        <f t="shared" si="2039"/>
        <v>0</v>
      </c>
      <c r="M1643" s="22">
        <f t="shared" si="2039"/>
        <v>0</v>
      </c>
      <c r="N1643" s="22">
        <f t="shared" si="2039"/>
        <v>9004.73</v>
      </c>
      <c r="O1643" s="48">
        <f t="shared" si="1995"/>
        <v>97.019091947335539</v>
      </c>
      <c r="P1643" s="22">
        <f t="shared" ref="P1643:R1643" si="2040">P1644</f>
        <v>0</v>
      </c>
      <c r="Q1643" s="22">
        <f t="shared" si="2040"/>
        <v>0</v>
      </c>
      <c r="R1643" s="22">
        <f t="shared" si="2040"/>
        <v>0</v>
      </c>
    </row>
    <row r="1644" spans="1:18" x14ac:dyDescent="0.35">
      <c r="A1644" s="24" t="s">
        <v>416</v>
      </c>
      <c r="B1644" s="24" t="s">
        <v>8</v>
      </c>
      <c r="C1644" s="24" t="s">
        <v>10</v>
      </c>
      <c r="D1644" s="24" t="s">
        <v>329</v>
      </c>
      <c r="E1644" s="24"/>
      <c r="F1644" s="25" t="s">
        <v>386</v>
      </c>
      <c r="G1644" s="26">
        <f t="shared" ref="G1644:R1644" si="2041">G1645+G1649+G1659</f>
        <v>8606.9</v>
      </c>
      <c r="H1644" s="26">
        <f t="shared" si="2041"/>
        <v>9281.4</v>
      </c>
      <c r="I1644" s="26">
        <f t="shared" si="2041"/>
        <v>9281.4</v>
      </c>
      <c r="J1644" s="26">
        <f t="shared" si="2041"/>
        <v>0</v>
      </c>
      <c r="K1644" s="26">
        <f t="shared" si="2041"/>
        <v>0</v>
      </c>
      <c r="L1644" s="26">
        <f t="shared" si="2041"/>
        <v>0</v>
      </c>
      <c r="M1644" s="26">
        <f t="shared" si="2041"/>
        <v>0</v>
      </c>
      <c r="N1644" s="26">
        <f t="shared" si="2041"/>
        <v>9004.73</v>
      </c>
      <c r="O1644" s="47">
        <f t="shared" si="1995"/>
        <v>97.019091947335539</v>
      </c>
      <c r="P1644" s="26">
        <f t="shared" si="2041"/>
        <v>0</v>
      </c>
      <c r="Q1644" s="26">
        <f t="shared" si="2041"/>
        <v>0</v>
      </c>
      <c r="R1644" s="26">
        <f t="shared" si="2041"/>
        <v>0</v>
      </c>
    </row>
    <row r="1645" spans="1:18" ht="39" x14ac:dyDescent="0.35">
      <c r="A1645" s="24" t="s">
        <v>416</v>
      </c>
      <c r="B1645" s="24" t="s">
        <v>8</v>
      </c>
      <c r="C1645" s="24" t="s">
        <v>10</v>
      </c>
      <c r="D1645" s="24" t="s">
        <v>330</v>
      </c>
      <c r="E1645" s="24"/>
      <c r="F1645" s="25" t="s">
        <v>818</v>
      </c>
      <c r="G1645" s="26">
        <f t="shared" ref="G1645:N1647" si="2042">G1646</f>
        <v>15</v>
      </c>
      <c r="H1645" s="26">
        <f t="shared" si="2042"/>
        <v>15</v>
      </c>
      <c r="I1645" s="26">
        <f t="shared" si="2042"/>
        <v>15</v>
      </c>
      <c r="J1645" s="26">
        <f t="shared" si="2042"/>
        <v>0</v>
      </c>
      <c r="K1645" s="26">
        <f t="shared" si="2042"/>
        <v>0</v>
      </c>
      <c r="L1645" s="26">
        <f t="shared" si="2042"/>
        <v>0</v>
      </c>
      <c r="M1645" s="26">
        <f t="shared" si="2042"/>
        <v>0</v>
      </c>
      <c r="N1645" s="26">
        <f t="shared" si="2042"/>
        <v>15</v>
      </c>
      <c r="O1645" s="47">
        <f t="shared" si="1995"/>
        <v>100</v>
      </c>
      <c r="P1645" s="26">
        <f t="shared" ref="P1645:R1647" si="2043">P1646</f>
        <v>0</v>
      </c>
      <c r="Q1645" s="26">
        <f t="shared" si="2043"/>
        <v>0</v>
      </c>
      <c r="R1645" s="26">
        <f t="shared" si="2043"/>
        <v>0</v>
      </c>
    </row>
    <row r="1646" spans="1:18" ht="39" x14ac:dyDescent="0.35">
      <c r="A1646" s="24" t="s">
        <v>416</v>
      </c>
      <c r="B1646" s="24" t="s">
        <v>8</v>
      </c>
      <c r="C1646" s="24" t="s">
        <v>10</v>
      </c>
      <c r="D1646" s="24" t="s">
        <v>307</v>
      </c>
      <c r="E1646" s="24"/>
      <c r="F1646" s="25" t="s">
        <v>819</v>
      </c>
      <c r="G1646" s="26">
        <f t="shared" si="2042"/>
        <v>15</v>
      </c>
      <c r="H1646" s="26">
        <f t="shared" si="2042"/>
        <v>15</v>
      </c>
      <c r="I1646" s="26">
        <f t="shared" si="2042"/>
        <v>15</v>
      </c>
      <c r="J1646" s="26">
        <f t="shared" si="2042"/>
        <v>0</v>
      </c>
      <c r="K1646" s="26">
        <f t="shared" si="2042"/>
        <v>0</v>
      </c>
      <c r="L1646" s="26">
        <f t="shared" si="2042"/>
        <v>0</v>
      </c>
      <c r="M1646" s="26">
        <f t="shared" si="2042"/>
        <v>0</v>
      </c>
      <c r="N1646" s="26">
        <f t="shared" si="2042"/>
        <v>15</v>
      </c>
      <c r="O1646" s="47">
        <f t="shared" si="1995"/>
        <v>100</v>
      </c>
      <c r="P1646" s="26">
        <f t="shared" si="2043"/>
        <v>0</v>
      </c>
      <c r="Q1646" s="26">
        <f t="shared" si="2043"/>
        <v>0</v>
      </c>
      <c r="R1646" s="26">
        <f t="shared" si="2043"/>
        <v>0</v>
      </c>
    </row>
    <row r="1647" spans="1:18" ht="26" x14ac:dyDescent="0.35">
      <c r="A1647" s="24" t="s">
        <v>416</v>
      </c>
      <c r="B1647" s="24" t="s">
        <v>8</v>
      </c>
      <c r="C1647" s="24" t="s">
        <v>10</v>
      </c>
      <c r="D1647" s="24" t="s">
        <v>307</v>
      </c>
      <c r="E1647" s="24" t="s">
        <v>85</v>
      </c>
      <c r="F1647" s="25" t="s">
        <v>370</v>
      </c>
      <c r="G1647" s="26">
        <f t="shared" si="2042"/>
        <v>15</v>
      </c>
      <c r="H1647" s="26">
        <f t="shared" si="2042"/>
        <v>15</v>
      </c>
      <c r="I1647" s="26">
        <f t="shared" si="2042"/>
        <v>15</v>
      </c>
      <c r="J1647" s="26">
        <f t="shared" si="2042"/>
        <v>0</v>
      </c>
      <c r="K1647" s="26">
        <f t="shared" si="2042"/>
        <v>0</v>
      </c>
      <c r="L1647" s="26">
        <f t="shared" si="2042"/>
        <v>0</v>
      </c>
      <c r="M1647" s="26">
        <f t="shared" si="2042"/>
        <v>0</v>
      </c>
      <c r="N1647" s="26">
        <f t="shared" si="2042"/>
        <v>15</v>
      </c>
      <c r="O1647" s="47">
        <f t="shared" si="1995"/>
        <v>100</v>
      </c>
      <c r="P1647" s="26">
        <f t="shared" si="2043"/>
        <v>0</v>
      </c>
      <c r="Q1647" s="26">
        <f t="shared" si="2043"/>
        <v>0</v>
      </c>
      <c r="R1647" s="26">
        <f t="shared" si="2043"/>
        <v>0</v>
      </c>
    </row>
    <row r="1648" spans="1:18" ht="26" x14ac:dyDescent="0.35">
      <c r="A1648" s="24" t="s">
        <v>416</v>
      </c>
      <c r="B1648" s="24" t="s">
        <v>8</v>
      </c>
      <c r="C1648" s="24" t="s">
        <v>10</v>
      </c>
      <c r="D1648" s="24" t="s">
        <v>307</v>
      </c>
      <c r="E1648" s="24">
        <v>630</v>
      </c>
      <c r="F1648" s="25" t="s">
        <v>363</v>
      </c>
      <c r="G1648" s="26">
        <v>15</v>
      </c>
      <c r="H1648" s="26">
        <v>15</v>
      </c>
      <c r="I1648" s="26">
        <v>15</v>
      </c>
      <c r="J1648" s="26"/>
      <c r="K1648" s="26"/>
      <c r="L1648" s="26"/>
      <c r="M1648" s="26"/>
      <c r="N1648" s="26">
        <v>15</v>
      </c>
      <c r="O1648" s="47">
        <f t="shared" si="1995"/>
        <v>100</v>
      </c>
      <c r="P1648" s="26"/>
      <c r="Q1648" s="26"/>
      <c r="R1648" s="26"/>
    </row>
    <row r="1649" spans="1:18" ht="26" x14ac:dyDescent="0.35">
      <c r="A1649" s="24" t="s">
        <v>416</v>
      </c>
      <c r="B1649" s="24" t="s">
        <v>8</v>
      </c>
      <c r="C1649" s="24" t="s">
        <v>10</v>
      </c>
      <c r="D1649" s="24" t="s">
        <v>331</v>
      </c>
      <c r="E1649" s="24"/>
      <c r="F1649" s="25" t="s">
        <v>387</v>
      </c>
      <c r="G1649" s="26">
        <f>+G1653+G1656+G1650</f>
        <v>5252.2</v>
      </c>
      <c r="H1649" s="26">
        <f t="shared" ref="H1649:R1649" si="2044">+H1653+H1656+H1650</f>
        <v>5855.3</v>
      </c>
      <c r="I1649" s="26">
        <f t="shared" si="2044"/>
        <v>5855.3</v>
      </c>
      <c r="J1649" s="26">
        <f t="shared" si="2044"/>
        <v>0</v>
      </c>
      <c r="K1649" s="26">
        <f t="shared" si="2044"/>
        <v>0</v>
      </c>
      <c r="L1649" s="26">
        <f t="shared" si="2044"/>
        <v>0</v>
      </c>
      <c r="M1649" s="26">
        <f t="shared" si="2044"/>
        <v>0</v>
      </c>
      <c r="N1649" s="26">
        <f t="shared" si="2044"/>
        <v>5855.3</v>
      </c>
      <c r="O1649" s="47">
        <f t="shared" si="1995"/>
        <v>100</v>
      </c>
      <c r="P1649" s="26">
        <f t="shared" si="2044"/>
        <v>0</v>
      </c>
      <c r="Q1649" s="26">
        <f t="shared" si="2044"/>
        <v>0</v>
      </c>
      <c r="R1649" s="26">
        <f t="shared" si="2044"/>
        <v>0</v>
      </c>
    </row>
    <row r="1650" spans="1:18" ht="26" x14ac:dyDescent="0.35">
      <c r="A1650" s="24" t="s">
        <v>416</v>
      </c>
      <c r="B1650" s="24" t="s">
        <v>8</v>
      </c>
      <c r="C1650" s="24" t="s">
        <v>10</v>
      </c>
      <c r="D1650" s="24" t="s">
        <v>540</v>
      </c>
      <c r="E1650" s="24"/>
      <c r="F1650" s="25" t="s">
        <v>820</v>
      </c>
      <c r="G1650" s="26">
        <f t="shared" ref="G1650:G1651" si="2045">G1651</f>
        <v>70</v>
      </c>
      <c r="H1650" s="26">
        <f t="shared" ref="H1650:M1651" si="2046">H1651</f>
        <v>673.1</v>
      </c>
      <c r="I1650" s="26">
        <f t="shared" si="2046"/>
        <v>673.1</v>
      </c>
      <c r="J1650" s="26">
        <f t="shared" si="2046"/>
        <v>0</v>
      </c>
      <c r="K1650" s="26">
        <f t="shared" si="2046"/>
        <v>0</v>
      </c>
      <c r="L1650" s="26">
        <f t="shared" si="2046"/>
        <v>0</v>
      </c>
      <c r="M1650" s="26">
        <f t="shared" si="2046"/>
        <v>0</v>
      </c>
      <c r="N1650" s="26">
        <f t="shared" ref="N1650:N1651" si="2047">N1651</f>
        <v>673.1</v>
      </c>
      <c r="O1650" s="47">
        <f t="shared" si="1995"/>
        <v>100</v>
      </c>
      <c r="P1650" s="26">
        <f t="shared" ref="P1650:R1651" si="2048">P1651</f>
        <v>0</v>
      </c>
      <c r="Q1650" s="26">
        <f t="shared" si="2048"/>
        <v>0</v>
      </c>
      <c r="R1650" s="26">
        <f t="shared" si="2048"/>
        <v>0</v>
      </c>
    </row>
    <row r="1651" spans="1:18" ht="26" x14ac:dyDescent="0.35">
      <c r="A1651" s="24" t="s">
        <v>416</v>
      </c>
      <c r="B1651" s="24" t="s">
        <v>8</v>
      </c>
      <c r="C1651" s="24" t="s">
        <v>10</v>
      </c>
      <c r="D1651" s="24" t="s">
        <v>540</v>
      </c>
      <c r="E1651" s="24" t="s">
        <v>85</v>
      </c>
      <c r="F1651" s="25" t="s">
        <v>370</v>
      </c>
      <c r="G1651" s="26">
        <f t="shared" si="2045"/>
        <v>70</v>
      </c>
      <c r="H1651" s="26">
        <f t="shared" si="2046"/>
        <v>673.1</v>
      </c>
      <c r="I1651" s="26">
        <f t="shared" si="2046"/>
        <v>673.1</v>
      </c>
      <c r="J1651" s="26">
        <f t="shared" si="2046"/>
        <v>0</v>
      </c>
      <c r="K1651" s="26">
        <f t="shared" si="2046"/>
        <v>0</v>
      </c>
      <c r="L1651" s="26">
        <f t="shared" si="2046"/>
        <v>0</v>
      </c>
      <c r="M1651" s="26">
        <f t="shared" si="2046"/>
        <v>0</v>
      </c>
      <c r="N1651" s="26">
        <f t="shared" si="2047"/>
        <v>673.1</v>
      </c>
      <c r="O1651" s="47">
        <f t="shared" si="1995"/>
        <v>100</v>
      </c>
      <c r="P1651" s="26">
        <f t="shared" si="2048"/>
        <v>0</v>
      </c>
      <c r="Q1651" s="26">
        <f t="shared" si="2048"/>
        <v>0</v>
      </c>
      <c r="R1651" s="26">
        <f t="shared" si="2048"/>
        <v>0</v>
      </c>
    </row>
    <row r="1652" spans="1:18" ht="26" x14ac:dyDescent="0.35">
      <c r="A1652" s="24" t="s">
        <v>416</v>
      </c>
      <c r="B1652" s="24" t="s">
        <v>8</v>
      </c>
      <c r="C1652" s="24" t="s">
        <v>10</v>
      </c>
      <c r="D1652" s="24" t="s">
        <v>540</v>
      </c>
      <c r="E1652" s="24" t="s">
        <v>353</v>
      </c>
      <c r="F1652" s="25" t="s">
        <v>363</v>
      </c>
      <c r="G1652" s="26">
        <v>70</v>
      </c>
      <c r="H1652" s="26">
        <v>673.1</v>
      </c>
      <c r="I1652" s="26">
        <v>673.1</v>
      </c>
      <c r="J1652" s="26"/>
      <c r="K1652" s="26"/>
      <c r="L1652" s="26"/>
      <c r="M1652" s="26"/>
      <c r="N1652" s="26">
        <v>673.1</v>
      </c>
      <c r="O1652" s="47">
        <f t="shared" si="1995"/>
        <v>100</v>
      </c>
      <c r="P1652" s="26"/>
      <c r="Q1652" s="26"/>
      <c r="R1652" s="26"/>
    </row>
    <row r="1653" spans="1:18" ht="26" x14ac:dyDescent="0.35">
      <c r="A1653" s="24" t="s">
        <v>416</v>
      </c>
      <c r="B1653" s="24" t="s">
        <v>8</v>
      </c>
      <c r="C1653" s="24" t="s">
        <v>10</v>
      </c>
      <c r="D1653" s="24" t="s">
        <v>305</v>
      </c>
      <c r="E1653" s="24"/>
      <c r="F1653" s="25" t="s">
        <v>771</v>
      </c>
      <c r="G1653" s="26">
        <f t="shared" ref="G1653:N1654" si="2049">G1654</f>
        <v>4735</v>
      </c>
      <c r="H1653" s="26">
        <f t="shared" si="2049"/>
        <v>4735</v>
      </c>
      <c r="I1653" s="26">
        <f t="shared" si="2049"/>
        <v>4735</v>
      </c>
      <c r="J1653" s="26">
        <f t="shared" si="2049"/>
        <v>0</v>
      </c>
      <c r="K1653" s="26">
        <f t="shared" si="2049"/>
        <v>0</v>
      </c>
      <c r="L1653" s="26">
        <f t="shared" si="2049"/>
        <v>0</v>
      </c>
      <c r="M1653" s="26">
        <f t="shared" si="2049"/>
        <v>0</v>
      </c>
      <c r="N1653" s="26">
        <f t="shared" si="2049"/>
        <v>4735</v>
      </c>
      <c r="O1653" s="47">
        <f t="shared" si="1995"/>
        <v>100</v>
      </c>
      <c r="P1653" s="26">
        <f t="shared" ref="P1653:R1654" si="2050">P1654</f>
        <v>0</v>
      </c>
      <c r="Q1653" s="26">
        <f t="shared" si="2050"/>
        <v>0</v>
      </c>
      <c r="R1653" s="26">
        <f t="shared" si="2050"/>
        <v>0</v>
      </c>
    </row>
    <row r="1654" spans="1:18" ht="26" x14ac:dyDescent="0.35">
      <c r="A1654" s="24" t="s">
        <v>416</v>
      </c>
      <c r="B1654" s="24" t="s">
        <v>8</v>
      </c>
      <c r="C1654" s="24" t="s">
        <v>10</v>
      </c>
      <c r="D1654" s="24" t="s">
        <v>305</v>
      </c>
      <c r="E1654" s="24" t="s">
        <v>85</v>
      </c>
      <c r="F1654" s="25" t="s">
        <v>370</v>
      </c>
      <c r="G1654" s="26">
        <f t="shared" si="2049"/>
        <v>4735</v>
      </c>
      <c r="H1654" s="26">
        <f t="shared" si="2049"/>
        <v>4735</v>
      </c>
      <c r="I1654" s="26">
        <f t="shared" si="2049"/>
        <v>4735</v>
      </c>
      <c r="J1654" s="26">
        <f t="shared" si="2049"/>
        <v>0</v>
      </c>
      <c r="K1654" s="26">
        <f t="shared" si="2049"/>
        <v>0</v>
      </c>
      <c r="L1654" s="26">
        <f t="shared" si="2049"/>
        <v>0</v>
      </c>
      <c r="M1654" s="26">
        <f t="shared" si="2049"/>
        <v>0</v>
      </c>
      <c r="N1654" s="26">
        <f t="shared" si="2049"/>
        <v>4735</v>
      </c>
      <c r="O1654" s="47">
        <f t="shared" si="1995"/>
        <v>100</v>
      </c>
      <c r="P1654" s="26">
        <f t="shared" si="2050"/>
        <v>0</v>
      </c>
      <c r="Q1654" s="26">
        <f t="shared" si="2050"/>
        <v>0</v>
      </c>
      <c r="R1654" s="26">
        <f t="shared" si="2050"/>
        <v>0</v>
      </c>
    </row>
    <row r="1655" spans="1:18" ht="26" x14ac:dyDescent="0.35">
      <c r="A1655" s="24" t="s">
        <v>416</v>
      </c>
      <c r="B1655" s="24" t="s">
        <v>8</v>
      </c>
      <c r="C1655" s="24" t="s">
        <v>10</v>
      </c>
      <c r="D1655" s="24" t="s">
        <v>305</v>
      </c>
      <c r="E1655" s="24">
        <v>630</v>
      </c>
      <c r="F1655" s="25" t="s">
        <v>363</v>
      </c>
      <c r="G1655" s="26">
        <v>4735</v>
      </c>
      <c r="H1655" s="26">
        <v>4735</v>
      </c>
      <c r="I1655" s="26">
        <v>4735</v>
      </c>
      <c r="J1655" s="26"/>
      <c r="K1655" s="26"/>
      <c r="L1655" s="26"/>
      <c r="M1655" s="26"/>
      <c r="N1655" s="26">
        <v>4735</v>
      </c>
      <c r="O1655" s="47">
        <f t="shared" si="1995"/>
        <v>100</v>
      </c>
      <c r="P1655" s="26"/>
      <c r="Q1655" s="26"/>
      <c r="R1655" s="26"/>
    </row>
    <row r="1656" spans="1:18" ht="39" x14ac:dyDescent="0.35">
      <c r="A1656" s="24" t="s">
        <v>416</v>
      </c>
      <c r="B1656" s="24" t="s">
        <v>8</v>
      </c>
      <c r="C1656" s="24" t="s">
        <v>10</v>
      </c>
      <c r="D1656" s="24" t="s">
        <v>306</v>
      </c>
      <c r="E1656" s="24"/>
      <c r="F1656" s="25" t="s">
        <v>821</v>
      </c>
      <c r="G1656" s="26">
        <f t="shared" ref="G1656:N1657" si="2051">G1657</f>
        <v>447.2</v>
      </c>
      <c r="H1656" s="26">
        <f t="shared" si="2051"/>
        <v>447.2</v>
      </c>
      <c r="I1656" s="26">
        <f t="shared" si="2051"/>
        <v>447.2</v>
      </c>
      <c r="J1656" s="26">
        <f t="shared" si="2051"/>
        <v>0</v>
      </c>
      <c r="K1656" s="26">
        <f t="shared" si="2051"/>
        <v>0</v>
      </c>
      <c r="L1656" s="26">
        <f t="shared" si="2051"/>
        <v>0</v>
      </c>
      <c r="M1656" s="26">
        <f t="shared" si="2051"/>
        <v>0</v>
      </c>
      <c r="N1656" s="26">
        <f t="shared" si="2051"/>
        <v>447.2</v>
      </c>
      <c r="O1656" s="47">
        <f t="shared" si="1995"/>
        <v>100</v>
      </c>
      <c r="P1656" s="26">
        <f t="shared" ref="P1656:R1657" si="2052">P1657</f>
        <v>0</v>
      </c>
      <c r="Q1656" s="26">
        <f t="shared" si="2052"/>
        <v>0</v>
      </c>
      <c r="R1656" s="26">
        <f t="shared" si="2052"/>
        <v>0</v>
      </c>
    </row>
    <row r="1657" spans="1:18" ht="26" x14ac:dyDescent="0.35">
      <c r="A1657" s="24" t="s">
        <v>416</v>
      </c>
      <c r="B1657" s="24" t="s">
        <v>8</v>
      </c>
      <c r="C1657" s="24" t="s">
        <v>10</v>
      </c>
      <c r="D1657" s="24" t="s">
        <v>306</v>
      </c>
      <c r="E1657" s="24" t="s">
        <v>85</v>
      </c>
      <c r="F1657" s="25" t="s">
        <v>370</v>
      </c>
      <c r="G1657" s="26">
        <f t="shared" si="2051"/>
        <v>447.2</v>
      </c>
      <c r="H1657" s="26">
        <f t="shared" si="2051"/>
        <v>447.2</v>
      </c>
      <c r="I1657" s="26">
        <f t="shared" si="2051"/>
        <v>447.2</v>
      </c>
      <c r="J1657" s="26">
        <f t="shared" si="2051"/>
        <v>0</v>
      </c>
      <c r="K1657" s="26">
        <f t="shared" si="2051"/>
        <v>0</v>
      </c>
      <c r="L1657" s="26">
        <f t="shared" si="2051"/>
        <v>0</v>
      </c>
      <c r="M1657" s="26">
        <f t="shared" si="2051"/>
        <v>0</v>
      </c>
      <c r="N1657" s="26">
        <f t="shared" si="2051"/>
        <v>447.2</v>
      </c>
      <c r="O1657" s="47">
        <f t="shared" si="1995"/>
        <v>100</v>
      </c>
      <c r="P1657" s="26">
        <f t="shared" si="2052"/>
        <v>0</v>
      </c>
      <c r="Q1657" s="26">
        <f t="shared" si="2052"/>
        <v>0</v>
      </c>
      <c r="R1657" s="26">
        <f t="shared" si="2052"/>
        <v>0</v>
      </c>
    </row>
    <row r="1658" spans="1:18" ht="26" x14ac:dyDescent="0.35">
      <c r="A1658" s="24" t="s">
        <v>416</v>
      </c>
      <c r="B1658" s="24" t="s">
        <v>8</v>
      </c>
      <c r="C1658" s="24" t="s">
        <v>10</v>
      </c>
      <c r="D1658" s="24" t="s">
        <v>306</v>
      </c>
      <c r="E1658" s="24">
        <v>630</v>
      </c>
      <c r="F1658" s="25" t="s">
        <v>363</v>
      </c>
      <c r="G1658" s="26">
        <v>447.2</v>
      </c>
      <c r="H1658" s="26">
        <v>447.2</v>
      </c>
      <c r="I1658" s="26">
        <v>447.2</v>
      </c>
      <c r="J1658" s="26"/>
      <c r="K1658" s="26"/>
      <c r="L1658" s="26"/>
      <c r="M1658" s="26"/>
      <c r="N1658" s="26">
        <v>447.2</v>
      </c>
      <c r="O1658" s="47">
        <f t="shared" si="1995"/>
        <v>100</v>
      </c>
      <c r="P1658" s="26"/>
      <c r="Q1658" s="26"/>
      <c r="R1658" s="26"/>
    </row>
    <row r="1659" spans="1:18" ht="26" x14ac:dyDescent="0.35">
      <c r="A1659" s="24" t="s">
        <v>416</v>
      </c>
      <c r="B1659" s="24" t="s">
        <v>8</v>
      </c>
      <c r="C1659" s="24" t="s">
        <v>10</v>
      </c>
      <c r="D1659" s="24" t="s">
        <v>332</v>
      </c>
      <c r="E1659" s="24"/>
      <c r="F1659" s="25" t="s">
        <v>389</v>
      </c>
      <c r="G1659" s="26">
        <f>G1660+G1665</f>
        <v>3339.7000000000003</v>
      </c>
      <c r="H1659" s="26">
        <f t="shared" ref="H1659:R1659" si="2053">H1660+H1665</f>
        <v>3411.0999999999995</v>
      </c>
      <c r="I1659" s="26">
        <f t="shared" si="2053"/>
        <v>3411.0999999999995</v>
      </c>
      <c r="J1659" s="26">
        <f t="shared" si="2053"/>
        <v>0</v>
      </c>
      <c r="K1659" s="26">
        <f t="shared" si="2053"/>
        <v>0</v>
      </c>
      <c r="L1659" s="26">
        <f t="shared" si="2053"/>
        <v>0</v>
      </c>
      <c r="M1659" s="26">
        <f t="shared" si="2053"/>
        <v>0</v>
      </c>
      <c r="N1659" s="26">
        <f t="shared" si="2053"/>
        <v>3134.43</v>
      </c>
      <c r="O1659" s="47">
        <f t="shared" si="1995"/>
        <v>91.88912667467973</v>
      </c>
      <c r="P1659" s="26">
        <f t="shared" si="2053"/>
        <v>0</v>
      </c>
      <c r="Q1659" s="26">
        <f t="shared" si="2053"/>
        <v>0</v>
      </c>
      <c r="R1659" s="26">
        <f t="shared" si="2053"/>
        <v>0</v>
      </c>
    </row>
    <row r="1660" spans="1:18" ht="26" x14ac:dyDescent="0.35">
      <c r="A1660" s="24" t="s">
        <v>416</v>
      </c>
      <c r="B1660" s="24" t="s">
        <v>8</v>
      </c>
      <c r="C1660" s="24" t="s">
        <v>10</v>
      </c>
      <c r="D1660" s="24" t="s">
        <v>769</v>
      </c>
      <c r="E1660" s="24"/>
      <c r="F1660" s="25" t="s">
        <v>388</v>
      </c>
      <c r="G1660" s="26">
        <f t="shared" ref="G1660" si="2054">G1661+G1663</f>
        <v>3106.4</v>
      </c>
      <c r="H1660" s="26">
        <f t="shared" ref="H1660:M1660" si="2055">H1661+H1663</f>
        <v>3106.3999999999996</v>
      </c>
      <c r="I1660" s="26">
        <f t="shared" si="2055"/>
        <v>3106.3999999999996</v>
      </c>
      <c r="J1660" s="26">
        <f t="shared" si="2055"/>
        <v>0</v>
      </c>
      <c r="K1660" s="26">
        <f t="shared" si="2055"/>
        <v>0</v>
      </c>
      <c r="L1660" s="26">
        <f t="shared" si="2055"/>
        <v>0</v>
      </c>
      <c r="M1660" s="26">
        <f t="shared" si="2055"/>
        <v>0</v>
      </c>
      <c r="N1660" s="26">
        <f t="shared" ref="N1660" si="2056">N1661+N1663</f>
        <v>2829.8089999999997</v>
      </c>
      <c r="O1660" s="47">
        <f t="shared" si="1995"/>
        <v>91.096091939222262</v>
      </c>
      <c r="P1660" s="26">
        <f t="shared" ref="P1660:R1660" si="2057">P1661+P1663</f>
        <v>0</v>
      </c>
      <c r="Q1660" s="26">
        <f t="shared" ref="Q1660" si="2058">Q1661+Q1663</f>
        <v>0</v>
      </c>
      <c r="R1660" s="26">
        <f t="shared" si="2057"/>
        <v>0</v>
      </c>
    </row>
    <row r="1661" spans="1:18" ht="26" x14ac:dyDescent="0.35">
      <c r="A1661" s="24" t="s">
        <v>416</v>
      </c>
      <c r="B1661" s="24" t="s">
        <v>8</v>
      </c>
      <c r="C1661" s="24" t="s">
        <v>10</v>
      </c>
      <c r="D1661" s="24" t="s">
        <v>769</v>
      </c>
      <c r="E1661" s="24" t="s">
        <v>6</v>
      </c>
      <c r="F1661" s="25" t="s">
        <v>367</v>
      </c>
      <c r="G1661" s="26">
        <f t="shared" ref="G1661" si="2059">G1662</f>
        <v>3022.6</v>
      </c>
      <c r="H1661" s="26">
        <f t="shared" ref="H1661:M1661" si="2060">H1662</f>
        <v>3037.7469999999998</v>
      </c>
      <c r="I1661" s="26">
        <f t="shared" si="2060"/>
        <v>3037.7469999999998</v>
      </c>
      <c r="J1661" s="26">
        <f t="shared" si="2060"/>
        <v>0</v>
      </c>
      <c r="K1661" s="26">
        <f t="shared" si="2060"/>
        <v>0</v>
      </c>
      <c r="L1661" s="26">
        <f t="shared" si="2060"/>
        <v>0</v>
      </c>
      <c r="M1661" s="26">
        <f t="shared" si="2060"/>
        <v>0</v>
      </c>
      <c r="N1661" s="26">
        <f t="shared" ref="N1661" si="2061">N1662</f>
        <v>2761.1559999999999</v>
      </c>
      <c r="O1661" s="47">
        <f t="shared" si="1995"/>
        <v>90.894863857984234</v>
      </c>
      <c r="P1661" s="26">
        <f t="shared" ref="P1661:R1661" si="2062">P1662</f>
        <v>0</v>
      </c>
      <c r="Q1661" s="26">
        <f t="shared" si="2062"/>
        <v>0</v>
      </c>
      <c r="R1661" s="26">
        <f t="shared" si="2062"/>
        <v>0</v>
      </c>
    </row>
    <row r="1662" spans="1:18" ht="26" x14ac:dyDescent="0.35">
      <c r="A1662" s="24" t="s">
        <v>416</v>
      </c>
      <c r="B1662" s="24" t="s">
        <v>8</v>
      </c>
      <c r="C1662" s="24" t="s">
        <v>10</v>
      </c>
      <c r="D1662" s="24" t="s">
        <v>769</v>
      </c>
      <c r="E1662" s="24" t="s">
        <v>302</v>
      </c>
      <c r="F1662" s="25" t="s">
        <v>356</v>
      </c>
      <c r="G1662" s="26">
        <v>3022.6</v>
      </c>
      <c r="H1662" s="26">
        <v>3037.7469999999998</v>
      </c>
      <c r="I1662" s="26">
        <v>3037.7469999999998</v>
      </c>
      <c r="J1662" s="26"/>
      <c r="K1662" s="26"/>
      <c r="L1662" s="26"/>
      <c r="M1662" s="26"/>
      <c r="N1662" s="26">
        <v>2761.1559999999999</v>
      </c>
      <c r="O1662" s="47">
        <f t="shared" si="1995"/>
        <v>90.894863857984234</v>
      </c>
      <c r="P1662" s="26"/>
      <c r="Q1662" s="26"/>
      <c r="R1662" s="26"/>
    </row>
    <row r="1663" spans="1:18" x14ac:dyDescent="0.35">
      <c r="A1663" s="24" t="s">
        <v>416</v>
      </c>
      <c r="B1663" s="24" t="s">
        <v>8</v>
      </c>
      <c r="C1663" s="24" t="s">
        <v>10</v>
      </c>
      <c r="D1663" s="24" t="s">
        <v>769</v>
      </c>
      <c r="E1663" s="24" t="s">
        <v>7</v>
      </c>
      <c r="F1663" s="25" t="s">
        <v>371</v>
      </c>
      <c r="G1663" s="26">
        <f t="shared" ref="G1663" si="2063">G1664</f>
        <v>83.8</v>
      </c>
      <c r="H1663" s="26">
        <f t="shared" ref="H1663:M1663" si="2064">H1664</f>
        <v>68.653000000000006</v>
      </c>
      <c r="I1663" s="26">
        <f t="shared" si="2064"/>
        <v>68.653000000000006</v>
      </c>
      <c r="J1663" s="26">
        <f t="shared" si="2064"/>
        <v>0</v>
      </c>
      <c r="K1663" s="26">
        <f t="shared" si="2064"/>
        <v>0</v>
      </c>
      <c r="L1663" s="26">
        <f t="shared" si="2064"/>
        <v>0</v>
      </c>
      <c r="M1663" s="26">
        <f t="shared" si="2064"/>
        <v>0</v>
      </c>
      <c r="N1663" s="26">
        <f t="shared" ref="N1663" si="2065">N1664</f>
        <v>68.653000000000006</v>
      </c>
      <c r="O1663" s="47">
        <f t="shared" si="1995"/>
        <v>100</v>
      </c>
      <c r="P1663" s="26">
        <f t="shared" ref="P1663:R1663" si="2066">P1664</f>
        <v>0</v>
      </c>
      <c r="Q1663" s="26">
        <f t="shared" si="2066"/>
        <v>0</v>
      </c>
      <c r="R1663" s="26">
        <f t="shared" si="2066"/>
        <v>0</v>
      </c>
    </row>
    <row r="1664" spans="1:18" x14ac:dyDescent="0.35">
      <c r="A1664" s="24" t="s">
        <v>416</v>
      </c>
      <c r="B1664" s="24" t="s">
        <v>8</v>
      </c>
      <c r="C1664" s="24" t="s">
        <v>10</v>
      </c>
      <c r="D1664" s="24" t="s">
        <v>769</v>
      </c>
      <c r="E1664" s="24" t="s">
        <v>350</v>
      </c>
      <c r="F1664" s="25" t="s">
        <v>365</v>
      </c>
      <c r="G1664" s="26">
        <v>83.8</v>
      </c>
      <c r="H1664" s="26">
        <v>68.653000000000006</v>
      </c>
      <c r="I1664" s="26">
        <v>68.653000000000006</v>
      </c>
      <c r="J1664" s="26"/>
      <c r="K1664" s="26"/>
      <c r="L1664" s="26"/>
      <c r="M1664" s="26"/>
      <c r="N1664" s="26">
        <v>68.653000000000006</v>
      </c>
      <c r="O1664" s="47">
        <f t="shared" si="1995"/>
        <v>100</v>
      </c>
      <c r="P1664" s="26"/>
      <c r="Q1664" s="26"/>
      <c r="R1664" s="26"/>
    </row>
    <row r="1665" spans="1:18" ht="26" x14ac:dyDescent="0.35">
      <c r="A1665" s="24" t="s">
        <v>416</v>
      </c>
      <c r="B1665" s="24" t="s">
        <v>8</v>
      </c>
      <c r="C1665" s="24" t="s">
        <v>10</v>
      </c>
      <c r="D1665" s="24" t="s">
        <v>541</v>
      </c>
      <c r="E1665" s="24"/>
      <c r="F1665" s="25" t="s">
        <v>822</v>
      </c>
      <c r="G1665" s="26">
        <f>G1666+G1668</f>
        <v>233.3</v>
      </c>
      <c r="H1665" s="26">
        <f t="shared" ref="H1665:N1665" si="2067">H1666+H1668</f>
        <v>304.70000000000005</v>
      </c>
      <c r="I1665" s="26">
        <f t="shared" si="2067"/>
        <v>304.70000000000005</v>
      </c>
      <c r="J1665" s="26">
        <f t="shared" si="2067"/>
        <v>0</v>
      </c>
      <c r="K1665" s="26">
        <f t="shared" si="2067"/>
        <v>0</v>
      </c>
      <c r="L1665" s="26">
        <f t="shared" si="2067"/>
        <v>0</v>
      </c>
      <c r="M1665" s="26">
        <f t="shared" si="2067"/>
        <v>0</v>
      </c>
      <c r="N1665" s="26">
        <f t="shared" si="2067"/>
        <v>304.62099999999998</v>
      </c>
      <c r="O1665" s="47">
        <f t="shared" si="1995"/>
        <v>99.974072858549363</v>
      </c>
      <c r="P1665" s="26">
        <f t="shared" ref="P1665:R1665" si="2068">P1666+P1668</f>
        <v>0</v>
      </c>
      <c r="Q1665" s="26">
        <f t="shared" ref="Q1665" si="2069">Q1666+Q1668</f>
        <v>0</v>
      </c>
      <c r="R1665" s="26">
        <f t="shared" si="2068"/>
        <v>0</v>
      </c>
    </row>
    <row r="1666" spans="1:18" ht="26" x14ac:dyDescent="0.35">
      <c r="A1666" s="24" t="s">
        <v>416</v>
      </c>
      <c r="B1666" s="24" t="s">
        <v>8</v>
      </c>
      <c r="C1666" s="24" t="s">
        <v>10</v>
      </c>
      <c r="D1666" s="24" t="s">
        <v>541</v>
      </c>
      <c r="E1666" s="24" t="s">
        <v>6</v>
      </c>
      <c r="F1666" s="25" t="s">
        <v>367</v>
      </c>
      <c r="G1666" s="26">
        <f t="shared" ref="G1666" si="2070">G1667</f>
        <v>233.3</v>
      </c>
      <c r="H1666" s="26">
        <f t="shared" ref="H1666:M1666" si="2071">H1667</f>
        <v>233.3</v>
      </c>
      <c r="I1666" s="26">
        <f t="shared" si="2071"/>
        <v>233.3</v>
      </c>
      <c r="J1666" s="26">
        <f t="shared" si="2071"/>
        <v>0</v>
      </c>
      <c r="K1666" s="26">
        <f t="shared" si="2071"/>
        <v>0</v>
      </c>
      <c r="L1666" s="26">
        <f t="shared" si="2071"/>
        <v>0</v>
      </c>
      <c r="M1666" s="26">
        <f t="shared" si="2071"/>
        <v>0</v>
      </c>
      <c r="N1666" s="26">
        <f t="shared" ref="N1666" si="2072">N1667</f>
        <v>233.221</v>
      </c>
      <c r="O1666" s="47">
        <f t="shared" si="1995"/>
        <v>99.966138019717093</v>
      </c>
      <c r="P1666" s="26">
        <f t="shared" ref="P1666:R1666" si="2073">P1667</f>
        <v>0</v>
      </c>
      <c r="Q1666" s="26">
        <f t="shared" si="2073"/>
        <v>0</v>
      </c>
      <c r="R1666" s="26">
        <f t="shared" si="2073"/>
        <v>0</v>
      </c>
    </row>
    <row r="1667" spans="1:18" ht="26" x14ac:dyDescent="0.35">
      <c r="A1667" s="24" t="s">
        <v>416</v>
      </c>
      <c r="B1667" s="24" t="s">
        <v>8</v>
      </c>
      <c r="C1667" s="24" t="s">
        <v>10</v>
      </c>
      <c r="D1667" s="24" t="s">
        <v>541</v>
      </c>
      <c r="E1667" s="24" t="s">
        <v>302</v>
      </c>
      <c r="F1667" s="25" t="s">
        <v>356</v>
      </c>
      <c r="G1667" s="26">
        <v>233.3</v>
      </c>
      <c r="H1667" s="26">
        <v>233.3</v>
      </c>
      <c r="I1667" s="26">
        <v>233.3</v>
      </c>
      <c r="J1667" s="26"/>
      <c r="K1667" s="26"/>
      <c r="L1667" s="26"/>
      <c r="M1667" s="26"/>
      <c r="N1667" s="26">
        <v>233.221</v>
      </c>
      <c r="O1667" s="47">
        <f t="shared" si="1995"/>
        <v>99.966138019717093</v>
      </c>
      <c r="P1667" s="26"/>
      <c r="Q1667" s="26"/>
      <c r="R1667" s="26"/>
    </row>
    <row r="1668" spans="1:18" ht="26" x14ac:dyDescent="0.35">
      <c r="A1668" s="24" t="s">
        <v>416</v>
      </c>
      <c r="B1668" s="24" t="s">
        <v>8</v>
      </c>
      <c r="C1668" s="24" t="s">
        <v>10</v>
      </c>
      <c r="D1668" s="24" t="s">
        <v>541</v>
      </c>
      <c r="E1668" s="24" t="s">
        <v>85</v>
      </c>
      <c r="F1668" s="25" t="s">
        <v>370</v>
      </c>
      <c r="G1668" s="26">
        <f>G1669</f>
        <v>0</v>
      </c>
      <c r="H1668" s="26">
        <f t="shared" ref="H1668:N1668" si="2074">H1669</f>
        <v>71.400000000000006</v>
      </c>
      <c r="I1668" s="26">
        <f t="shared" si="2074"/>
        <v>71.400000000000006</v>
      </c>
      <c r="J1668" s="26">
        <f t="shared" si="2074"/>
        <v>0</v>
      </c>
      <c r="K1668" s="26">
        <f t="shared" si="2074"/>
        <v>0</v>
      </c>
      <c r="L1668" s="26">
        <f t="shared" si="2074"/>
        <v>0</v>
      </c>
      <c r="M1668" s="26">
        <f t="shared" si="2074"/>
        <v>0</v>
      </c>
      <c r="N1668" s="26">
        <f t="shared" si="2074"/>
        <v>71.400000000000006</v>
      </c>
      <c r="O1668" s="47">
        <f t="shared" si="1995"/>
        <v>100</v>
      </c>
      <c r="P1668" s="26">
        <f t="shared" ref="P1668:R1668" si="2075">P1669</f>
        <v>0</v>
      </c>
      <c r="Q1668" s="26">
        <f t="shared" si="2075"/>
        <v>0</v>
      </c>
      <c r="R1668" s="26">
        <f t="shared" si="2075"/>
        <v>0</v>
      </c>
    </row>
    <row r="1669" spans="1:18" ht="26" x14ac:dyDescent="0.35">
      <c r="A1669" s="24" t="s">
        <v>416</v>
      </c>
      <c r="B1669" s="24" t="s">
        <v>8</v>
      </c>
      <c r="C1669" s="24" t="s">
        <v>10</v>
      </c>
      <c r="D1669" s="24" t="s">
        <v>541</v>
      </c>
      <c r="E1669" s="24">
        <v>630</v>
      </c>
      <c r="F1669" s="25" t="s">
        <v>363</v>
      </c>
      <c r="G1669" s="26"/>
      <c r="H1669" s="26">
        <v>71.400000000000006</v>
      </c>
      <c r="I1669" s="26">
        <v>71.400000000000006</v>
      </c>
      <c r="J1669" s="26"/>
      <c r="K1669" s="26"/>
      <c r="L1669" s="26"/>
      <c r="M1669" s="26"/>
      <c r="N1669" s="26">
        <v>71.400000000000006</v>
      </c>
      <c r="O1669" s="47">
        <f t="shared" si="1995"/>
        <v>100</v>
      </c>
      <c r="P1669" s="26"/>
      <c r="Q1669" s="26"/>
      <c r="R1669" s="26"/>
    </row>
    <row r="1670" spans="1:18" s="7" customFormat="1" x14ac:dyDescent="0.35">
      <c r="A1670" s="27" t="s">
        <v>416</v>
      </c>
      <c r="B1670" s="27" t="s">
        <v>99</v>
      </c>
      <c r="C1670" s="27"/>
      <c r="D1670" s="27"/>
      <c r="E1670" s="27"/>
      <c r="F1670" s="17" t="s">
        <v>372</v>
      </c>
      <c r="G1670" s="18">
        <f t="shared" ref="G1670" si="2076">G1671+G1677</f>
        <v>975.02500000000009</v>
      </c>
      <c r="H1670" s="18">
        <f t="shared" ref="H1670:M1670" si="2077">H1671+H1677</f>
        <v>975.02500000000009</v>
      </c>
      <c r="I1670" s="18">
        <f t="shared" si="2077"/>
        <v>975.02500000000009</v>
      </c>
      <c r="J1670" s="18">
        <f t="shared" si="2077"/>
        <v>0</v>
      </c>
      <c r="K1670" s="18">
        <f t="shared" si="2077"/>
        <v>0</v>
      </c>
      <c r="L1670" s="18">
        <f t="shared" si="2077"/>
        <v>0</v>
      </c>
      <c r="M1670" s="18">
        <f t="shared" si="2077"/>
        <v>0</v>
      </c>
      <c r="N1670" s="18">
        <f t="shared" ref="N1670" si="2078">N1671+N1677</f>
        <v>974.04000000000008</v>
      </c>
      <c r="O1670" s="46">
        <f t="shared" si="1995"/>
        <v>99.898976949308988</v>
      </c>
      <c r="P1670" s="18">
        <f t="shared" ref="P1670:R1670" si="2079">P1671+P1677</f>
        <v>0</v>
      </c>
      <c r="Q1670" s="18">
        <f t="shared" ref="Q1670" si="2080">Q1671+Q1677</f>
        <v>0</v>
      </c>
      <c r="R1670" s="18">
        <f t="shared" si="2079"/>
        <v>0</v>
      </c>
    </row>
    <row r="1671" spans="1:18" s="29" customFormat="1" ht="26" x14ac:dyDescent="0.35">
      <c r="A1671" s="28" t="s">
        <v>416</v>
      </c>
      <c r="B1671" s="28" t="s">
        <v>99</v>
      </c>
      <c r="C1671" s="28" t="s">
        <v>128</v>
      </c>
      <c r="D1671" s="28"/>
      <c r="E1671" s="28"/>
      <c r="F1671" s="21" t="s">
        <v>378</v>
      </c>
      <c r="G1671" s="22">
        <f t="shared" ref="G1671:N1675" si="2081">G1672</f>
        <v>525.70000000000005</v>
      </c>
      <c r="H1671" s="22">
        <f t="shared" si="2081"/>
        <v>525.70000000000005</v>
      </c>
      <c r="I1671" s="22">
        <f t="shared" si="2081"/>
        <v>525.70000000000005</v>
      </c>
      <c r="J1671" s="22">
        <f t="shared" si="2081"/>
        <v>0</v>
      </c>
      <c r="K1671" s="22">
        <f t="shared" si="2081"/>
        <v>0</v>
      </c>
      <c r="L1671" s="22">
        <f t="shared" si="2081"/>
        <v>0</v>
      </c>
      <c r="M1671" s="22">
        <f t="shared" si="2081"/>
        <v>0</v>
      </c>
      <c r="N1671" s="22">
        <f t="shared" si="2081"/>
        <v>524.83000000000004</v>
      </c>
      <c r="O1671" s="48">
        <f t="shared" si="1995"/>
        <v>99.834506372455763</v>
      </c>
      <c r="P1671" s="22">
        <f t="shared" ref="P1671:R1675" si="2082">P1672</f>
        <v>0</v>
      </c>
      <c r="Q1671" s="22">
        <f t="shared" si="2082"/>
        <v>0</v>
      </c>
      <c r="R1671" s="22">
        <f t="shared" si="2082"/>
        <v>0</v>
      </c>
    </row>
    <row r="1672" spans="1:18" ht="26" x14ac:dyDescent="0.35">
      <c r="A1672" s="24" t="s">
        <v>416</v>
      </c>
      <c r="B1672" s="24" t="s">
        <v>99</v>
      </c>
      <c r="C1672" s="24" t="s">
        <v>128</v>
      </c>
      <c r="D1672" s="24" t="s">
        <v>28</v>
      </c>
      <c r="E1672" s="24"/>
      <c r="F1672" s="25" t="s">
        <v>39</v>
      </c>
      <c r="G1672" s="26">
        <f t="shared" si="2081"/>
        <v>525.70000000000005</v>
      </c>
      <c r="H1672" s="26">
        <f t="shared" si="2081"/>
        <v>525.70000000000005</v>
      </c>
      <c r="I1672" s="26">
        <f t="shared" si="2081"/>
        <v>525.70000000000005</v>
      </c>
      <c r="J1672" s="26">
        <f t="shared" si="2081"/>
        <v>0</v>
      </c>
      <c r="K1672" s="26">
        <f t="shared" si="2081"/>
        <v>0</v>
      </c>
      <c r="L1672" s="26">
        <f t="shared" si="2081"/>
        <v>0</v>
      </c>
      <c r="M1672" s="26">
        <f t="shared" si="2081"/>
        <v>0</v>
      </c>
      <c r="N1672" s="26">
        <f t="shared" si="2081"/>
        <v>524.83000000000004</v>
      </c>
      <c r="O1672" s="47">
        <f t="shared" si="1995"/>
        <v>99.834506372455763</v>
      </c>
      <c r="P1672" s="26">
        <f t="shared" si="2082"/>
        <v>0</v>
      </c>
      <c r="Q1672" s="26">
        <f t="shared" si="2082"/>
        <v>0</v>
      </c>
      <c r="R1672" s="26">
        <f t="shared" si="2082"/>
        <v>0</v>
      </c>
    </row>
    <row r="1673" spans="1:18" x14ac:dyDescent="0.35">
      <c r="A1673" s="24" t="s">
        <v>416</v>
      </c>
      <c r="B1673" s="24" t="s">
        <v>99</v>
      </c>
      <c r="C1673" s="24" t="s">
        <v>128</v>
      </c>
      <c r="D1673" s="24" t="s">
        <v>29</v>
      </c>
      <c r="E1673" s="24"/>
      <c r="F1673" s="25" t="s">
        <v>40</v>
      </c>
      <c r="G1673" s="26">
        <f t="shared" si="2081"/>
        <v>525.70000000000005</v>
      </c>
      <c r="H1673" s="26">
        <f t="shared" si="2081"/>
        <v>525.70000000000005</v>
      </c>
      <c r="I1673" s="26">
        <f t="shared" si="2081"/>
        <v>525.70000000000005</v>
      </c>
      <c r="J1673" s="26">
        <f t="shared" si="2081"/>
        <v>0</v>
      </c>
      <c r="K1673" s="26">
        <f t="shared" si="2081"/>
        <v>0</v>
      </c>
      <c r="L1673" s="26">
        <f t="shared" si="2081"/>
        <v>0</v>
      </c>
      <c r="M1673" s="26">
        <f t="shared" si="2081"/>
        <v>0</v>
      </c>
      <c r="N1673" s="26">
        <f t="shared" si="2081"/>
        <v>524.83000000000004</v>
      </c>
      <c r="O1673" s="47">
        <f t="shared" si="1995"/>
        <v>99.834506372455763</v>
      </c>
      <c r="P1673" s="26">
        <f t="shared" si="2082"/>
        <v>0</v>
      </c>
      <c r="Q1673" s="26">
        <f t="shared" si="2082"/>
        <v>0</v>
      </c>
      <c r="R1673" s="26">
        <f t="shared" si="2082"/>
        <v>0</v>
      </c>
    </row>
    <row r="1674" spans="1:18" ht="39" x14ac:dyDescent="0.35">
      <c r="A1674" s="24" t="s">
        <v>416</v>
      </c>
      <c r="B1674" s="24" t="s">
        <v>99</v>
      </c>
      <c r="C1674" s="24" t="s">
        <v>128</v>
      </c>
      <c r="D1674" s="24" t="s">
        <v>308</v>
      </c>
      <c r="E1674" s="24"/>
      <c r="F1674" s="25" t="s">
        <v>413</v>
      </c>
      <c r="G1674" s="26">
        <f t="shared" si="2081"/>
        <v>525.70000000000005</v>
      </c>
      <c r="H1674" s="26">
        <f t="shared" si="2081"/>
        <v>525.70000000000005</v>
      </c>
      <c r="I1674" s="26">
        <f t="shared" si="2081"/>
        <v>525.70000000000005</v>
      </c>
      <c r="J1674" s="26">
        <f t="shared" si="2081"/>
        <v>0</v>
      </c>
      <c r="K1674" s="26">
        <f t="shared" si="2081"/>
        <v>0</v>
      </c>
      <c r="L1674" s="26">
        <f t="shared" si="2081"/>
        <v>0</v>
      </c>
      <c r="M1674" s="26">
        <f t="shared" si="2081"/>
        <v>0</v>
      </c>
      <c r="N1674" s="26">
        <f t="shared" si="2081"/>
        <v>524.83000000000004</v>
      </c>
      <c r="O1674" s="47">
        <f t="shared" si="1995"/>
        <v>99.834506372455763</v>
      </c>
      <c r="P1674" s="26">
        <f t="shared" si="2082"/>
        <v>0</v>
      </c>
      <c r="Q1674" s="26">
        <f t="shared" si="2082"/>
        <v>0</v>
      </c>
      <c r="R1674" s="26">
        <f t="shared" si="2082"/>
        <v>0</v>
      </c>
    </row>
    <row r="1675" spans="1:18" ht="26" x14ac:dyDescent="0.35">
      <c r="A1675" s="24" t="s">
        <v>416</v>
      </c>
      <c r="B1675" s="24" t="s">
        <v>99</v>
      </c>
      <c r="C1675" s="24" t="s">
        <v>128</v>
      </c>
      <c r="D1675" s="24" t="s">
        <v>308</v>
      </c>
      <c r="E1675" s="24" t="s">
        <v>6</v>
      </c>
      <c r="F1675" s="25" t="s">
        <v>367</v>
      </c>
      <c r="G1675" s="26">
        <f t="shared" si="2081"/>
        <v>525.70000000000005</v>
      </c>
      <c r="H1675" s="26">
        <f t="shared" si="2081"/>
        <v>525.70000000000005</v>
      </c>
      <c r="I1675" s="26">
        <f t="shared" si="2081"/>
        <v>525.70000000000005</v>
      </c>
      <c r="J1675" s="26">
        <f t="shared" si="2081"/>
        <v>0</v>
      </c>
      <c r="K1675" s="26">
        <f t="shared" si="2081"/>
        <v>0</v>
      </c>
      <c r="L1675" s="26">
        <f t="shared" si="2081"/>
        <v>0</v>
      </c>
      <c r="M1675" s="26">
        <f t="shared" si="2081"/>
        <v>0</v>
      </c>
      <c r="N1675" s="26">
        <f t="shared" si="2081"/>
        <v>524.83000000000004</v>
      </c>
      <c r="O1675" s="47">
        <f t="shared" si="1995"/>
        <v>99.834506372455763</v>
      </c>
      <c r="P1675" s="26">
        <f t="shared" si="2082"/>
        <v>0</v>
      </c>
      <c r="Q1675" s="26">
        <f t="shared" si="2082"/>
        <v>0</v>
      </c>
      <c r="R1675" s="26">
        <f t="shared" si="2082"/>
        <v>0</v>
      </c>
    </row>
    <row r="1676" spans="1:18" ht="26" x14ac:dyDescent="0.35">
      <c r="A1676" s="24" t="s">
        <v>416</v>
      </c>
      <c r="B1676" s="24" t="s">
        <v>99</v>
      </c>
      <c r="C1676" s="24" t="s">
        <v>128</v>
      </c>
      <c r="D1676" s="24" t="s">
        <v>308</v>
      </c>
      <c r="E1676" s="24">
        <v>240</v>
      </c>
      <c r="F1676" s="25" t="s">
        <v>356</v>
      </c>
      <c r="G1676" s="26">
        <v>525.70000000000005</v>
      </c>
      <c r="H1676" s="26">
        <v>525.70000000000005</v>
      </c>
      <c r="I1676" s="26">
        <v>525.70000000000005</v>
      </c>
      <c r="J1676" s="26"/>
      <c r="K1676" s="26"/>
      <c r="L1676" s="26"/>
      <c r="M1676" s="26"/>
      <c r="N1676" s="26">
        <v>524.83000000000004</v>
      </c>
      <c r="O1676" s="47">
        <f t="shared" si="1995"/>
        <v>99.834506372455763</v>
      </c>
      <c r="P1676" s="26"/>
      <c r="Q1676" s="26"/>
      <c r="R1676" s="26"/>
    </row>
    <row r="1677" spans="1:18" s="29" customFormat="1" ht="26" x14ac:dyDescent="0.35">
      <c r="A1677" s="28" t="s">
        <v>416</v>
      </c>
      <c r="B1677" s="28" t="s">
        <v>99</v>
      </c>
      <c r="C1677" s="28" t="s">
        <v>309</v>
      </c>
      <c r="D1677" s="28"/>
      <c r="E1677" s="28"/>
      <c r="F1677" s="21" t="s">
        <v>379</v>
      </c>
      <c r="G1677" s="22">
        <f t="shared" ref="G1677" si="2083">G1678+G1683</f>
        <v>449.32499999999999</v>
      </c>
      <c r="H1677" s="22">
        <f t="shared" ref="H1677:M1677" si="2084">H1678+H1683</f>
        <v>449.32499999999999</v>
      </c>
      <c r="I1677" s="22">
        <f t="shared" si="2084"/>
        <v>449.32499999999999</v>
      </c>
      <c r="J1677" s="22">
        <f t="shared" si="2084"/>
        <v>0</v>
      </c>
      <c r="K1677" s="22">
        <f t="shared" si="2084"/>
        <v>0</v>
      </c>
      <c r="L1677" s="22">
        <f t="shared" si="2084"/>
        <v>0</v>
      </c>
      <c r="M1677" s="22">
        <f t="shared" si="2084"/>
        <v>0</v>
      </c>
      <c r="N1677" s="22">
        <f t="shared" ref="N1677" si="2085">N1678+N1683</f>
        <v>449.21000000000004</v>
      </c>
      <c r="O1677" s="48">
        <f t="shared" si="1995"/>
        <v>99.974406053524746</v>
      </c>
      <c r="P1677" s="22">
        <f t="shared" ref="P1677:R1677" si="2086">P1678+P1683</f>
        <v>0</v>
      </c>
      <c r="Q1677" s="22">
        <f t="shared" ref="Q1677" si="2087">Q1678+Q1683</f>
        <v>0</v>
      </c>
      <c r="R1677" s="22">
        <f t="shared" si="2086"/>
        <v>0</v>
      </c>
    </row>
    <row r="1678" spans="1:18" ht="26" x14ac:dyDescent="0.35">
      <c r="A1678" s="24" t="s">
        <v>416</v>
      </c>
      <c r="B1678" s="24" t="s">
        <v>99</v>
      </c>
      <c r="C1678" s="24" t="s">
        <v>309</v>
      </c>
      <c r="D1678" s="24" t="s">
        <v>190</v>
      </c>
      <c r="E1678" s="24"/>
      <c r="F1678" s="25" t="s">
        <v>765</v>
      </c>
      <c r="G1678" s="26">
        <f t="shared" ref="G1678:N1681" si="2088">G1679</f>
        <v>200</v>
      </c>
      <c r="H1678" s="26">
        <f t="shared" si="2088"/>
        <v>200</v>
      </c>
      <c r="I1678" s="26">
        <f t="shared" si="2088"/>
        <v>200</v>
      </c>
      <c r="J1678" s="26">
        <f t="shared" si="2088"/>
        <v>0</v>
      </c>
      <c r="K1678" s="26">
        <f t="shared" si="2088"/>
        <v>0</v>
      </c>
      <c r="L1678" s="26">
        <f t="shared" si="2088"/>
        <v>0</v>
      </c>
      <c r="M1678" s="26">
        <f t="shared" si="2088"/>
        <v>0</v>
      </c>
      <c r="N1678" s="26">
        <f t="shared" si="2088"/>
        <v>200</v>
      </c>
      <c r="O1678" s="47">
        <f t="shared" ref="O1678:O1741" si="2089">N1678/H1678*100</f>
        <v>100</v>
      </c>
      <c r="P1678" s="26">
        <f t="shared" ref="P1678:R1681" si="2090">P1679</f>
        <v>0</v>
      </c>
      <c r="Q1678" s="26">
        <f t="shared" si="2090"/>
        <v>0</v>
      </c>
      <c r="R1678" s="26">
        <f t="shared" si="2090"/>
        <v>0</v>
      </c>
    </row>
    <row r="1679" spans="1:18" ht="39" x14ac:dyDescent="0.35">
      <c r="A1679" s="24" t="s">
        <v>416</v>
      </c>
      <c r="B1679" s="24" t="s">
        <v>99</v>
      </c>
      <c r="C1679" s="24" t="s">
        <v>309</v>
      </c>
      <c r="D1679" s="24" t="s">
        <v>191</v>
      </c>
      <c r="E1679" s="24"/>
      <c r="F1679" s="25" t="s">
        <v>766</v>
      </c>
      <c r="G1679" s="26">
        <f t="shared" si="2088"/>
        <v>200</v>
      </c>
      <c r="H1679" s="26">
        <f t="shared" si="2088"/>
        <v>200</v>
      </c>
      <c r="I1679" s="26">
        <f t="shared" si="2088"/>
        <v>200</v>
      </c>
      <c r="J1679" s="26">
        <f t="shared" si="2088"/>
        <v>0</v>
      </c>
      <c r="K1679" s="26">
        <f t="shared" si="2088"/>
        <v>0</v>
      </c>
      <c r="L1679" s="26">
        <f t="shared" si="2088"/>
        <v>0</v>
      </c>
      <c r="M1679" s="26">
        <f t="shared" si="2088"/>
        <v>0</v>
      </c>
      <c r="N1679" s="26">
        <f t="shared" si="2088"/>
        <v>200</v>
      </c>
      <c r="O1679" s="47">
        <f t="shared" si="2089"/>
        <v>100</v>
      </c>
      <c r="P1679" s="26">
        <f t="shared" si="2090"/>
        <v>0</v>
      </c>
      <c r="Q1679" s="26">
        <f t="shared" si="2090"/>
        <v>0</v>
      </c>
      <c r="R1679" s="26">
        <f t="shared" si="2090"/>
        <v>0</v>
      </c>
    </row>
    <row r="1680" spans="1:18" ht="26" x14ac:dyDescent="0.35">
      <c r="A1680" s="24" t="s">
        <v>416</v>
      </c>
      <c r="B1680" s="24" t="s">
        <v>99</v>
      </c>
      <c r="C1680" s="24" t="s">
        <v>309</v>
      </c>
      <c r="D1680" s="24" t="s">
        <v>172</v>
      </c>
      <c r="E1680" s="24"/>
      <c r="F1680" s="25" t="s">
        <v>767</v>
      </c>
      <c r="G1680" s="26">
        <f t="shared" si="2088"/>
        <v>200</v>
      </c>
      <c r="H1680" s="26">
        <f t="shared" si="2088"/>
        <v>200</v>
      </c>
      <c r="I1680" s="26">
        <f t="shared" si="2088"/>
        <v>200</v>
      </c>
      <c r="J1680" s="26">
        <f t="shared" si="2088"/>
        <v>0</v>
      </c>
      <c r="K1680" s="26">
        <f t="shared" si="2088"/>
        <v>0</v>
      </c>
      <c r="L1680" s="26">
        <f t="shared" si="2088"/>
        <v>0</v>
      </c>
      <c r="M1680" s="26">
        <f t="shared" si="2088"/>
        <v>0</v>
      </c>
      <c r="N1680" s="26">
        <f t="shared" si="2088"/>
        <v>200</v>
      </c>
      <c r="O1680" s="47">
        <f t="shared" si="2089"/>
        <v>100</v>
      </c>
      <c r="P1680" s="26">
        <f t="shared" si="2090"/>
        <v>0</v>
      </c>
      <c r="Q1680" s="26">
        <f t="shared" si="2090"/>
        <v>0</v>
      </c>
      <c r="R1680" s="26">
        <f t="shared" si="2090"/>
        <v>0</v>
      </c>
    </row>
    <row r="1681" spans="1:18" ht="26" x14ac:dyDescent="0.35">
      <c r="A1681" s="24" t="s">
        <v>416</v>
      </c>
      <c r="B1681" s="24" t="s">
        <v>99</v>
      </c>
      <c r="C1681" s="24" t="s">
        <v>309</v>
      </c>
      <c r="D1681" s="24" t="s">
        <v>172</v>
      </c>
      <c r="E1681" s="24" t="s">
        <v>6</v>
      </c>
      <c r="F1681" s="25" t="s">
        <v>367</v>
      </c>
      <c r="G1681" s="26">
        <f t="shared" si="2088"/>
        <v>200</v>
      </c>
      <c r="H1681" s="26">
        <f t="shared" si="2088"/>
        <v>200</v>
      </c>
      <c r="I1681" s="26">
        <f t="shared" si="2088"/>
        <v>200</v>
      </c>
      <c r="J1681" s="26">
        <f t="shared" si="2088"/>
        <v>0</v>
      </c>
      <c r="K1681" s="26">
        <f t="shared" si="2088"/>
        <v>0</v>
      </c>
      <c r="L1681" s="26">
        <f t="shared" si="2088"/>
        <v>0</v>
      </c>
      <c r="M1681" s="26">
        <f t="shared" si="2088"/>
        <v>0</v>
      </c>
      <c r="N1681" s="26">
        <f t="shared" si="2088"/>
        <v>200</v>
      </c>
      <c r="O1681" s="47">
        <f t="shared" si="2089"/>
        <v>100</v>
      </c>
      <c r="P1681" s="26">
        <f t="shared" si="2090"/>
        <v>0</v>
      </c>
      <c r="Q1681" s="26">
        <f t="shared" si="2090"/>
        <v>0</v>
      </c>
      <c r="R1681" s="26">
        <f t="shared" si="2090"/>
        <v>0</v>
      </c>
    </row>
    <row r="1682" spans="1:18" ht="26" x14ac:dyDescent="0.35">
      <c r="A1682" s="24" t="s">
        <v>416</v>
      </c>
      <c r="B1682" s="24" t="s">
        <v>99</v>
      </c>
      <c r="C1682" s="24" t="s">
        <v>309</v>
      </c>
      <c r="D1682" s="24" t="s">
        <v>172</v>
      </c>
      <c r="E1682" s="24">
        <v>240</v>
      </c>
      <c r="F1682" s="25" t="s">
        <v>356</v>
      </c>
      <c r="G1682" s="26">
        <v>200</v>
      </c>
      <c r="H1682" s="26">
        <v>200</v>
      </c>
      <c r="I1682" s="26">
        <v>200</v>
      </c>
      <c r="J1682" s="26"/>
      <c r="K1682" s="26"/>
      <c r="L1682" s="26"/>
      <c r="M1682" s="26"/>
      <c r="N1682" s="26">
        <v>200</v>
      </c>
      <c r="O1682" s="47">
        <f t="shared" si="2089"/>
        <v>100</v>
      </c>
      <c r="P1682" s="26"/>
      <c r="Q1682" s="26"/>
      <c r="R1682" s="26"/>
    </row>
    <row r="1683" spans="1:18" ht="39" x14ac:dyDescent="0.35">
      <c r="A1683" s="24" t="s">
        <v>416</v>
      </c>
      <c r="B1683" s="24" t="s">
        <v>99</v>
      </c>
      <c r="C1683" s="24" t="s">
        <v>309</v>
      </c>
      <c r="D1683" s="24" t="s">
        <v>139</v>
      </c>
      <c r="E1683" s="24"/>
      <c r="F1683" s="25" t="s">
        <v>153</v>
      </c>
      <c r="G1683" s="26">
        <f t="shared" ref="G1683:N1686" si="2091">G1684</f>
        <v>249.32499999999999</v>
      </c>
      <c r="H1683" s="26">
        <f t="shared" si="2091"/>
        <v>249.32499999999999</v>
      </c>
      <c r="I1683" s="26">
        <f t="shared" si="2091"/>
        <v>249.32499999999999</v>
      </c>
      <c r="J1683" s="26">
        <f t="shared" si="2091"/>
        <v>0</v>
      </c>
      <c r="K1683" s="26">
        <f t="shared" si="2091"/>
        <v>0</v>
      </c>
      <c r="L1683" s="26">
        <f t="shared" si="2091"/>
        <v>0</v>
      </c>
      <c r="M1683" s="26">
        <f t="shared" si="2091"/>
        <v>0</v>
      </c>
      <c r="N1683" s="26">
        <f t="shared" si="2091"/>
        <v>249.21</v>
      </c>
      <c r="O1683" s="47">
        <f t="shared" si="2089"/>
        <v>99.953875463752141</v>
      </c>
      <c r="P1683" s="26">
        <f t="shared" ref="P1683:R1686" si="2092">P1684</f>
        <v>0</v>
      </c>
      <c r="Q1683" s="26">
        <f t="shared" si="2092"/>
        <v>0</v>
      </c>
      <c r="R1683" s="26">
        <f t="shared" si="2092"/>
        <v>0</v>
      </c>
    </row>
    <row r="1684" spans="1:18" ht="26" x14ac:dyDescent="0.35">
      <c r="A1684" s="24" t="s">
        <v>416</v>
      </c>
      <c r="B1684" s="24" t="s">
        <v>99</v>
      </c>
      <c r="C1684" s="24" t="s">
        <v>309</v>
      </c>
      <c r="D1684" s="24" t="s">
        <v>334</v>
      </c>
      <c r="E1684" s="24"/>
      <c r="F1684" s="25" t="s">
        <v>408</v>
      </c>
      <c r="G1684" s="26">
        <f>G1685</f>
        <v>249.32499999999999</v>
      </c>
      <c r="H1684" s="26">
        <f t="shared" si="2091"/>
        <v>249.32499999999999</v>
      </c>
      <c r="I1684" s="26">
        <f t="shared" si="2091"/>
        <v>249.32499999999999</v>
      </c>
      <c r="J1684" s="26">
        <f t="shared" si="2091"/>
        <v>0</v>
      </c>
      <c r="K1684" s="26">
        <f t="shared" si="2091"/>
        <v>0</v>
      </c>
      <c r="L1684" s="26">
        <f t="shared" si="2091"/>
        <v>0</v>
      </c>
      <c r="M1684" s="26">
        <f t="shared" si="2091"/>
        <v>0</v>
      </c>
      <c r="N1684" s="26">
        <f t="shared" si="2091"/>
        <v>249.21</v>
      </c>
      <c r="O1684" s="47">
        <f t="shared" si="2089"/>
        <v>99.953875463752141</v>
      </c>
      <c r="P1684" s="26">
        <f t="shared" si="2092"/>
        <v>0</v>
      </c>
      <c r="Q1684" s="26">
        <f t="shared" si="2092"/>
        <v>0</v>
      </c>
      <c r="R1684" s="26">
        <f t="shared" si="2092"/>
        <v>0</v>
      </c>
    </row>
    <row r="1685" spans="1:18" ht="26" x14ac:dyDescent="0.35">
      <c r="A1685" s="24" t="s">
        <v>416</v>
      </c>
      <c r="B1685" s="24" t="s">
        <v>99</v>
      </c>
      <c r="C1685" s="24" t="s">
        <v>309</v>
      </c>
      <c r="D1685" s="24" t="s">
        <v>310</v>
      </c>
      <c r="E1685" s="24"/>
      <c r="F1685" s="25" t="s">
        <v>768</v>
      </c>
      <c r="G1685" s="26">
        <f t="shared" si="2091"/>
        <v>249.32499999999999</v>
      </c>
      <c r="H1685" s="26">
        <f t="shared" si="2091"/>
        <v>249.32499999999999</v>
      </c>
      <c r="I1685" s="26">
        <f t="shared" si="2091"/>
        <v>249.32499999999999</v>
      </c>
      <c r="J1685" s="26">
        <f t="shared" si="2091"/>
        <v>0</v>
      </c>
      <c r="K1685" s="26">
        <f t="shared" si="2091"/>
        <v>0</v>
      </c>
      <c r="L1685" s="26">
        <f t="shared" si="2091"/>
        <v>0</v>
      </c>
      <c r="M1685" s="26">
        <f t="shared" si="2091"/>
        <v>0</v>
      </c>
      <c r="N1685" s="26">
        <f t="shared" si="2091"/>
        <v>249.21</v>
      </c>
      <c r="O1685" s="47">
        <f t="shared" si="2089"/>
        <v>99.953875463752141</v>
      </c>
      <c r="P1685" s="26">
        <f t="shared" si="2092"/>
        <v>0</v>
      </c>
      <c r="Q1685" s="26">
        <f t="shared" si="2092"/>
        <v>0</v>
      </c>
      <c r="R1685" s="26">
        <f t="shared" si="2092"/>
        <v>0</v>
      </c>
    </row>
    <row r="1686" spans="1:18" ht="26" x14ac:dyDescent="0.35">
      <c r="A1686" s="24" t="s">
        <v>416</v>
      </c>
      <c r="B1686" s="24" t="s">
        <v>99</v>
      </c>
      <c r="C1686" s="24" t="s">
        <v>309</v>
      </c>
      <c r="D1686" s="24" t="s">
        <v>310</v>
      </c>
      <c r="E1686" s="24" t="s">
        <v>6</v>
      </c>
      <c r="F1686" s="25" t="s">
        <v>367</v>
      </c>
      <c r="G1686" s="26">
        <f t="shared" si="2091"/>
        <v>249.32499999999999</v>
      </c>
      <c r="H1686" s="26">
        <f t="shared" si="2091"/>
        <v>249.32499999999999</v>
      </c>
      <c r="I1686" s="26">
        <f t="shared" si="2091"/>
        <v>249.32499999999999</v>
      </c>
      <c r="J1686" s="26">
        <f t="shared" si="2091"/>
        <v>0</v>
      </c>
      <c r="K1686" s="26">
        <f t="shared" si="2091"/>
        <v>0</v>
      </c>
      <c r="L1686" s="26">
        <f t="shared" si="2091"/>
        <v>0</v>
      </c>
      <c r="M1686" s="26">
        <f t="shared" si="2091"/>
        <v>0</v>
      </c>
      <c r="N1686" s="26">
        <f t="shared" si="2091"/>
        <v>249.21</v>
      </c>
      <c r="O1686" s="47">
        <f t="shared" si="2089"/>
        <v>99.953875463752141</v>
      </c>
      <c r="P1686" s="26">
        <f t="shared" si="2092"/>
        <v>0</v>
      </c>
      <c r="Q1686" s="26">
        <f t="shared" si="2092"/>
        <v>0</v>
      </c>
      <c r="R1686" s="26">
        <f t="shared" si="2092"/>
        <v>0</v>
      </c>
    </row>
    <row r="1687" spans="1:18" ht="26" x14ac:dyDescent="0.35">
      <c r="A1687" s="24" t="s">
        <v>416</v>
      </c>
      <c r="B1687" s="24" t="s">
        <v>99</v>
      </c>
      <c r="C1687" s="24" t="s">
        <v>309</v>
      </c>
      <c r="D1687" s="24" t="s">
        <v>310</v>
      </c>
      <c r="E1687" s="24">
        <v>240</v>
      </c>
      <c r="F1687" s="25" t="s">
        <v>356</v>
      </c>
      <c r="G1687" s="26">
        <v>249.32499999999999</v>
      </c>
      <c r="H1687" s="26">
        <v>249.32499999999999</v>
      </c>
      <c r="I1687" s="26">
        <v>249.32499999999999</v>
      </c>
      <c r="J1687" s="26"/>
      <c r="K1687" s="26"/>
      <c r="L1687" s="26"/>
      <c r="M1687" s="26"/>
      <c r="N1687" s="26">
        <v>249.21</v>
      </c>
      <c r="O1687" s="47">
        <f t="shared" si="2089"/>
        <v>99.953875463752141</v>
      </c>
      <c r="P1687" s="26"/>
      <c r="Q1687" s="26"/>
      <c r="R1687" s="26"/>
    </row>
    <row r="1688" spans="1:18" s="7" customFormat="1" x14ac:dyDescent="0.35">
      <c r="A1688" s="27" t="s">
        <v>416</v>
      </c>
      <c r="B1688" s="27" t="s">
        <v>74</v>
      </c>
      <c r="C1688" s="27"/>
      <c r="D1688" s="27"/>
      <c r="E1688" s="27"/>
      <c r="F1688" s="17" t="s">
        <v>88</v>
      </c>
      <c r="G1688" s="18">
        <f t="shared" ref="G1688" si="2093">G1689+G1716</f>
        <v>171637.66099999999</v>
      </c>
      <c r="H1688" s="18">
        <f t="shared" ref="H1688:M1688" si="2094">H1689+H1716</f>
        <v>172841.60779000001</v>
      </c>
      <c r="I1688" s="18">
        <f t="shared" si="2094"/>
        <v>172841.60779000001</v>
      </c>
      <c r="J1688" s="18">
        <f t="shared" si="2094"/>
        <v>0</v>
      </c>
      <c r="K1688" s="18">
        <f t="shared" si="2094"/>
        <v>0</v>
      </c>
      <c r="L1688" s="18">
        <f t="shared" si="2094"/>
        <v>0</v>
      </c>
      <c r="M1688" s="18">
        <f t="shared" si="2094"/>
        <v>0</v>
      </c>
      <c r="N1688" s="18">
        <f t="shared" ref="N1688" si="2095">N1689+N1716</f>
        <v>172640.68899999995</v>
      </c>
      <c r="O1688" s="46">
        <f t="shared" si="2089"/>
        <v>99.88375554210063</v>
      </c>
      <c r="P1688" s="18">
        <f t="shared" ref="P1688:R1688" si="2096">P1689+P1716</f>
        <v>0</v>
      </c>
      <c r="Q1688" s="18">
        <f t="shared" ref="Q1688" si="2097">Q1689+Q1716</f>
        <v>0</v>
      </c>
      <c r="R1688" s="18">
        <f t="shared" si="2096"/>
        <v>0</v>
      </c>
    </row>
    <row r="1689" spans="1:18" s="29" customFormat="1" x14ac:dyDescent="0.35">
      <c r="A1689" s="28" t="s">
        <v>416</v>
      </c>
      <c r="B1689" s="28" t="s">
        <v>74</v>
      </c>
      <c r="C1689" s="28" t="s">
        <v>128</v>
      </c>
      <c r="D1689" s="28"/>
      <c r="E1689" s="28"/>
      <c r="F1689" s="21" t="s">
        <v>377</v>
      </c>
      <c r="G1689" s="22">
        <f t="shared" ref="G1689" si="2098">G1690+G1701+G1706+G1711</f>
        <v>170553.761</v>
      </c>
      <c r="H1689" s="22">
        <f>H1690+H1701+H1706+H1711</f>
        <v>171597.20779000001</v>
      </c>
      <c r="I1689" s="22">
        <f t="shared" ref="I1689:M1689" si="2099">I1690+I1701+I1706+I1711</f>
        <v>171597.20779000001</v>
      </c>
      <c r="J1689" s="22">
        <f t="shared" si="2099"/>
        <v>0</v>
      </c>
      <c r="K1689" s="22">
        <f t="shared" si="2099"/>
        <v>0</v>
      </c>
      <c r="L1689" s="22">
        <f t="shared" si="2099"/>
        <v>0</v>
      </c>
      <c r="M1689" s="22">
        <f t="shared" si="2099"/>
        <v>0</v>
      </c>
      <c r="N1689" s="22">
        <f t="shared" ref="N1689" si="2100">N1690+N1701+N1706+N1711</f>
        <v>171400.06599999996</v>
      </c>
      <c r="O1689" s="48">
        <f t="shared" si="2089"/>
        <v>99.885113637605741</v>
      </c>
      <c r="P1689" s="22">
        <f t="shared" ref="P1689:R1689" si="2101">P1690+P1701+P1706+P1711</f>
        <v>0</v>
      </c>
      <c r="Q1689" s="22">
        <f t="shared" ref="Q1689" si="2102">Q1690+Q1701+Q1706+Q1711</f>
        <v>0</v>
      </c>
      <c r="R1689" s="22">
        <f t="shared" si="2101"/>
        <v>0</v>
      </c>
    </row>
    <row r="1690" spans="1:18" ht="26" x14ac:dyDescent="0.35">
      <c r="A1690" s="24" t="s">
        <v>416</v>
      </c>
      <c r="B1690" s="24" t="s">
        <v>74</v>
      </c>
      <c r="C1690" s="24" t="s">
        <v>128</v>
      </c>
      <c r="D1690" s="24" t="s">
        <v>335</v>
      </c>
      <c r="E1690" s="24"/>
      <c r="F1690" s="25" t="s">
        <v>394</v>
      </c>
      <c r="G1690" s="26">
        <f t="shared" ref="G1690:N1690" si="2103">G1691</f>
        <v>165273.60800000001</v>
      </c>
      <c r="H1690" s="26">
        <f t="shared" si="2103"/>
        <v>165419.72299000004</v>
      </c>
      <c r="I1690" s="26">
        <f t="shared" si="2103"/>
        <v>165419.72299000004</v>
      </c>
      <c r="J1690" s="26">
        <f t="shared" si="2103"/>
        <v>0</v>
      </c>
      <c r="K1690" s="26">
        <f t="shared" si="2103"/>
        <v>0</v>
      </c>
      <c r="L1690" s="26">
        <f t="shared" si="2103"/>
        <v>0</v>
      </c>
      <c r="M1690" s="26">
        <f t="shared" si="2103"/>
        <v>0</v>
      </c>
      <c r="N1690" s="26">
        <f t="shared" si="2103"/>
        <v>165240.26999999999</v>
      </c>
      <c r="O1690" s="47">
        <f t="shared" si="2089"/>
        <v>99.891516569634859</v>
      </c>
      <c r="P1690" s="26">
        <f t="shared" ref="P1690:R1690" si="2104">P1691</f>
        <v>0</v>
      </c>
      <c r="Q1690" s="26">
        <f t="shared" si="2104"/>
        <v>0</v>
      </c>
      <c r="R1690" s="26">
        <f t="shared" si="2104"/>
        <v>0</v>
      </c>
    </row>
    <row r="1691" spans="1:18" ht="26" x14ac:dyDescent="0.35">
      <c r="A1691" s="24" t="s">
        <v>416</v>
      </c>
      <c r="B1691" s="24" t="s">
        <v>74</v>
      </c>
      <c r="C1691" s="24" t="s">
        <v>128</v>
      </c>
      <c r="D1691" s="24" t="s">
        <v>336</v>
      </c>
      <c r="E1691" s="24"/>
      <c r="F1691" s="25" t="s">
        <v>395</v>
      </c>
      <c r="G1691" s="26">
        <f t="shared" ref="G1691" si="2105">G1692+G1695+G1698</f>
        <v>165273.60800000001</v>
      </c>
      <c r="H1691" s="26">
        <f t="shared" ref="H1691:M1691" si="2106">H1692+H1695+H1698</f>
        <v>165419.72299000004</v>
      </c>
      <c r="I1691" s="26">
        <f t="shared" si="2106"/>
        <v>165419.72299000004</v>
      </c>
      <c r="J1691" s="26">
        <f t="shared" si="2106"/>
        <v>0</v>
      </c>
      <c r="K1691" s="26">
        <f t="shared" si="2106"/>
        <v>0</v>
      </c>
      <c r="L1691" s="26">
        <f t="shared" si="2106"/>
        <v>0</v>
      </c>
      <c r="M1691" s="26">
        <f t="shared" si="2106"/>
        <v>0</v>
      </c>
      <c r="N1691" s="26">
        <f t="shared" ref="N1691" si="2107">N1692+N1695+N1698</f>
        <v>165240.26999999999</v>
      </c>
      <c r="O1691" s="47">
        <f t="shared" si="2089"/>
        <v>99.891516569634859</v>
      </c>
      <c r="P1691" s="26">
        <f t="shared" ref="P1691:R1691" si="2108">P1692+P1695+P1698</f>
        <v>0</v>
      </c>
      <c r="Q1691" s="26">
        <f t="shared" ref="Q1691" si="2109">Q1692+Q1695+Q1698</f>
        <v>0</v>
      </c>
      <c r="R1691" s="26">
        <f t="shared" si="2108"/>
        <v>0</v>
      </c>
    </row>
    <row r="1692" spans="1:18" x14ac:dyDescent="0.35">
      <c r="A1692" s="24" t="s">
        <v>416</v>
      </c>
      <c r="B1692" s="24" t="s">
        <v>74</v>
      </c>
      <c r="C1692" s="24" t="s">
        <v>128</v>
      </c>
      <c r="D1692" s="24" t="s">
        <v>311</v>
      </c>
      <c r="E1692" s="24"/>
      <c r="F1692" s="25" t="s">
        <v>776</v>
      </c>
      <c r="G1692" s="26">
        <f t="shared" ref="G1692:N1693" si="2110">G1693</f>
        <v>159986.69399999999</v>
      </c>
      <c r="H1692" s="26">
        <f t="shared" si="2110"/>
        <v>160151.33480000001</v>
      </c>
      <c r="I1692" s="26">
        <f t="shared" si="2110"/>
        <v>160151.33480000001</v>
      </c>
      <c r="J1692" s="26">
        <f t="shared" si="2110"/>
        <v>0</v>
      </c>
      <c r="K1692" s="26">
        <f t="shared" si="2110"/>
        <v>0</v>
      </c>
      <c r="L1692" s="26">
        <f t="shared" si="2110"/>
        <v>0</v>
      </c>
      <c r="M1692" s="26">
        <f t="shared" si="2110"/>
        <v>0</v>
      </c>
      <c r="N1692" s="26">
        <f t="shared" si="2110"/>
        <v>160151.33499999999</v>
      </c>
      <c r="O1692" s="47">
        <f t="shared" si="2089"/>
        <v>100.00000012488186</v>
      </c>
      <c r="P1692" s="26">
        <f t="shared" ref="P1692:R1693" si="2111">P1693</f>
        <v>0</v>
      </c>
      <c r="Q1692" s="26">
        <f t="shared" si="2111"/>
        <v>0</v>
      </c>
      <c r="R1692" s="26">
        <f t="shared" si="2111"/>
        <v>0</v>
      </c>
    </row>
    <row r="1693" spans="1:18" ht="26" x14ac:dyDescent="0.35">
      <c r="A1693" s="24" t="s">
        <v>416</v>
      </c>
      <c r="B1693" s="24" t="s">
        <v>74</v>
      </c>
      <c r="C1693" s="24" t="s">
        <v>128</v>
      </c>
      <c r="D1693" s="24" t="s">
        <v>311</v>
      </c>
      <c r="E1693" s="24" t="s">
        <v>6</v>
      </c>
      <c r="F1693" s="25" t="s">
        <v>367</v>
      </c>
      <c r="G1693" s="26">
        <f t="shared" si="2110"/>
        <v>159986.69399999999</v>
      </c>
      <c r="H1693" s="26">
        <f t="shared" si="2110"/>
        <v>160151.33480000001</v>
      </c>
      <c r="I1693" s="26">
        <f t="shared" si="2110"/>
        <v>160151.33480000001</v>
      </c>
      <c r="J1693" s="26">
        <f t="shared" si="2110"/>
        <v>0</v>
      </c>
      <c r="K1693" s="26">
        <f t="shared" si="2110"/>
        <v>0</v>
      </c>
      <c r="L1693" s="26">
        <f t="shared" si="2110"/>
        <v>0</v>
      </c>
      <c r="M1693" s="26">
        <f t="shared" si="2110"/>
        <v>0</v>
      </c>
      <c r="N1693" s="26">
        <f t="shared" si="2110"/>
        <v>160151.33499999999</v>
      </c>
      <c r="O1693" s="47">
        <f t="shared" si="2089"/>
        <v>100.00000012488186</v>
      </c>
      <c r="P1693" s="26">
        <f t="shared" si="2111"/>
        <v>0</v>
      </c>
      <c r="Q1693" s="26">
        <f t="shared" si="2111"/>
        <v>0</v>
      </c>
      <c r="R1693" s="26">
        <f t="shared" si="2111"/>
        <v>0</v>
      </c>
    </row>
    <row r="1694" spans="1:18" ht="26" x14ac:dyDescent="0.35">
      <c r="A1694" s="24" t="s">
        <v>416</v>
      </c>
      <c r="B1694" s="24" t="s">
        <v>74</v>
      </c>
      <c r="C1694" s="24" t="s">
        <v>128</v>
      </c>
      <c r="D1694" s="24" t="s">
        <v>311</v>
      </c>
      <c r="E1694" s="24">
        <v>240</v>
      </c>
      <c r="F1694" s="25" t="s">
        <v>356</v>
      </c>
      <c r="G1694" s="26">
        <f>156404.319+3582.375</f>
        <v>159986.69399999999</v>
      </c>
      <c r="H1694" s="26">
        <v>160151.33480000001</v>
      </c>
      <c r="I1694" s="26">
        <v>160151.33480000001</v>
      </c>
      <c r="J1694" s="26"/>
      <c r="K1694" s="26"/>
      <c r="L1694" s="26"/>
      <c r="M1694" s="26"/>
      <c r="N1694" s="26">
        <v>160151.33499999999</v>
      </c>
      <c r="O1694" s="47">
        <f t="shared" si="2089"/>
        <v>100.00000012488186</v>
      </c>
      <c r="P1694" s="26"/>
      <c r="Q1694" s="26"/>
      <c r="R1694" s="26"/>
    </row>
    <row r="1695" spans="1:18" x14ac:dyDescent="0.35">
      <c r="A1695" s="24" t="s">
        <v>416</v>
      </c>
      <c r="B1695" s="24" t="s">
        <v>74</v>
      </c>
      <c r="C1695" s="24" t="s">
        <v>128</v>
      </c>
      <c r="D1695" s="24" t="s">
        <v>312</v>
      </c>
      <c r="E1695" s="24"/>
      <c r="F1695" s="25" t="s">
        <v>396</v>
      </c>
      <c r="G1695" s="26">
        <f t="shared" ref="G1695:N1696" si="2112">G1696</f>
        <v>4437.3500000000004</v>
      </c>
      <c r="H1695" s="26">
        <f t="shared" si="2112"/>
        <v>4418.8241900000003</v>
      </c>
      <c r="I1695" s="26">
        <f t="shared" si="2112"/>
        <v>4418.8241900000003</v>
      </c>
      <c r="J1695" s="26">
        <f t="shared" si="2112"/>
        <v>0</v>
      </c>
      <c r="K1695" s="26">
        <f t="shared" si="2112"/>
        <v>0</v>
      </c>
      <c r="L1695" s="26">
        <f t="shared" si="2112"/>
        <v>0</v>
      </c>
      <c r="M1695" s="26">
        <f t="shared" si="2112"/>
        <v>0</v>
      </c>
      <c r="N1695" s="26">
        <f t="shared" si="2112"/>
        <v>4418.8209999999999</v>
      </c>
      <c r="O1695" s="47">
        <f t="shared" si="2089"/>
        <v>99.999927808849975</v>
      </c>
      <c r="P1695" s="26">
        <f t="shared" ref="P1695:R1696" si="2113">P1696</f>
        <v>0</v>
      </c>
      <c r="Q1695" s="26">
        <f t="shared" si="2113"/>
        <v>0</v>
      </c>
      <c r="R1695" s="26">
        <f t="shared" si="2113"/>
        <v>0</v>
      </c>
    </row>
    <row r="1696" spans="1:18" ht="26" x14ac:dyDescent="0.35">
      <c r="A1696" s="24" t="s">
        <v>416</v>
      </c>
      <c r="B1696" s="24" t="s">
        <v>74</v>
      </c>
      <c r="C1696" s="24" t="s">
        <v>128</v>
      </c>
      <c r="D1696" s="24" t="s">
        <v>312</v>
      </c>
      <c r="E1696" s="24" t="s">
        <v>6</v>
      </c>
      <c r="F1696" s="25" t="s">
        <v>367</v>
      </c>
      <c r="G1696" s="26">
        <f t="shared" si="2112"/>
        <v>4437.3500000000004</v>
      </c>
      <c r="H1696" s="26">
        <f t="shared" si="2112"/>
        <v>4418.8241900000003</v>
      </c>
      <c r="I1696" s="26">
        <f t="shared" si="2112"/>
        <v>4418.8241900000003</v>
      </c>
      <c r="J1696" s="26">
        <f t="shared" si="2112"/>
        <v>0</v>
      </c>
      <c r="K1696" s="26">
        <f t="shared" si="2112"/>
        <v>0</v>
      </c>
      <c r="L1696" s="26">
        <f t="shared" si="2112"/>
        <v>0</v>
      </c>
      <c r="M1696" s="26">
        <f t="shared" si="2112"/>
        <v>0</v>
      </c>
      <c r="N1696" s="26">
        <f t="shared" si="2112"/>
        <v>4418.8209999999999</v>
      </c>
      <c r="O1696" s="47">
        <f t="shared" si="2089"/>
        <v>99.999927808849975</v>
      </c>
      <c r="P1696" s="26">
        <f t="shared" si="2113"/>
        <v>0</v>
      </c>
      <c r="Q1696" s="26">
        <f t="shared" si="2113"/>
        <v>0</v>
      </c>
      <c r="R1696" s="26">
        <f t="shared" si="2113"/>
        <v>0</v>
      </c>
    </row>
    <row r="1697" spans="1:18" ht="26" x14ac:dyDescent="0.35">
      <c r="A1697" s="24" t="s">
        <v>416</v>
      </c>
      <c r="B1697" s="24" t="s">
        <v>74</v>
      </c>
      <c r="C1697" s="24" t="s">
        <v>128</v>
      </c>
      <c r="D1697" s="24" t="s">
        <v>312</v>
      </c>
      <c r="E1697" s="24">
        <v>240</v>
      </c>
      <c r="F1697" s="25" t="s">
        <v>356</v>
      </c>
      <c r="G1697" s="26">
        <v>4437.3500000000004</v>
      </c>
      <c r="H1697" s="26">
        <v>4418.8241900000003</v>
      </c>
      <c r="I1697" s="26">
        <v>4418.8241900000003</v>
      </c>
      <c r="J1697" s="26"/>
      <c r="K1697" s="26"/>
      <c r="L1697" s="26"/>
      <c r="M1697" s="26"/>
      <c r="N1697" s="26">
        <v>4418.8209999999999</v>
      </c>
      <c r="O1697" s="47">
        <f t="shared" si="2089"/>
        <v>99.999927808849975</v>
      </c>
      <c r="P1697" s="26"/>
      <c r="Q1697" s="26"/>
      <c r="R1697" s="26"/>
    </row>
    <row r="1698" spans="1:18" ht="26" x14ac:dyDescent="0.35">
      <c r="A1698" s="24" t="s">
        <v>416</v>
      </c>
      <c r="B1698" s="24" t="s">
        <v>74</v>
      </c>
      <c r="C1698" s="24" t="s">
        <v>128</v>
      </c>
      <c r="D1698" s="24" t="s">
        <v>313</v>
      </c>
      <c r="E1698" s="24"/>
      <c r="F1698" s="25" t="s">
        <v>1026</v>
      </c>
      <c r="G1698" s="26">
        <f t="shared" ref="G1698:N1699" si="2114">G1699</f>
        <v>849.56399999999996</v>
      </c>
      <c r="H1698" s="26">
        <f t="shared" si="2114"/>
        <v>849.56399999999996</v>
      </c>
      <c r="I1698" s="26">
        <f t="shared" si="2114"/>
        <v>849.56399999999996</v>
      </c>
      <c r="J1698" s="26">
        <f t="shared" si="2114"/>
        <v>0</v>
      </c>
      <c r="K1698" s="26">
        <f t="shared" si="2114"/>
        <v>0</v>
      </c>
      <c r="L1698" s="26">
        <f t="shared" si="2114"/>
        <v>0</v>
      </c>
      <c r="M1698" s="26">
        <f t="shared" si="2114"/>
        <v>0</v>
      </c>
      <c r="N1698" s="26">
        <f t="shared" si="2114"/>
        <v>670.11400000000003</v>
      </c>
      <c r="O1698" s="47">
        <f t="shared" si="2089"/>
        <v>78.877400643153436</v>
      </c>
      <c r="P1698" s="26">
        <f t="shared" ref="P1698:R1699" si="2115">P1699</f>
        <v>0</v>
      </c>
      <c r="Q1698" s="26">
        <f t="shared" si="2115"/>
        <v>0</v>
      </c>
      <c r="R1698" s="26">
        <f t="shared" si="2115"/>
        <v>0</v>
      </c>
    </row>
    <row r="1699" spans="1:18" ht="26" x14ac:dyDescent="0.35">
      <c r="A1699" s="24" t="s">
        <v>416</v>
      </c>
      <c r="B1699" s="24" t="s">
        <v>74</v>
      </c>
      <c r="C1699" s="24" t="s">
        <v>128</v>
      </c>
      <c r="D1699" s="24" t="s">
        <v>313</v>
      </c>
      <c r="E1699" s="24" t="s">
        <v>6</v>
      </c>
      <c r="F1699" s="25" t="s">
        <v>367</v>
      </c>
      <c r="G1699" s="26">
        <f t="shared" si="2114"/>
        <v>849.56399999999996</v>
      </c>
      <c r="H1699" s="26">
        <f t="shared" si="2114"/>
        <v>849.56399999999996</v>
      </c>
      <c r="I1699" s="26">
        <f t="shared" si="2114"/>
        <v>849.56399999999996</v>
      </c>
      <c r="J1699" s="26">
        <f t="shared" si="2114"/>
        <v>0</v>
      </c>
      <c r="K1699" s="26">
        <f t="shared" si="2114"/>
        <v>0</v>
      </c>
      <c r="L1699" s="26">
        <f t="shared" si="2114"/>
        <v>0</v>
      </c>
      <c r="M1699" s="26">
        <f t="shared" si="2114"/>
        <v>0</v>
      </c>
      <c r="N1699" s="26">
        <f t="shared" si="2114"/>
        <v>670.11400000000003</v>
      </c>
      <c r="O1699" s="47">
        <f t="shared" si="2089"/>
        <v>78.877400643153436</v>
      </c>
      <c r="P1699" s="26">
        <f t="shared" si="2115"/>
        <v>0</v>
      </c>
      <c r="Q1699" s="26">
        <f t="shared" si="2115"/>
        <v>0</v>
      </c>
      <c r="R1699" s="26">
        <f t="shared" si="2115"/>
        <v>0</v>
      </c>
    </row>
    <row r="1700" spans="1:18" ht="26" x14ac:dyDescent="0.35">
      <c r="A1700" s="24" t="s">
        <v>416</v>
      </c>
      <c r="B1700" s="24" t="s">
        <v>74</v>
      </c>
      <c r="C1700" s="24" t="s">
        <v>128</v>
      </c>
      <c r="D1700" s="24" t="s">
        <v>313</v>
      </c>
      <c r="E1700" s="24">
        <v>240</v>
      </c>
      <c r="F1700" s="25" t="s">
        <v>356</v>
      </c>
      <c r="G1700" s="26">
        <v>849.56399999999996</v>
      </c>
      <c r="H1700" s="26">
        <v>849.56399999999996</v>
      </c>
      <c r="I1700" s="26">
        <v>849.56399999999996</v>
      </c>
      <c r="J1700" s="26"/>
      <c r="K1700" s="26"/>
      <c r="L1700" s="26"/>
      <c r="M1700" s="26"/>
      <c r="N1700" s="26">
        <v>670.11400000000003</v>
      </c>
      <c r="O1700" s="47">
        <f t="shared" si="2089"/>
        <v>78.877400643153436</v>
      </c>
      <c r="P1700" s="26"/>
      <c r="Q1700" s="26"/>
      <c r="R1700" s="26"/>
    </row>
    <row r="1701" spans="1:18" ht="39" x14ac:dyDescent="0.35">
      <c r="A1701" s="24" t="s">
        <v>416</v>
      </c>
      <c r="B1701" s="24" t="s">
        <v>74</v>
      </c>
      <c r="C1701" s="24" t="s">
        <v>128</v>
      </c>
      <c r="D1701" s="24" t="s">
        <v>337</v>
      </c>
      <c r="E1701" s="24"/>
      <c r="F1701" s="25" t="s">
        <v>779</v>
      </c>
      <c r="G1701" s="26">
        <f t="shared" ref="G1701:N1704" si="2116">G1702</f>
        <v>2392.3000000000002</v>
      </c>
      <c r="H1701" s="26">
        <f t="shared" si="2116"/>
        <v>2392.3000000000002</v>
      </c>
      <c r="I1701" s="26">
        <f t="shared" si="2116"/>
        <v>2392.3000000000002</v>
      </c>
      <c r="J1701" s="26">
        <f t="shared" si="2116"/>
        <v>0</v>
      </c>
      <c r="K1701" s="26">
        <f t="shared" si="2116"/>
        <v>0</v>
      </c>
      <c r="L1701" s="26">
        <f t="shared" si="2116"/>
        <v>0</v>
      </c>
      <c r="M1701" s="26">
        <f t="shared" si="2116"/>
        <v>0</v>
      </c>
      <c r="N1701" s="26">
        <f t="shared" si="2116"/>
        <v>2392.3000000000002</v>
      </c>
      <c r="O1701" s="47">
        <f t="shared" si="2089"/>
        <v>100</v>
      </c>
      <c r="P1701" s="26">
        <f t="shared" ref="P1701:R1704" si="2117">P1702</f>
        <v>0</v>
      </c>
      <c r="Q1701" s="26">
        <f t="shared" si="2117"/>
        <v>0</v>
      </c>
      <c r="R1701" s="26">
        <f t="shared" si="2117"/>
        <v>0</v>
      </c>
    </row>
    <row r="1702" spans="1:18" ht="26" x14ac:dyDescent="0.35">
      <c r="A1702" s="24" t="s">
        <v>416</v>
      </c>
      <c r="B1702" s="24" t="s">
        <v>74</v>
      </c>
      <c r="C1702" s="24" t="s">
        <v>128</v>
      </c>
      <c r="D1702" s="24" t="s">
        <v>338</v>
      </c>
      <c r="E1702" s="24"/>
      <c r="F1702" s="25" t="s">
        <v>399</v>
      </c>
      <c r="G1702" s="26">
        <f t="shared" si="2116"/>
        <v>2392.3000000000002</v>
      </c>
      <c r="H1702" s="26">
        <f t="shared" si="2116"/>
        <v>2392.3000000000002</v>
      </c>
      <c r="I1702" s="26">
        <f t="shared" si="2116"/>
        <v>2392.3000000000002</v>
      </c>
      <c r="J1702" s="26">
        <f t="shared" si="2116"/>
        <v>0</v>
      </c>
      <c r="K1702" s="26">
        <f t="shared" si="2116"/>
        <v>0</v>
      </c>
      <c r="L1702" s="26">
        <f t="shared" si="2116"/>
        <v>0</v>
      </c>
      <c r="M1702" s="26">
        <f t="shared" si="2116"/>
        <v>0</v>
      </c>
      <c r="N1702" s="26">
        <f t="shared" si="2116"/>
        <v>2392.3000000000002</v>
      </c>
      <c r="O1702" s="47">
        <f t="shared" si="2089"/>
        <v>100</v>
      </c>
      <c r="P1702" s="26">
        <f t="shared" si="2117"/>
        <v>0</v>
      </c>
      <c r="Q1702" s="26">
        <f t="shared" si="2117"/>
        <v>0</v>
      </c>
      <c r="R1702" s="26">
        <f t="shared" si="2117"/>
        <v>0</v>
      </c>
    </row>
    <row r="1703" spans="1:18" x14ac:dyDescent="0.35">
      <c r="A1703" s="24" t="s">
        <v>416</v>
      </c>
      <c r="B1703" s="24" t="s">
        <v>74</v>
      </c>
      <c r="C1703" s="24" t="s">
        <v>128</v>
      </c>
      <c r="D1703" s="24" t="s">
        <v>314</v>
      </c>
      <c r="E1703" s="24"/>
      <c r="F1703" s="25" t="s">
        <v>403</v>
      </c>
      <c r="G1703" s="26">
        <f t="shared" si="2116"/>
        <v>2392.3000000000002</v>
      </c>
      <c r="H1703" s="26">
        <f t="shared" si="2116"/>
        <v>2392.3000000000002</v>
      </c>
      <c r="I1703" s="26">
        <f t="shared" si="2116"/>
        <v>2392.3000000000002</v>
      </c>
      <c r="J1703" s="26">
        <f t="shared" si="2116"/>
        <v>0</v>
      </c>
      <c r="K1703" s="26">
        <f t="shared" si="2116"/>
        <v>0</v>
      </c>
      <c r="L1703" s="26">
        <f t="shared" si="2116"/>
        <v>0</v>
      </c>
      <c r="M1703" s="26">
        <f t="shared" si="2116"/>
        <v>0</v>
      </c>
      <c r="N1703" s="26">
        <f t="shared" si="2116"/>
        <v>2392.3000000000002</v>
      </c>
      <c r="O1703" s="47">
        <f t="shared" si="2089"/>
        <v>100</v>
      </c>
      <c r="P1703" s="26">
        <f t="shared" si="2117"/>
        <v>0</v>
      </c>
      <c r="Q1703" s="26">
        <f t="shared" si="2117"/>
        <v>0</v>
      </c>
      <c r="R1703" s="26">
        <f t="shared" si="2117"/>
        <v>0</v>
      </c>
    </row>
    <row r="1704" spans="1:18" ht="26" x14ac:dyDescent="0.35">
      <c r="A1704" s="24" t="s">
        <v>416</v>
      </c>
      <c r="B1704" s="24" t="s">
        <v>74</v>
      </c>
      <c r="C1704" s="24" t="s">
        <v>128</v>
      </c>
      <c r="D1704" s="24" t="s">
        <v>314</v>
      </c>
      <c r="E1704" s="24" t="s">
        <v>6</v>
      </c>
      <c r="F1704" s="25" t="s">
        <v>367</v>
      </c>
      <c r="G1704" s="26">
        <f t="shared" si="2116"/>
        <v>2392.3000000000002</v>
      </c>
      <c r="H1704" s="26">
        <f t="shared" si="2116"/>
        <v>2392.3000000000002</v>
      </c>
      <c r="I1704" s="26">
        <f t="shared" si="2116"/>
        <v>2392.3000000000002</v>
      </c>
      <c r="J1704" s="26">
        <f t="shared" si="2116"/>
        <v>0</v>
      </c>
      <c r="K1704" s="26">
        <f t="shared" si="2116"/>
        <v>0</v>
      </c>
      <c r="L1704" s="26">
        <f t="shared" si="2116"/>
        <v>0</v>
      </c>
      <c r="M1704" s="26">
        <f t="shared" si="2116"/>
        <v>0</v>
      </c>
      <c r="N1704" s="26">
        <f t="shared" si="2116"/>
        <v>2392.3000000000002</v>
      </c>
      <c r="O1704" s="47">
        <f t="shared" si="2089"/>
        <v>100</v>
      </c>
      <c r="P1704" s="26">
        <f t="shared" si="2117"/>
        <v>0</v>
      </c>
      <c r="Q1704" s="26">
        <f t="shared" si="2117"/>
        <v>0</v>
      </c>
      <c r="R1704" s="26">
        <f t="shared" si="2117"/>
        <v>0</v>
      </c>
    </row>
    <row r="1705" spans="1:18" ht="26" x14ac:dyDescent="0.35">
      <c r="A1705" s="24" t="s">
        <v>416</v>
      </c>
      <c r="B1705" s="24" t="s">
        <v>74</v>
      </c>
      <c r="C1705" s="24" t="s">
        <v>128</v>
      </c>
      <c r="D1705" s="24" t="s">
        <v>314</v>
      </c>
      <c r="E1705" s="24">
        <v>240</v>
      </c>
      <c r="F1705" s="25" t="s">
        <v>356</v>
      </c>
      <c r="G1705" s="26">
        <v>2392.3000000000002</v>
      </c>
      <c r="H1705" s="26">
        <v>2392.3000000000002</v>
      </c>
      <c r="I1705" s="26">
        <v>2392.3000000000002</v>
      </c>
      <c r="J1705" s="26"/>
      <c r="K1705" s="26"/>
      <c r="L1705" s="26"/>
      <c r="M1705" s="26"/>
      <c r="N1705" s="26">
        <v>2392.3000000000002</v>
      </c>
      <c r="O1705" s="47">
        <f t="shared" si="2089"/>
        <v>100</v>
      </c>
      <c r="P1705" s="26"/>
      <c r="Q1705" s="26"/>
      <c r="R1705" s="26"/>
    </row>
    <row r="1706" spans="1:18" ht="39" x14ac:dyDescent="0.35">
      <c r="A1706" s="24" t="s">
        <v>416</v>
      </c>
      <c r="B1706" s="24" t="s">
        <v>74</v>
      </c>
      <c r="C1706" s="24" t="s">
        <v>128</v>
      </c>
      <c r="D1706" s="24" t="s">
        <v>333</v>
      </c>
      <c r="E1706" s="24"/>
      <c r="F1706" s="25" t="s">
        <v>405</v>
      </c>
      <c r="G1706" s="26">
        <f t="shared" ref="G1706:N1709" si="2118">G1707</f>
        <v>2887.85</v>
      </c>
      <c r="H1706" s="26">
        <f t="shared" si="2118"/>
        <v>2887.8499299999999</v>
      </c>
      <c r="I1706" s="26">
        <f t="shared" si="2118"/>
        <v>2887.8499299999999</v>
      </c>
      <c r="J1706" s="26">
        <f t="shared" si="2118"/>
        <v>0</v>
      </c>
      <c r="K1706" s="26">
        <f t="shared" si="2118"/>
        <v>0</v>
      </c>
      <c r="L1706" s="26">
        <f t="shared" si="2118"/>
        <v>0</v>
      </c>
      <c r="M1706" s="26">
        <f t="shared" si="2118"/>
        <v>0</v>
      </c>
      <c r="N1706" s="26">
        <f t="shared" si="2118"/>
        <v>2876.0819999999999</v>
      </c>
      <c r="O1706" s="47">
        <f t="shared" si="2089"/>
        <v>99.592502024507894</v>
      </c>
      <c r="P1706" s="26">
        <f t="shared" ref="P1706:R1709" si="2119">P1707</f>
        <v>0</v>
      </c>
      <c r="Q1706" s="26">
        <f t="shared" si="2119"/>
        <v>0</v>
      </c>
      <c r="R1706" s="26">
        <f t="shared" si="2119"/>
        <v>0</v>
      </c>
    </row>
    <row r="1707" spans="1:18" ht="26" x14ac:dyDescent="0.35">
      <c r="A1707" s="24" t="s">
        <v>416</v>
      </c>
      <c r="B1707" s="24" t="s">
        <v>74</v>
      </c>
      <c r="C1707" s="24" t="s">
        <v>128</v>
      </c>
      <c r="D1707" s="24" t="s">
        <v>339</v>
      </c>
      <c r="E1707" s="24"/>
      <c r="F1707" s="25" t="s">
        <v>406</v>
      </c>
      <c r="G1707" s="26">
        <f t="shared" si="2118"/>
        <v>2887.85</v>
      </c>
      <c r="H1707" s="26">
        <f t="shared" si="2118"/>
        <v>2887.8499299999999</v>
      </c>
      <c r="I1707" s="26">
        <f t="shared" si="2118"/>
        <v>2887.8499299999999</v>
      </c>
      <c r="J1707" s="26">
        <f t="shared" si="2118"/>
        <v>0</v>
      </c>
      <c r="K1707" s="26">
        <f t="shared" si="2118"/>
        <v>0</v>
      </c>
      <c r="L1707" s="26">
        <f t="shared" si="2118"/>
        <v>0</v>
      </c>
      <c r="M1707" s="26">
        <f t="shared" si="2118"/>
        <v>0</v>
      </c>
      <c r="N1707" s="26">
        <f t="shared" si="2118"/>
        <v>2876.0819999999999</v>
      </c>
      <c r="O1707" s="47">
        <f t="shared" si="2089"/>
        <v>99.592502024507894</v>
      </c>
      <c r="P1707" s="26">
        <f t="shared" si="2119"/>
        <v>0</v>
      </c>
      <c r="Q1707" s="26">
        <f t="shared" si="2119"/>
        <v>0</v>
      </c>
      <c r="R1707" s="26">
        <f t="shared" si="2119"/>
        <v>0</v>
      </c>
    </row>
    <row r="1708" spans="1:18" ht="39" x14ac:dyDescent="0.35">
      <c r="A1708" s="24" t="s">
        <v>416</v>
      </c>
      <c r="B1708" s="24" t="s">
        <v>74</v>
      </c>
      <c r="C1708" s="24" t="s">
        <v>128</v>
      </c>
      <c r="D1708" s="24" t="s">
        <v>315</v>
      </c>
      <c r="E1708" s="24"/>
      <c r="F1708" s="25" t="s">
        <v>407</v>
      </c>
      <c r="G1708" s="26">
        <f t="shared" si="2118"/>
        <v>2887.85</v>
      </c>
      <c r="H1708" s="26">
        <f t="shared" si="2118"/>
        <v>2887.8499299999999</v>
      </c>
      <c r="I1708" s="26">
        <f t="shared" si="2118"/>
        <v>2887.8499299999999</v>
      </c>
      <c r="J1708" s="26">
        <f t="shared" si="2118"/>
        <v>0</v>
      </c>
      <c r="K1708" s="26">
        <f t="shared" si="2118"/>
        <v>0</v>
      </c>
      <c r="L1708" s="26">
        <f t="shared" si="2118"/>
        <v>0</v>
      </c>
      <c r="M1708" s="26">
        <f t="shared" si="2118"/>
        <v>0</v>
      </c>
      <c r="N1708" s="26">
        <f t="shared" si="2118"/>
        <v>2876.0819999999999</v>
      </c>
      <c r="O1708" s="47">
        <f t="shared" si="2089"/>
        <v>99.592502024507894</v>
      </c>
      <c r="P1708" s="26">
        <f t="shared" si="2119"/>
        <v>0</v>
      </c>
      <c r="Q1708" s="26">
        <f t="shared" si="2119"/>
        <v>0</v>
      </c>
      <c r="R1708" s="26">
        <f t="shared" si="2119"/>
        <v>0</v>
      </c>
    </row>
    <row r="1709" spans="1:18" ht="26" x14ac:dyDescent="0.35">
      <c r="A1709" s="24" t="s">
        <v>416</v>
      </c>
      <c r="B1709" s="24" t="s">
        <v>74</v>
      </c>
      <c r="C1709" s="24" t="s">
        <v>128</v>
      </c>
      <c r="D1709" s="24" t="s">
        <v>315</v>
      </c>
      <c r="E1709" s="24" t="s">
        <v>6</v>
      </c>
      <c r="F1709" s="25" t="s">
        <v>367</v>
      </c>
      <c r="G1709" s="26">
        <f t="shared" si="2118"/>
        <v>2887.85</v>
      </c>
      <c r="H1709" s="26">
        <f t="shared" si="2118"/>
        <v>2887.8499299999999</v>
      </c>
      <c r="I1709" s="26">
        <f t="shared" si="2118"/>
        <v>2887.8499299999999</v>
      </c>
      <c r="J1709" s="26">
        <f t="shared" si="2118"/>
        <v>0</v>
      </c>
      <c r="K1709" s="26">
        <f t="shared" si="2118"/>
        <v>0</v>
      </c>
      <c r="L1709" s="26">
        <f t="shared" si="2118"/>
        <v>0</v>
      </c>
      <c r="M1709" s="26">
        <f t="shared" si="2118"/>
        <v>0</v>
      </c>
      <c r="N1709" s="26">
        <f t="shared" si="2118"/>
        <v>2876.0819999999999</v>
      </c>
      <c r="O1709" s="47">
        <f t="shared" si="2089"/>
        <v>99.592502024507894</v>
      </c>
      <c r="P1709" s="26">
        <f t="shared" si="2119"/>
        <v>0</v>
      </c>
      <c r="Q1709" s="26">
        <f t="shared" si="2119"/>
        <v>0</v>
      </c>
      <c r="R1709" s="26">
        <f t="shared" si="2119"/>
        <v>0</v>
      </c>
    </row>
    <row r="1710" spans="1:18" ht="26" x14ac:dyDescent="0.35">
      <c r="A1710" s="24" t="s">
        <v>416</v>
      </c>
      <c r="B1710" s="24" t="s">
        <v>74</v>
      </c>
      <c r="C1710" s="24" t="s">
        <v>128</v>
      </c>
      <c r="D1710" s="24" t="s">
        <v>315</v>
      </c>
      <c r="E1710" s="24">
        <v>240</v>
      </c>
      <c r="F1710" s="25" t="s">
        <v>356</v>
      </c>
      <c r="G1710" s="26">
        <v>2887.85</v>
      </c>
      <c r="H1710" s="26">
        <v>2887.8499299999999</v>
      </c>
      <c r="I1710" s="26">
        <v>2887.8499299999999</v>
      </c>
      <c r="J1710" s="26"/>
      <c r="K1710" s="26"/>
      <c r="L1710" s="26"/>
      <c r="M1710" s="26"/>
      <c r="N1710" s="26">
        <v>2876.0819999999999</v>
      </c>
      <c r="O1710" s="47">
        <f t="shared" si="2089"/>
        <v>99.592502024507894</v>
      </c>
      <c r="P1710" s="26"/>
      <c r="Q1710" s="26"/>
      <c r="R1710" s="26"/>
    </row>
    <row r="1711" spans="1:18" ht="26" x14ac:dyDescent="0.35">
      <c r="A1711" s="24" t="s">
        <v>416</v>
      </c>
      <c r="B1711" s="24" t="s">
        <v>74</v>
      </c>
      <c r="C1711" s="24" t="s">
        <v>128</v>
      </c>
      <c r="D1711" s="24" t="s">
        <v>28</v>
      </c>
      <c r="E1711" s="24"/>
      <c r="F1711" s="25" t="s">
        <v>39</v>
      </c>
      <c r="G1711" s="26">
        <f t="shared" ref="G1711:G1714" si="2120">G1712</f>
        <v>3.0000000000000001E-3</v>
      </c>
      <c r="H1711" s="26">
        <f>H1712</f>
        <v>897.33487000000002</v>
      </c>
      <c r="I1711" s="26">
        <f t="shared" ref="I1711:M1714" si="2121">I1712</f>
        <v>897.33487000000002</v>
      </c>
      <c r="J1711" s="26">
        <f t="shared" si="2121"/>
        <v>0</v>
      </c>
      <c r="K1711" s="26">
        <f t="shared" si="2121"/>
        <v>0</v>
      </c>
      <c r="L1711" s="26">
        <f t="shared" si="2121"/>
        <v>0</v>
      </c>
      <c r="M1711" s="26">
        <f t="shared" si="2121"/>
        <v>0</v>
      </c>
      <c r="N1711" s="26">
        <f t="shared" ref="N1711:N1714" si="2122">N1712</f>
        <v>891.41399999999999</v>
      </c>
      <c r="O1711" s="47">
        <f t="shared" si="2089"/>
        <v>99.340171635144415</v>
      </c>
      <c r="P1711" s="26">
        <f t="shared" ref="P1711:R1714" si="2123">P1712</f>
        <v>0</v>
      </c>
      <c r="Q1711" s="26">
        <f t="shared" si="2123"/>
        <v>0</v>
      </c>
      <c r="R1711" s="26">
        <f t="shared" si="2123"/>
        <v>0</v>
      </c>
    </row>
    <row r="1712" spans="1:18" ht="26" x14ac:dyDescent="0.35">
      <c r="A1712" s="24" t="s">
        <v>416</v>
      </c>
      <c r="B1712" s="24" t="s">
        <v>74</v>
      </c>
      <c r="C1712" s="24" t="s">
        <v>128</v>
      </c>
      <c r="D1712" s="24" t="s">
        <v>59</v>
      </c>
      <c r="E1712" s="24"/>
      <c r="F1712" s="25" t="s">
        <v>72</v>
      </c>
      <c r="G1712" s="26">
        <f t="shared" si="2120"/>
        <v>3.0000000000000001E-3</v>
      </c>
      <c r="H1712" s="26">
        <f>H1713</f>
        <v>897.33487000000002</v>
      </c>
      <c r="I1712" s="26">
        <f t="shared" si="2121"/>
        <v>897.33487000000002</v>
      </c>
      <c r="J1712" s="26">
        <f t="shared" si="2121"/>
        <v>0</v>
      </c>
      <c r="K1712" s="26">
        <f t="shared" si="2121"/>
        <v>0</v>
      </c>
      <c r="L1712" s="26">
        <f t="shared" si="2121"/>
        <v>0</v>
      </c>
      <c r="M1712" s="26">
        <f t="shared" si="2121"/>
        <v>0</v>
      </c>
      <c r="N1712" s="26">
        <f t="shared" si="2122"/>
        <v>891.41399999999999</v>
      </c>
      <c r="O1712" s="47">
        <f t="shared" si="2089"/>
        <v>99.340171635144415</v>
      </c>
      <c r="P1712" s="26">
        <f t="shared" si="2123"/>
        <v>0</v>
      </c>
      <c r="Q1712" s="26">
        <f t="shared" si="2123"/>
        <v>0</v>
      </c>
      <c r="R1712" s="26">
        <f t="shared" si="2123"/>
        <v>0</v>
      </c>
    </row>
    <row r="1713" spans="1:18" ht="26" x14ac:dyDescent="0.35">
      <c r="A1713" s="24" t="s">
        <v>416</v>
      </c>
      <c r="B1713" s="24" t="s">
        <v>74</v>
      </c>
      <c r="C1713" s="24" t="s">
        <v>128</v>
      </c>
      <c r="D1713" s="24" t="s">
        <v>53</v>
      </c>
      <c r="E1713" s="24"/>
      <c r="F1713" s="25" t="s">
        <v>73</v>
      </c>
      <c r="G1713" s="26">
        <f t="shared" si="2120"/>
        <v>3.0000000000000001E-3</v>
      </c>
      <c r="H1713" s="26">
        <f>H1714</f>
        <v>897.33487000000002</v>
      </c>
      <c r="I1713" s="26">
        <f t="shared" si="2121"/>
        <v>897.33487000000002</v>
      </c>
      <c r="J1713" s="26">
        <f t="shared" si="2121"/>
        <v>0</v>
      </c>
      <c r="K1713" s="26">
        <f t="shared" si="2121"/>
        <v>0</v>
      </c>
      <c r="L1713" s="26">
        <f t="shared" si="2121"/>
        <v>0</v>
      </c>
      <c r="M1713" s="26">
        <f t="shared" si="2121"/>
        <v>0</v>
      </c>
      <c r="N1713" s="26">
        <f t="shared" si="2122"/>
        <v>891.41399999999999</v>
      </c>
      <c r="O1713" s="47">
        <f t="shared" si="2089"/>
        <v>99.340171635144415</v>
      </c>
      <c r="P1713" s="26">
        <f t="shared" si="2123"/>
        <v>0</v>
      </c>
      <c r="Q1713" s="26">
        <f t="shared" si="2123"/>
        <v>0</v>
      </c>
      <c r="R1713" s="26">
        <f t="shared" si="2123"/>
        <v>0</v>
      </c>
    </row>
    <row r="1714" spans="1:18" ht="26" x14ac:dyDescent="0.35">
      <c r="A1714" s="24" t="s">
        <v>416</v>
      </c>
      <c r="B1714" s="24" t="s">
        <v>74</v>
      </c>
      <c r="C1714" s="24" t="s">
        <v>128</v>
      </c>
      <c r="D1714" s="24" t="s">
        <v>53</v>
      </c>
      <c r="E1714" s="24" t="s">
        <v>6</v>
      </c>
      <c r="F1714" s="25" t="s">
        <v>367</v>
      </c>
      <c r="G1714" s="26">
        <f t="shared" si="2120"/>
        <v>3.0000000000000001E-3</v>
      </c>
      <c r="H1714" s="26">
        <f>H1715</f>
        <v>897.33487000000002</v>
      </c>
      <c r="I1714" s="26">
        <f t="shared" si="2121"/>
        <v>897.33487000000002</v>
      </c>
      <c r="J1714" s="26">
        <f t="shared" si="2121"/>
        <v>0</v>
      </c>
      <c r="K1714" s="26">
        <f t="shared" si="2121"/>
        <v>0</v>
      </c>
      <c r="L1714" s="26">
        <f t="shared" si="2121"/>
        <v>0</v>
      </c>
      <c r="M1714" s="26">
        <f t="shared" si="2121"/>
        <v>0</v>
      </c>
      <c r="N1714" s="26">
        <f t="shared" si="2122"/>
        <v>891.41399999999999</v>
      </c>
      <c r="O1714" s="47">
        <f t="shared" si="2089"/>
        <v>99.340171635144415</v>
      </c>
      <c r="P1714" s="26">
        <f t="shared" si="2123"/>
        <v>0</v>
      </c>
      <c r="Q1714" s="26">
        <f t="shared" si="2123"/>
        <v>0</v>
      </c>
      <c r="R1714" s="26">
        <f t="shared" si="2123"/>
        <v>0</v>
      </c>
    </row>
    <row r="1715" spans="1:18" ht="26" x14ac:dyDescent="0.35">
      <c r="A1715" s="24" t="s">
        <v>416</v>
      </c>
      <c r="B1715" s="24" t="s">
        <v>74</v>
      </c>
      <c r="C1715" s="24" t="s">
        <v>128</v>
      </c>
      <c r="D1715" s="24" t="s">
        <v>53</v>
      </c>
      <c r="E1715" s="24">
        <v>240</v>
      </c>
      <c r="F1715" s="25" t="s">
        <v>356</v>
      </c>
      <c r="G1715" s="26">
        <v>3.0000000000000001E-3</v>
      </c>
      <c r="H1715" s="26">
        <v>897.33487000000002</v>
      </c>
      <c r="I1715" s="26">
        <v>897.33487000000002</v>
      </c>
      <c r="J1715" s="26"/>
      <c r="K1715" s="26"/>
      <c r="L1715" s="26"/>
      <c r="M1715" s="26"/>
      <c r="N1715" s="26">
        <v>891.41399999999999</v>
      </c>
      <c r="O1715" s="47">
        <f t="shared" si="2089"/>
        <v>99.340171635144415</v>
      </c>
      <c r="P1715" s="26"/>
      <c r="Q1715" s="26"/>
      <c r="R1715" s="26"/>
    </row>
    <row r="1716" spans="1:18" s="29" customFormat="1" x14ac:dyDescent="0.35">
      <c r="A1716" s="28" t="s">
        <v>416</v>
      </c>
      <c r="B1716" s="28" t="s">
        <v>74</v>
      </c>
      <c r="C1716" s="28" t="s">
        <v>75</v>
      </c>
      <c r="D1716" s="28"/>
      <c r="E1716" s="28"/>
      <c r="F1716" s="21" t="s">
        <v>89</v>
      </c>
      <c r="G1716" s="22">
        <f>G1717+G1722+G1727</f>
        <v>1083.9000000000001</v>
      </c>
      <c r="H1716" s="22">
        <f>H1717+H1722+H1727+H1734</f>
        <v>1244.4000000000001</v>
      </c>
      <c r="I1716" s="22">
        <f t="shared" ref="I1716:R1716" si="2124">I1717+I1722+I1727+I1734</f>
        <v>1244.4000000000001</v>
      </c>
      <c r="J1716" s="22">
        <f t="shared" si="2124"/>
        <v>0</v>
      </c>
      <c r="K1716" s="22">
        <f t="shared" si="2124"/>
        <v>0</v>
      </c>
      <c r="L1716" s="22">
        <f t="shared" si="2124"/>
        <v>0</v>
      </c>
      <c r="M1716" s="22">
        <f t="shared" si="2124"/>
        <v>0</v>
      </c>
      <c r="N1716" s="22">
        <f t="shared" si="2124"/>
        <v>1240.623</v>
      </c>
      <c r="O1716" s="48">
        <f t="shared" si="2089"/>
        <v>99.696480231436837</v>
      </c>
      <c r="P1716" s="22">
        <f t="shared" si="2124"/>
        <v>0</v>
      </c>
      <c r="Q1716" s="22">
        <f t="shared" si="2124"/>
        <v>0</v>
      </c>
      <c r="R1716" s="22">
        <f t="shared" si="2124"/>
        <v>0</v>
      </c>
    </row>
    <row r="1717" spans="1:18" x14ac:dyDescent="0.35">
      <c r="A1717" s="24" t="s">
        <v>416</v>
      </c>
      <c r="B1717" s="24" t="s">
        <v>74</v>
      </c>
      <c r="C1717" s="24" t="s">
        <v>75</v>
      </c>
      <c r="D1717" s="24" t="s">
        <v>340</v>
      </c>
      <c r="E1717" s="24"/>
      <c r="F1717" s="25" t="s">
        <v>390</v>
      </c>
      <c r="G1717" s="26">
        <f t="shared" ref="G1717:N1720" si="2125">G1718</f>
        <v>407.8</v>
      </c>
      <c r="H1717" s="26">
        <f t="shared" si="2125"/>
        <v>407.6</v>
      </c>
      <c r="I1717" s="26">
        <f t="shared" si="2125"/>
        <v>407.6</v>
      </c>
      <c r="J1717" s="26">
        <f t="shared" si="2125"/>
        <v>0</v>
      </c>
      <c r="K1717" s="26">
        <f t="shared" si="2125"/>
        <v>0</v>
      </c>
      <c r="L1717" s="26">
        <f t="shared" si="2125"/>
        <v>0</v>
      </c>
      <c r="M1717" s="26">
        <f t="shared" si="2125"/>
        <v>0</v>
      </c>
      <c r="N1717" s="26">
        <f t="shared" si="2125"/>
        <v>406.43099999999998</v>
      </c>
      <c r="O1717" s="47">
        <f t="shared" si="2089"/>
        <v>99.713199214916571</v>
      </c>
      <c r="P1717" s="26">
        <f t="shared" ref="P1717:R1720" si="2126">P1718</f>
        <v>0</v>
      </c>
      <c r="Q1717" s="26">
        <f t="shared" si="2126"/>
        <v>0</v>
      </c>
      <c r="R1717" s="26">
        <f t="shared" si="2126"/>
        <v>0</v>
      </c>
    </row>
    <row r="1718" spans="1:18" ht="26" x14ac:dyDescent="0.35">
      <c r="A1718" s="24" t="s">
        <v>416</v>
      </c>
      <c r="B1718" s="24" t="s">
        <v>74</v>
      </c>
      <c r="C1718" s="24" t="s">
        <v>75</v>
      </c>
      <c r="D1718" s="24" t="s">
        <v>341</v>
      </c>
      <c r="E1718" s="24"/>
      <c r="F1718" s="25" t="s">
        <v>392</v>
      </c>
      <c r="G1718" s="26">
        <f t="shared" si="2125"/>
        <v>407.8</v>
      </c>
      <c r="H1718" s="26">
        <f t="shared" si="2125"/>
        <v>407.6</v>
      </c>
      <c r="I1718" s="26">
        <f t="shared" si="2125"/>
        <v>407.6</v>
      </c>
      <c r="J1718" s="26">
        <f t="shared" si="2125"/>
        <v>0</v>
      </c>
      <c r="K1718" s="26">
        <f t="shared" si="2125"/>
        <v>0</v>
      </c>
      <c r="L1718" s="26">
        <f t="shared" si="2125"/>
        <v>0</v>
      </c>
      <c r="M1718" s="26">
        <f t="shared" si="2125"/>
        <v>0</v>
      </c>
      <c r="N1718" s="26">
        <f t="shared" si="2125"/>
        <v>406.43099999999998</v>
      </c>
      <c r="O1718" s="47">
        <f t="shared" si="2089"/>
        <v>99.713199214916571</v>
      </c>
      <c r="P1718" s="26">
        <f t="shared" si="2126"/>
        <v>0</v>
      </c>
      <c r="Q1718" s="26">
        <f t="shared" si="2126"/>
        <v>0</v>
      </c>
      <c r="R1718" s="26">
        <f t="shared" si="2126"/>
        <v>0</v>
      </c>
    </row>
    <row r="1719" spans="1:18" ht="26" x14ac:dyDescent="0.35">
      <c r="A1719" s="24" t="s">
        <v>416</v>
      </c>
      <c r="B1719" s="24" t="s">
        <v>74</v>
      </c>
      <c r="C1719" s="24" t="s">
        <v>75</v>
      </c>
      <c r="D1719" s="24" t="s">
        <v>316</v>
      </c>
      <c r="E1719" s="24"/>
      <c r="F1719" s="25" t="s">
        <v>393</v>
      </c>
      <c r="G1719" s="26">
        <f t="shared" si="2125"/>
        <v>407.8</v>
      </c>
      <c r="H1719" s="26">
        <f t="shared" si="2125"/>
        <v>407.6</v>
      </c>
      <c r="I1719" s="26">
        <f t="shared" si="2125"/>
        <v>407.6</v>
      </c>
      <c r="J1719" s="26">
        <f t="shared" si="2125"/>
        <v>0</v>
      </c>
      <c r="K1719" s="26">
        <f t="shared" si="2125"/>
        <v>0</v>
      </c>
      <c r="L1719" s="26">
        <f t="shared" si="2125"/>
        <v>0</v>
      </c>
      <c r="M1719" s="26">
        <f t="shared" si="2125"/>
        <v>0</v>
      </c>
      <c r="N1719" s="26">
        <f t="shared" si="2125"/>
        <v>406.43099999999998</v>
      </c>
      <c r="O1719" s="47">
        <f t="shared" si="2089"/>
        <v>99.713199214916571</v>
      </c>
      <c r="P1719" s="26">
        <f t="shared" si="2126"/>
        <v>0</v>
      </c>
      <c r="Q1719" s="26">
        <f t="shared" si="2126"/>
        <v>0</v>
      </c>
      <c r="R1719" s="26">
        <f t="shared" si="2126"/>
        <v>0</v>
      </c>
    </row>
    <row r="1720" spans="1:18" ht="26" x14ac:dyDescent="0.35">
      <c r="A1720" s="24" t="s">
        <v>416</v>
      </c>
      <c r="B1720" s="24" t="s">
        <v>74</v>
      </c>
      <c r="C1720" s="24" t="s">
        <v>75</v>
      </c>
      <c r="D1720" s="24" t="s">
        <v>316</v>
      </c>
      <c r="E1720" s="24" t="s">
        <v>6</v>
      </c>
      <c r="F1720" s="25" t="s">
        <v>367</v>
      </c>
      <c r="G1720" s="26">
        <f t="shared" si="2125"/>
        <v>407.8</v>
      </c>
      <c r="H1720" s="26">
        <f t="shared" si="2125"/>
        <v>407.6</v>
      </c>
      <c r="I1720" s="26">
        <f t="shared" si="2125"/>
        <v>407.6</v>
      </c>
      <c r="J1720" s="26">
        <f t="shared" si="2125"/>
        <v>0</v>
      </c>
      <c r="K1720" s="26">
        <f t="shared" si="2125"/>
        <v>0</v>
      </c>
      <c r="L1720" s="26">
        <f t="shared" si="2125"/>
        <v>0</v>
      </c>
      <c r="M1720" s="26">
        <f t="shared" si="2125"/>
        <v>0</v>
      </c>
      <c r="N1720" s="26">
        <f t="shared" si="2125"/>
        <v>406.43099999999998</v>
      </c>
      <c r="O1720" s="47">
        <f t="shared" si="2089"/>
        <v>99.713199214916571</v>
      </c>
      <c r="P1720" s="26">
        <f t="shared" si="2126"/>
        <v>0</v>
      </c>
      <c r="Q1720" s="26">
        <f t="shared" si="2126"/>
        <v>0</v>
      </c>
      <c r="R1720" s="26">
        <f t="shared" si="2126"/>
        <v>0</v>
      </c>
    </row>
    <row r="1721" spans="1:18" ht="26" x14ac:dyDescent="0.35">
      <c r="A1721" s="24" t="s">
        <v>416</v>
      </c>
      <c r="B1721" s="24" t="s">
        <v>74</v>
      </c>
      <c r="C1721" s="24" t="s">
        <v>75</v>
      </c>
      <c r="D1721" s="24" t="s">
        <v>316</v>
      </c>
      <c r="E1721" s="24">
        <v>240</v>
      </c>
      <c r="F1721" s="25" t="s">
        <v>356</v>
      </c>
      <c r="G1721" s="26">
        <v>407.8</v>
      </c>
      <c r="H1721" s="26">
        <v>407.6</v>
      </c>
      <c r="I1721" s="26">
        <v>407.6</v>
      </c>
      <c r="J1721" s="26"/>
      <c r="K1721" s="26"/>
      <c r="L1721" s="26"/>
      <c r="M1721" s="26"/>
      <c r="N1721" s="26">
        <v>406.43099999999998</v>
      </c>
      <c r="O1721" s="47">
        <f t="shared" si="2089"/>
        <v>99.713199214916571</v>
      </c>
      <c r="P1721" s="26"/>
      <c r="Q1721" s="26"/>
      <c r="R1721" s="26"/>
    </row>
    <row r="1722" spans="1:18" ht="39" x14ac:dyDescent="0.35">
      <c r="A1722" s="24" t="s">
        <v>416</v>
      </c>
      <c r="B1722" s="24" t="s">
        <v>74</v>
      </c>
      <c r="C1722" s="24" t="s">
        <v>75</v>
      </c>
      <c r="D1722" s="24" t="s">
        <v>337</v>
      </c>
      <c r="E1722" s="24"/>
      <c r="F1722" s="25" t="s">
        <v>779</v>
      </c>
      <c r="G1722" s="26">
        <f t="shared" ref="G1722:N1725" si="2127">G1723</f>
        <v>646.1</v>
      </c>
      <c r="H1722" s="26">
        <f t="shared" si="2127"/>
        <v>646.1</v>
      </c>
      <c r="I1722" s="26">
        <f t="shared" si="2127"/>
        <v>646.1</v>
      </c>
      <c r="J1722" s="26">
        <f t="shared" si="2127"/>
        <v>0</v>
      </c>
      <c r="K1722" s="26">
        <f t="shared" si="2127"/>
        <v>0</v>
      </c>
      <c r="L1722" s="26">
        <f t="shared" si="2127"/>
        <v>0</v>
      </c>
      <c r="M1722" s="26">
        <f t="shared" si="2127"/>
        <v>0</v>
      </c>
      <c r="N1722" s="26">
        <f t="shared" si="2127"/>
        <v>643.49199999999996</v>
      </c>
      <c r="O1722" s="47">
        <f t="shared" si="2089"/>
        <v>99.596347314657166</v>
      </c>
      <c r="P1722" s="26">
        <f t="shared" ref="P1722:R1725" si="2128">P1723</f>
        <v>0</v>
      </c>
      <c r="Q1722" s="26">
        <f t="shared" si="2128"/>
        <v>0</v>
      </c>
      <c r="R1722" s="26">
        <f t="shared" si="2128"/>
        <v>0</v>
      </c>
    </row>
    <row r="1723" spans="1:18" ht="26" x14ac:dyDescent="0.35">
      <c r="A1723" s="24" t="s">
        <v>416</v>
      </c>
      <c r="B1723" s="24" t="s">
        <v>74</v>
      </c>
      <c r="C1723" s="24" t="s">
        <v>75</v>
      </c>
      <c r="D1723" s="24" t="s">
        <v>338</v>
      </c>
      <c r="E1723" s="24"/>
      <c r="F1723" s="25" t="s">
        <v>399</v>
      </c>
      <c r="G1723" s="26">
        <f t="shared" si="2127"/>
        <v>646.1</v>
      </c>
      <c r="H1723" s="26">
        <f t="shared" si="2127"/>
        <v>646.1</v>
      </c>
      <c r="I1723" s="26">
        <f t="shared" si="2127"/>
        <v>646.1</v>
      </c>
      <c r="J1723" s="26">
        <f t="shared" si="2127"/>
        <v>0</v>
      </c>
      <c r="K1723" s="26">
        <f t="shared" si="2127"/>
        <v>0</v>
      </c>
      <c r="L1723" s="26">
        <f t="shared" si="2127"/>
        <v>0</v>
      </c>
      <c r="M1723" s="26">
        <f t="shared" si="2127"/>
        <v>0</v>
      </c>
      <c r="N1723" s="26">
        <f t="shared" si="2127"/>
        <v>643.49199999999996</v>
      </c>
      <c r="O1723" s="47">
        <f t="shared" si="2089"/>
        <v>99.596347314657166</v>
      </c>
      <c r="P1723" s="26">
        <f t="shared" si="2128"/>
        <v>0</v>
      </c>
      <c r="Q1723" s="26">
        <f t="shared" si="2128"/>
        <v>0</v>
      </c>
      <c r="R1723" s="26">
        <f t="shared" si="2128"/>
        <v>0</v>
      </c>
    </row>
    <row r="1724" spans="1:18" x14ac:dyDescent="0.35">
      <c r="A1724" s="24" t="s">
        <v>416</v>
      </c>
      <c r="B1724" s="24" t="s">
        <v>74</v>
      </c>
      <c r="C1724" s="24" t="s">
        <v>75</v>
      </c>
      <c r="D1724" s="24" t="s">
        <v>317</v>
      </c>
      <c r="E1724" s="24"/>
      <c r="F1724" s="25" t="s">
        <v>404</v>
      </c>
      <c r="G1724" s="26">
        <f t="shared" si="2127"/>
        <v>646.1</v>
      </c>
      <c r="H1724" s="26">
        <f t="shared" si="2127"/>
        <v>646.1</v>
      </c>
      <c r="I1724" s="26">
        <f t="shared" si="2127"/>
        <v>646.1</v>
      </c>
      <c r="J1724" s="26">
        <f t="shared" si="2127"/>
        <v>0</v>
      </c>
      <c r="K1724" s="26">
        <f t="shared" si="2127"/>
        <v>0</v>
      </c>
      <c r="L1724" s="26">
        <f t="shared" si="2127"/>
        <v>0</v>
      </c>
      <c r="M1724" s="26">
        <f t="shared" si="2127"/>
        <v>0</v>
      </c>
      <c r="N1724" s="26">
        <f t="shared" si="2127"/>
        <v>643.49199999999996</v>
      </c>
      <c r="O1724" s="47">
        <f t="shared" si="2089"/>
        <v>99.596347314657166</v>
      </c>
      <c r="P1724" s="26">
        <f t="shared" si="2128"/>
        <v>0</v>
      </c>
      <c r="Q1724" s="26">
        <f t="shared" si="2128"/>
        <v>0</v>
      </c>
      <c r="R1724" s="26">
        <f t="shared" si="2128"/>
        <v>0</v>
      </c>
    </row>
    <row r="1725" spans="1:18" ht="26" x14ac:dyDescent="0.35">
      <c r="A1725" s="24" t="s">
        <v>416</v>
      </c>
      <c r="B1725" s="24" t="s">
        <v>74</v>
      </c>
      <c r="C1725" s="24" t="s">
        <v>75</v>
      </c>
      <c r="D1725" s="24" t="s">
        <v>317</v>
      </c>
      <c r="E1725" s="24" t="s">
        <v>6</v>
      </c>
      <c r="F1725" s="25" t="s">
        <v>367</v>
      </c>
      <c r="G1725" s="26">
        <f t="shared" si="2127"/>
        <v>646.1</v>
      </c>
      <c r="H1725" s="26">
        <f t="shared" si="2127"/>
        <v>646.1</v>
      </c>
      <c r="I1725" s="26">
        <f t="shared" si="2127"/>
        <v>646.1</v>
      </c>
      <c r="J1725" s="26">
        <f t="shared" si="2127"/>
        <v>0</v>
      </c>
      <c r="K1725" s="26">
        <f t="shared" si="2127"/>
        <v>0</v>
      </c>
      <c r="L1725" s="26">
        <f t="shared" si="2127"/>
        <v>0</v>
      </c>
      <c r="M1725" s="26">
        <f t="shared" si="2127"/>
        <v>0</v>
      </c>
      <c r="N1725" s="26">
        <f t="shared" si="2127"/>
        <v>643.49199999999996</v>
      </c>
      <c r="O1725" s="47">
        <f t="shared" si="2089"/>
        <v>99.596347314657166</v>
      </c>
      <c r="P1725" s="26">
        <f t="shared" si="2128"/>
        <v>0</v>
      </c>
      <c r="Q1725" s="26">
        <f t="shared" si="2128"/>
        <v>0</v>
      </c>
      <c r="R1725" s="26">
        <f t="shared" si="2128"/>
        <v>0</v>
      </c>
    </row>
    <row r="1726" spans="1:18" ht="26" x14ac:dyDescent="0.35">
      <c r="A1726" s="24" t="s">
        <v>416</v>
      </c>
      <c r="B1726" s="24" t="s">
        <v>74</v>
      </c>
      <c r="C1726" s="24" t="s">
        <v>75</v>
      </c>
      <c r="D1726" s="24" t="s">
        <v>317</v>
      </c>
      <c r="E1726" s="24">
        <v>240</v>
      </c>
      <c r="F1726" s="25" t="s">
        <v>356</v>
      </c>
      <c r="G1726" s="26">
        <v>646.1</v>
      </c>
      <c r="H1726" s="26">
        <v>646.1</v>
      </c>
      <c r="I1726" s="26">
        <v>646.1</v>
      </c>
      <c r="J1726" s="26"/>
      <c r="K1726" s="26"/>
      <c r="L1726" s="26"/>
      <c r="M1726" s="26"/>
      <c r="N1726" s="26">
        <v>643.49199999999996</v>
      </c>
      <c r="O1726" s="47">
        <f t="shared" si="2089"/>
        <v>99.596347314657166</v>
      </c>
      <c r="P1726" s="26"/>
      <c r="Q1726" s="26"/>
      <c r="R1726" s="26"/>
    </row>
    <row r="1727" spans="1:18" ht="26" x14ac:dyDescent="0.35">
      <c r="A1727" s="24" t="s">
        <v>416</v>
      </c>
      <c r="B1727" s="24" t="s">
        <v>74</v>
      </c>
      <c r="C1727" s="24" t="s">
        <v>75</v>
      </c>
      <c r="D1727" s="24" t="s">
        <v>83</v>
      </c>
      <c r="E1727" s="24"/>
      <c r="F1727" s="25" t="s">
        <v>90</v>
      </c>
      <c r="G1727" s="26">
        <f>G1728</f>
        <v>30</v>
      </c>
      <c r="H1727" s="26">
        <f t="shared" ref="H1727:R1730" si="2129">H1728</f>
        <v>30</v>
      </c>
      <c r="I1727" s="26">
        <f t="shared" si="2129"/>
        <v>30</v>
      </c>
      <c r="J1727" s="26">
        <f t="shared" si="2129"/>
        <v>0</v>
      </c>
      <c r="K1727" s="26">
        <f t="shared" si="2129"/>
        <v>0</v>
      </c>
      <c r="L1727" s="26">
        <f t="shared" si="2129"/>
        <v>0</v>
      </c>
      <c r="M1727" s="26">
        <f t="shared" si="2129"/>
        <v>0</v>
      </c>
      <c r="N1727" s="26">
        <f t="shared" si="2129"/>
        <v>30</v>
      </c>
      <c r="O1727" s="47">
        <f t="shared" si="2089"/>
        <v>100</v>
      </c>
      <c r="P1727" s="26">
        <f t="shared" si="2129"/>
        <v>0</v>
      </c>
      <c r="Q1727" s="26">
        <f t="shared" si="2129"/>
        <v>0</v>
      </c>
      <c r="R1727" s="26">
        <f t="shared" si="2129"/>
        <v>0</v>
      </c>
    </row>
    <row r="1728" spans="1:18" ht="26" x14ac:dyDescent="0.35">
      <c r="A1728" s="24" t="s">
        <v>416</v>
      </c>
      <c r="B1728" s="24" t="s">
        <v>74</v>
      </c>
      <c r="C1728" s="24" t="s">
        <v>75</v>
      </c>
      <c r="D1728" s="24" t="s">
        <v>84</v>
      </c>
      <c r="E1728" s="24"/>
      <c r="F1728" s="25" t="s">
        <v>91</v>
      </c>
      <c r="G1728" s="26">
        <f>G1729</f>
        <v>30</v>
      </c>
      <c r="H1728" s="26">
        <f t="shared" si="2129"/>
        <v>30</v>
      </c>
      <c r="I1728" s="26">
        <f t="shared" si="2129"/>
        <v>30</v>
      </c>
      <c r="J1728" s="26">
        <f t="shared" si="2129"/>
        <v>0</v>
      </c>
      <c r="K1728" s="26">
        <f t="shared" si="2129"/>
        <v>0</v>
      </c>
      <c r="L1728" s="26">
        <f t="shared" si="2129"/>
        <v>0</v>
      </c>
      <c r="M1728" s="26">
        <f t="shared" si="2129"/>
        <v>0</v>
      </c>
      <c r="N1728" s="26">
        <f t="shared" si="2129"/>
        <v>30</v>
      </c>
      <c r="O1728" s="47">
        <f t="shared" si="2089"/>
        <v>100</v>
      </c>
      <c r="P1728" s="26">
        <f t="shared" si="2129"/>
        <v>0</v>
      </c>
      <c r="Q1728" s="26">
        <f t="shared" si="2129"/>
        <v>0</v>
      </c>
      <c r="R1728" s="26">
        <f t="shared" si="2129"/>
        <v>0</v>
      </c>
    </row>
    <row r="1729" spans="1:18" ht="39" x14ac:dyDescent="0.35">
      <c r="A1729" s="24" t="s">
        <v>416</v>
      </c>
      <c r="B1729" s="24" t="s">
        <v>74</v>
      </c>
      <c r="C1729" s="24" t="s">
        <v>75</v>
      </c>
      <c r="D1729" s="24" t="s">
        <v>318</v>
      </c>
      <c r="E1729" s="24"/>
      <c r="F1729" s="25" t="s">
        <v>412</v>
      </c>
      <c r="G1729" s="26">
        <f>G1730</f>
        <v>30</v>
      </c>
      <c r="H1729" s="26">
        <f>H1730+H1732</f>
        <v>30</v>
      </c>
      <c r="I1729" s="26">
        <f t="shared" ref="I1729:R1729" si="2130">I1730+I1732</f>
        <v>30</v>
      </c>
      <c r="J1729" s="26">
        <f t="shared" si="2130"/>
        <v>0</v>
      </c>
      <c r="K1729" s="26">
        <f t="shared" si="2130"/>
        <v>0</v>
      </c>
      <c r="L1729" s="26">
        <f t="shared" si="2130"/>
        <v>0</v>
      </c>
      <c r="M1729" s="26">
        <f t="shared" si="2130"/>
        <v>0</v>
      </c>
      <c r="N1729" s="26">
        <f t="shared" si="2130"/>
        <v>30</v>
      </c>
      <c r="O1729" s="47">
        <f t="shared" si="2089"/>
        <v>100</v>
      </c>
      <c r="P1729" s="26">
        <f t="shared" si="2130"/>
        <v>0</v>
      </c>
      <c r="Q1729" s="26">
        <f t="shared" si="2130"/>
        <v>0</v>
      </c>
      <c r="R1729" s="26">
        <f t="shared" si="2130"/>
        <v>0</v>
      </c>
    </row>
    <row r="1730" spans="1:18" ht="26" x14ac:dyDescent="0.35">
      <c r="A1730" s="24" t="s">
        <v>416</v>
      </c>
      <c r="B1730" s="24" t="s">
        <v>74</v>
      </c>
      <c r="C1730" s="24" t="s">
        <v>75</v>
      </c>
      <c r="D1730" s="24" t="s">
        <v>318</v>
      </c>
      <c r="E1730" s="24" t="s">
        <v>6</v>
      </c>
      <c r="F1730" s="25" t="s">
        <v>367</v>
      </c>
      <c r="G1730" s="26">
        <f>G1731</f>
        <v>30</v>
      </c>
      <c r="H1730" s="26">
        <f t="shared" si="2129"/>
        <v>0</v>
      </c>
      <c r="I1730" s="26">
        <f t="shared" si="2129"/>
        <v>0</v>
      </c>
      <c r="J1730" s="26">
        <f t="shared" si="2129"/>
        <v>0</v>
      </c>
      <c r="K1730" s="26">
        <f t="shared" si="2129"/>
        <v>0</v>
      </c>
      <c r="L1730" s="26">
        <f t="shared" si="2129"/>
        <v>0</v>
      </c>
      <c r="M1730" s="26">
        <f t="shared" si="2129"/>
        <v>0</v>
      </c>
      <c r="N1730" s="26">
        <f t="shared" si="2129"/>
        <v>0</v>
      </c>
      <c r="O1730" s="47"/>
      <c r="P1730" s="26">
        <f t="shared" si="2129"/>
        <v>0</v>
      </c>
      <c r="Q1730" s="26">
        <f t="shared" si="2129"/>
        <v>0</v>
      </c>
      <c r="R1730" s="26">
        <f t="shared" si="2129"/>
        <v>0</v>
      </c>
    </row>
    <row r="1731" spans="1:18" ht="26" x14ac:dyDescent="0.35">
      <c r="A1731" s="24" t="s">
        <v>416</v>
      </c>
      <c r="B1731" s="24" t="s">
        <v>74</v>
      </c>
      <c r="C1731" s="24" t="s">
        <v>75</v>
      </c>
      <c r="D1731" s="24" t="s">
        <v>318</v>
      </c>
      <c r="E1731" s="24" t="s">
        <v>302</v>
      </c>
      <c r="F1731" s="25" t="s">
        <v>356</v>
      </c>
      <c r="G1731" s="26">
        <v>30</v>
      </c>
      <c r="H1731" s="26"/>
      <c r="I1731" s="26"/>
      <c r="J1731" s="26"/>
      <c r="K1731" s="26"/>
      <c r="L1731" s="26"/>
      <c r="M1731" s="26"/>
      <c r="N1731" s="26"/>
      <c r="O1731" s="47"/>
      <c r="P1731" s="26"/>
      <c r="Q1731" s="26"/>
      <c r="R1731" s="26"/>
    </row>
    <row r="1732" spans="1:18" x14ac:dyDescent="0.35">
      <c r="A1732" s="24" t="s">
        <v>416</v>
      </c>
      <c r="B1732" s="24" t="s">
        <v>74</v>
      </c>
      <c r="C1732" s="24" t="s">
        <v>75</v>
      </c>
      <c r="D1732" s="24" t="s">
        <v>318</v>
      </c>
      <c r="E1732" s="24" t="s">
        <v>7</v>
      </c>
      <c r="F1732" s="25" t="s">
        <v>371</v>
      </c>
      <c r="G1732" s="26"/>
      <c r="H1732" s="26">
        <f>H1733</f>
        <v>30</v>
      </c>
      <c r="I1732" s="26">
        <f t="shared" ref="I1732:R1732" si="2131">I1733</f>
        <v>30</v>
      </c>
      <c r="J1732" s="26">
        <f t="shared" si="2131"/>
        <v>0</v>
      </c>
      <c r="K1732" s="26">
        <f t="shared" si="2131"/>
        <v>0</v>
      </c>
      <c r="L1732" s="26">
        <f t="shared" si="2131"/>
        <v>0</v>
      </c>
      <c r="M1732" s="26">
        <f t="shared" si="2131"/>
        <v>0</v>
      </c>
      <c r="N1732" s="26">
        <f t="shared" si="2131"/>
        <v>30</v>
      </c>
      <c r="O1732" s="47">
        <f t="shared" si="2089"/>
        <v>100</v>
      </c>
      <c r="P1732" s="26">
        <f t="shared" si="2131"/>
        <v>0</v>
      </c>
      <c r="Q1732" s="26">
        <f t="shared" si="2131"/>
        <v>0</v>
      </c>
      <c r="R1732" s="26">
        <f t="shared" si="2131"/>
        <v>0</v>
      </c>
    </row>
    <row r="1733" spans="1:18" x14ac:dyDescent="0.35">
      <c r="A1733" s="24" t="s">
        <v>416</v>
      </c>
      <c r="B1733" s="24" t="s">
        <v>74</v>
      </c>
      <c r="C1733" s="24" t="s">
        <v>75</v>
      </c>
      <c r="D1733" s="24" t="s">
        <v>318</v>
      </c>
      <c r="E1733" s="24">
        <v>830</v>
      </c>
      <c r="F1733" s="25" t="s">
        <v>364</v>
      </c>
      <c r="G1733" s="26"/>
      <c r="H1733" s="26">
        <v>30</v>
      </c>
      <c r="I1733" s="26">
        <v>30</v>
      </c>
      <c r="J1733" s="26"/>
      <c r="K1733" s="26"/>
      <c r="L1733" s="26"/>
      <c r="M1733" s="26"/>
      <c r="N1733" s="26">
        <v>30</v>
      </c>
      <c r="O1733" s="47">
        <f t="shared" si="2089"/>
        <v>100</v>
      </c>
      <c r="P1733" s="26"/>
      <c r="Q1733" s="26"/>
      <c r="R1733" s="26"/>
    </row>
    <row r="1734" spans="1:18" ht="26" x14ac:dyDescent="0.35">
      <c r="A1734" s="24" t="s">
        <v>416</v>
      </c>
      <c r="B1734" s="24" t="s">
        <v>74</v>
      </c>
      <c r="C1734" s="24" t="s">
        <v>75</v>
      </c>
      <c r="D1734" s="24" t="s">
        <v>57</v>
      </c>
      <c r="E1734" s="24"/>
      <c r="F1734" s="25" t="s">
        <v>748</v>
      </c>
      <c r="G1734" s="26"/>
      <c r="H1734" s="26">
        <f>H1735</f>
        <v>160.69999999999999</v>
      </c>
      <c r="I1734" s="26">
        <f t="shared" ref="I1734:R1737" si="2132">I1735</f>
        <v>160.69999999999999</v>
      </c>
      <c r="J1734" s="26">
        <f t="shared" si="2132"/>
        <v>0</v>
      </c>
      <c r="K1734" s="26">
        <f t="shared" si="2132"/>
        <v>0</v>
      </c>
      <c r="L1734" s="26">
        <f t="shared" si="2132"/>
        <v>0</v>
      </c>
      <c r="M1734" s="26">
        <f t="shared" si="2132"/>
        <v>0</v>
      </c>
      <c r="N1734" s="26">
        <f t="shared" si="2132"/>
        <v>160.69999999999999</v>
      </c>
      <c r="O1734" s="47">
        <f t="shared" si="2089"/>
        <v>100</v>
      </c>
      <c r="P1734" s="26">
        <f t="shared" si="2132"/>
        <v>0</v>
      </c>
      <c r="Q1734" s="26">
        <f t="shared" si="2132"/>
        <v>0</v>
      </c>
      <c r="R1734" s="26">
        <f t="shared" si="2132"/>
        <v>0</v>
      </c>
    </row>
    <row r="1735" spans="1:18" ht="26" x14ac:dyDescent="0.35">
      <c r="A1735" s="24" t="s">
        <v>416</v>
      </c>
      <c r="B1735" s="24" t="s">
        <v>74</v>
      </c>
      <c r="C1735" s="24" t="s">
        <v>75</v>
      </c>
      <c r="D1735" s="24" t="s">
        <v>60</v>
      </c>
      <c r="E1735" s="24"/>
      <c r="F1735" s="25" t="s">
        <v>67</v>
      </c>
      <c r="G1735" s="26"/>
      <c r="H1735" s="26">
        <f>H1736</f>
        <v>160.69999999999999</v>
      </c>
      <c r="I1735" s="26">
        <f t="shared" si="2132"/>
        <v>160.69999999999999</v>
      </c>
      <c r="J1735" s="26">
        <f t="shared" si="2132"/>
        <v>0</v>
      </c>
      <c r="K1735" s="26">
        <f t="shared" si="2132"/>
        <v>0</v>
      </c>
      <c r="L1735" s="26">
        <f t="shared" si="2132"/>
        <v>0</v>
      </c>
      <c r="M1735" s="26">
        <f t="shared" si="2132"/>
        <v>0</v>
      </c>
      <c r="N1735" s="26">
        <f t="shared" si="2132"/>
        <v>160.69999999999999</v>
      </c>
      <c r="O1735" s="47">
        <f t="shared" si="2089"/>
        <v>100</v>
      </c>
      <c r="P1735" s="26">
        <f t="shared" si="2132"/>
        <v>0</v>
      </c>
      <c r="Q1735" s="26">
        <f t="shared" si="2132"/>
        <v>0</v>
      </c>
      <c r="R1735" s="26">
        <f t="shared" si="2132"/>
        <v>0</v>
      </c>
    </row>
    <row r="1736" spans="1:18" x14ac:dyDescent="0.35">
      <c r="A1736" s="24" t="s">
        <v>416</v>
      </c>
      <c r="B1736" s="24" t="s">
        <v>74</v>
      </c>
      <c r="C1736" s="24" t="s">
        <v>75</v>
      </c>
      <c r="D1736" s="24" t="s">
        <v>52</v>
      </c>
      <c r="E1736" s="24"/>
      <c r="F1736" s="25" t="s">
        <v>68</v>
      </c>
      <c r="G1736" s="26"/>
      <c r="H1736" s="26">
        <f>H1737</f>
        <v>160.69999999999999</v>
      </c>
      <c r="I1736" s="26">
        <f t="shared" si="2132"/>
        <v>160.69999999999999</v>
      </c>
      <c r="J1736" s="26">
        <f t="shared" si="2132"/>
        <v>0</v>
      </c>
      <c r="K1736" s="26">
        <f t="shared" si="2132"/>
        <v>0</v>
      </c>
      <c r="L1736" s="26">
        <f t="shared" si="2132"/>
        <v>0</v>
      </c>
      <c r="M1736" s="26">
        <f t="shared" si="2132"/>
        <v>0</v>
      </c>
      <c r="N1736" s="26">
        <f t="shared" si="2132"/>
        <v>160.69999999999999</v>
      </c>
      <c r="O1736" s="47">
        <f t="shared" si="2089"/>
        <v>100</v>
      </c>
      <c r="P1736" s="26">
        <f t="shared" si="2132"/>
        <v>0</v>
      </c>
      <c r="Q1736" s="26">
        <f t="shared" si="2132"/>
        <v>0</v>
      </c>
      <c r="R1736" s="26">
        <f t="shared" si="2132"/>
        <v>0</v>
      </c>
    </row>
    <row r="1737" spans="1:18" x14ac:dyDescent="0.35">
      <c r="A1737" s="24" t="s">
        <v>416</v>
      </c>
      <c r="B1737" s="24" t="s">
        <v>74</v>
      </c>
      <c r="C1737" s="24" t="s">
        <v>75</v>
      </c>
      <c r="D1737" s="24" t="s">
        <v>52</v>
      </c>
      <c r="E1737" s="24" t="s">
        <v>7</v>
      </c>
      <c r="F1737" s="25" t="s">
        <v>371</v>
      </c>
      <c r="G1737" s="26"/>
      <c r="H1737" s="26">
        <f>H1738</f>
        <v>160.69999999999999</v>
      </c>
      <c r="I1737" s="26">
        <f t="shared" si="2132"/>
        <v>160.69999999999999</v>
      </c>
      <c r="J1737" s="26">
        <f t="shared" si="2132"/>
        <v>0</v>
      </c>
      <c r="K1737" s="26">
        <f t="shared" si="2132"/>
        <v>0</v>
      </c>
      <c r="L1737" s="26">
        <f t="shared" si="2132"/>
        <v>0</v>
      </c>
      <c r="M1737" s="26">
        <f t="shared" si="2132"/>
        <v>0</v>
      </c>
      <c r="N1737" s="26">
        <f t="shared" si="2132"/>
        <v>160.69999999999999</v>
      </c>
      <c r="O1737" s="47">
        <f t="shared" si="2089"/>
        <v>100</v>
      </c>
      <c r="P1737" s="26">
        <f t="shared" si="2132"/>
        <v>0</v>
      </c>
      <c r="Q1737" s="26">
        <f t="shared" si="2132"/>
        <v>0</v>
      </c>
      <c r="R1737" s="26">
        <f t="shared" si="2132"/>
        <v>0</v>
      </c>
    </row>
    <row r="1738" spans="1:18" x14ac:dyDescent="0.35">
      <c r="A1738" s="24" t="s">
        <v>416</v>
      </c>
      <c r="B1738" s="24" t="s">
        <v>74</v>
      </c>
      <c r="C1738" s="24" t="s">
        <v>75</v>
      </c>
      <c r="D1738" s="24" t="s">
        <v>52</v>
      </c>
      <c r="E1738" s="24">
        <v>830</v>
      </c>
      <c r="F1738" s="25" t="s">
        <v>364</v>
      </c>
      <c r="G1738" s="26"/>
      <c r="H1738" s="26">
        <v>160.69999999999999</v>
      </c>
      <c r="I1738" s="26">
        <v>160.69999999999999</v>
      </c>
      <c r="J1738" s="26"/>
      <c r="K1738" s="26"/>
      <c r="L1738" s="26"/>
      <c r="M1738" s="26"/>
      <c r="N1738" s="26">
        <v>160.69999999999999</v>
      </c>
      <c r="O1738" s="47">
        <f t="shared" si="2089"/>
        <v>100</v>
      </c>
      <c r="P1738" s="26"/>
      <c r="Q1738" s="26"/>
      <c r="R1738" s="26"/>
    </row>
    <row r="1739" spans="1:18" s="7" customFormat="1" x14ac:dyDescent="0.35">
      <c r="A1739" s="27" t="s">
        <v>416</v>
      </c>
      <c r="B1739" s="27" t="s">
        <v>100</v>
      </c>
      <c r="C1739" s="27"/>
      <c r="D1739" s="27"/>
      <c r="E1739" s="27"/>
      <c r="F1739" s="17" t="s">
        <v>373</v>
      </c>
      <c r="G1739" s="18">
        <f t="shared" ref="G1739" si="2133">G1757+G1786+G1740</f>
        <v>36287.71</v>
      </c>
      <c r="H1739" s="18">
        <f t="shared" ref="H1739:M1739" si="2134">H1757+H1786+H1740</f>
        <v>44234.809229999999</v>
      </c>
      <c r="I1739" s="18">
        <f t="shared" si="2134"/>
        <v>44234.809229999999</v>
      </c>
      <c r="J1739" s="18">
        <f t="shared" si="2134"/>
        <v>0</v>
      </c>
      <c r="K1739" s="18">
        <f t="shared" si="2134"/>
        <v>0</v>
      </c>
      <c r="L1739" s="18">
        <f t="shared" si="2134"/>
        <v>0</v>
      </c>
      <c r="M1739" s="18">
        <f t="shared" si="2134"/>
        <v>0</v>
      </c>
      <c r="N1739" s="18">
        <f t="shared" ref="N1739" si="2135">N1757+N1786+N1740</f>
        <v>44032.376999999993</v>
      </c>
      <c r="O1739" s="46">
        <f t="shared" si="2089"/>
        <v>99.542368931789767</v>
      </c>
      <c r="P1739" s="18">
        <f t="shared" ref="P1739:R1739" si="2136">P1757+P1786+P1740</f>
        <v>0</v>
      </c>
      <c r="Q1739" s="18">
        <f t="shared" ref="Q1739" si="2137">Q1757+Q1786+Q1740</f>
        <v>0</v>
      </c>
      <c r="R1739" s="18">
        <f t="shared" si="2136"/>
        <v>0</v>
      </c>
    </row>
    <row r="1740" spans="1:18" s="29" customFormat="1" x14ac:dyDescent="0.35">
      <c r="A1740" s="28" t="s">
        <v>416</v>
      </c>
      <c r="B1740" s="28" t="s">
        <v>100</v>
      </c>
      <c r="C1740" s="28" t="s">
        <v>8</v>
      </c>
      <c r="D1740" s="28"/>
      <c r="E1740" s="28"/>
      <c r="F1740" s="21" t="s">
        <v>380</v>
      </c>
      <c r="G1740" s="22">
        <f>G1748</f>
        <v>120</v>
      </c>
      <c r="H1740" s="22">
        <f>H1748+H1743</f>
        <v>12029.10477</v>
      </c>
      <c r="I1740" s="22">
        <f>I1748+I1743</f>
        <v>12029.10477</v>
      </c>
      <c r="J1740" s="22">
        <f>J1748</f>
        <v>0</v>
      </c>
      <c r="K1740" s="22">
        <f>K1748</f>
        <v>0</v>
      </c>
      <c r="L1740" s="22">
        <f>L1748</f>
        <v>0</v>
      </c>
      <c r="M1740" s="22">
        <f>M1748</f>
        <v>0</v>
      </c>
      <c r="N1740" s="22">
        <f>N1748+N1743</f>
        <v>12026.393</v>
      </c>
      <c r="O1740" s="48">
        <f t="shared" si="2089"/>
        <v>99.977456593388709</v>
      </c>
      <c r="P1740" s="22">
        <f>P1748</f>
        <v>0</v>
      </c>
      <c r="Q1740" s="22">
        <f>Q1748</f>
        <v>0</v>
      </c>
      <c r="R1740" s="22">
        <f>R1748</f>
        <v>0</v>
      </c>
    </row>
    <row r="1741" spans="1:18" ht="26" x14ac:dyDescent="0.35">
      <c r="A1741" s="24" t="s">
        <v>416</v>
      </c>
      <c r="B1741" s="24" t="s">
        <v>100</v>
      </c>
      <c r="C1741" s="24" t="s">
        <v>8</v>
      </c>
      <c r="D1741" s="24" t="s">
        <v>343</v>
      </c>
      <c r="E1741" s="24"/>
      <c r="F1741" s="25" t="s">
        <v>410</v>
      </c>
      <c r="G1741" s="26">
        <f>G1742</f>
        <v>0</v>
      </c>
      <c r="H1741" s="26">
        <f t="shared" ref="H1741:Q1742" si="2138">H1742</f>
        <v>10000</v>
      </c>
      <c r="I1741" s="26">
        <f t="shared" si="2138"/>
        <v>10000</v>
      </c>
      <c r="J1741" s="26">
        <f t="shared" si="2138"/>
        <v>0</v>
      </c>
      <c r="K1741" s="26">
        <f t="shared" si="2138"/>
        <v>0</v>
      </c>
      <c r="L1741" s="26">
        <f t="shared" si="2138"/>
        <v>0</v>
      </c>
      <c r="M1741" s="26">
        <f t="shared" si="2138"/>
        <v>0</v>
      </c>
      <c r="N1741" s="26">
        <f t="shared" si="2138"/>
        <v>9997.2880000000005</v>
      </c>
      <c r="O1741" s="47">
        <f t="shared" si="2089"/>
        <v>99.972880000000004</v>
      </c>
      <c r="P1741" s="26">
        <f t="shared" si="2138"/>
        <v>0</v>
      </c>
      <c r="Q1741" s="26">
        <f t="shared" si="2138"/>
        <v>0</v>
      </c>
      <c r="R1741" s="22"/>
    </row>
    <row r="1742" spans="1:18" ht="26" x14ac:dyDescent="0.35">
      <c r="A1742" s="24" t="s">
        <v>416</v>
      </c>
      <c r="B1742" s="24" t="s">
        <v>100</v>
      </c>
      <c r="C1742" s="24" t="s">
        <v>8</v>
      </c>
      <c r="D1742" s="24" t="s">
        <v>460</v>
      </c>
      <c r="E1742" s="24"/>
      <c r="F1742" s="25" t="s">
        <v>684</v>
      </c>
      <c r="G1742" s="26">
        <f>G1743</f>
        <v>0</v>
      </c>
      <c r="H1742" s="26">
        <f t="shared" si="2138"/>
        <v>10000</v>
      </c>
      <c r="I1742" s="26">
        <f t="shared" si="2138"/>
        <v>10000</v>
      </c>
      <c r="J1742" s="26">
        <f t="shared" si="2138"/>
        <v>0</v>
      </c>
      <c r="K1742" s="26">
        <f t="shared" si="2138"/>
        <v>0</v>
      </c>
      <c r="L1742" s="26">
        <f t="shared" si="2138"/>
        <v>0</v>
      </c>
      <c r="M1742" s="26">
        <f t="shared" si="2138"/>
        <v>0</v>
      </c>
      <c r="N1742" s="26">
        <f t="shared" si="2138"/>
        <v>9997.2880000000005</v>
      </c>
      <c r="O1742" s="47">
        <f t="shared" ref="O1742:O1805" si="2139">N1742/H1742*100</f>
        <v>99.972880000000004</v>
      </c>
      <c r="P1742" s="26">
        <f t="shared" si="2138"/>
        <v>0</v>
      </c>
      <c r="Q1742" s="26">
        <f t="shared" si="2138"/>
        <v>0</v>
      </c>
      <c r="R1742" s="22"/>
    </row>
    <row r="1743" spans="1:18" ht="52" x14ac:dyDescent="0.35">
      <c r="A1743" s="24" t="s">
        <v>416</v>
      </c>
      <c r="B1743" s="24" t="s">
        <v>100</v>
      </c>
      <c r="C1743" s="24" t="s">
        <v>8</v>
      </c>
      <c r="D1743" s="24" t="s">
        <v>810</v>
      </c>
      <c r="E1743" s="24"/>
      <c r="F1743" s="25" t="s">
        <v>938</v>
      </c>
      <c r="G1743" s="26"/>
      <c r="H1743" s="26">
        <f>H1746+H1744</f>
        <v>10000</v>
      </c>
      <c r="I1743" s="26">
        <f t="shared" ref="I1743:M1743" si="2140">I1746+I1744</f>
        <v>10000</v>
      </c>
      <c r="J1743" s="26">
        <f t="shared" si="2140"/>
        <v>0</v>
      </c>
      <c r="K1743" s="26">
        <f t="shared" si="2140"/>
        <v>0</v>
      </c>
      <c r="L1743" s="26">
        <f t="shared" si="2140"/>
        <v>0</v>
      </c>
      <c r="M1743" s="26">
        <f t="shared" si="2140"/>
        <v>0</v>
      </c>
      <c r="N1743" s="26">
        <f t="shared" ref="N1743:R1743" si="2141">N1746+N1744</f>
        <v>9997.2880000000005</v>
      </c>
      <c r="O1743" s="47">
        <f t="shared" si="2139"/>
        <v>99.972880000000004</v>
      </c>
      <c r="P1743" s="26">
        <f t="shared" ref="P1743:Q1743" si="2142">P1746+P1744</f>
        <v>0</v>
      </c>
      <c r="Q1743" s="26">
        <f t="shared" si="2142"/>
        <v>0</v>
      </c>
      <c r="R1743" s="26">
        <f t="shared" si="2141"/>
        <v>0</v>
      </c>
    </row>
    <row r="1744" spans="1:18" ht="26" x14ac:dyDescent="0.35">
      <c r="A1744" s="24" t="s">
        <v>416</v>
      </c>
      <c r="B1744" s="24" t="s">
        <v>100</v>
      </c>
      <c r="C1744" s="24" t="s">
        <v>8</v>
      </c>
      <c r="D1744" s="24" t="s">
        <v>810</v>
      </c>
      <c r="E1744" s="24" t="s">
        <v>85</v>
      </c>
      <c r="F1744" s="25" t="s">
        <v>370</v>
      </c>
      <c r="G1744" s="26"/>
      <c r="H1744" s="26">
        <f>H1745</f>
        <v>1736.5092199999999</v>
      </c>
      <c r="I1744" s="26">
        <f t="shared" ref="I1744:K1744" si="2143">I1745</f>
        <v>1736.5092199999999</v>
      </c>
      <c r="J1744" s="26">
        <f t="shared" si="2143"/>
        <v>0</v>
      </c>
      <c r="K1744" s="26">
        <f t="shared" si="2143"/>
        <v>0</v>
      </c>
      <c r="L1744" s="26">
        <f t="shared" ref="L1744:R1744" si="2144">L1745</f>
        <v>0</v>
      </c>
      <c r="M1744" s="26">
        <f t="shared" si="2144"/>
        <v>0</v>
      </c>
      <c r="N1744" s="26">
        <f t="shared" si="2144"/>
        <v>1736.509</v>
      </c>
      <c r="O1744" s="47">
        <f t="shared" si="2139"/>
        <v>99.999987330905157</v>
      </c>
      <c r="P1744" s="26">
        <f t="shared" si="2144"/>
        <v>0</v>
      </c>
      <c r="Q1744" s="26">
        <f t="shared" si="2144"/>
        <v>0</v>
      </c>
      <c r="R1744" s="26">
        <f t="shared" si="2144"/>
        <v>0</v>
      </c>
    </row>
    <row r="1745" spans="1:18" ht="26" x14ac:dyDescent="0.35">
      <c r="A1745" s="24" t="s">
        <v>416</v>
      </c>
      <c r="B1745" s="24" t="s">
        <v>100</v>
      </c>
      <c r="C1745" s="24" t="s">
        <v>8</v>
      </c>
      <c r="D1745" s="24" t="s">
        <v>810</v>
      </c>
      <c r="E1745" s="10">
        <v>630</v>
      </c>
      <c r="F1745" s="25" t="s">
        <v>363</v>
      </c>
      <c r="G1745" s="26"/>
      <c r="H1745" s="26">
        <v>1736.5092199999999</v>
      </c>
      <c r="I1745" s="26">
        <v>1736.5092199999999</v>
      </c>
      <c r="J1745" s="26"/>
      <c r="K1745" s="26"/>
      <c r="L1745" s="26"/>
      <c r="M1745" s="26"/>
      <c r="N1745" s="26">
        <v>1736.509</v>
      </c>
      <c r="O1745" s="47">
        <f t="shared" si="2139"/>
        <v>99.999987330905157</v>
      </c>
      <c r="P1745" s="26"/>
      <c r="Q1745" s="26"/>
      <c r="R1745" s="26"/>
    </row>
    <row r="1746" spans="1:18" x14ac:dyDescent="0.35">
      <c r="A1746" s="24" t="s">
        <v>416</v>
      </c>
      <c r="B1746" s="24" t="s">
        <v>100</v>
      </c>
      <c r="C1746" s="24" t="s">
        <v>8</v>
      </c>
      <c r="D1746" s="24" t="s">
        <v>810</v>
      </c>
      <c r="E1746" s="24" t="s">
        <v>7</v>
      </c>
      <c r="F1746" s="25" t="s">
        <v>371</v>
      </c>
      <c r="G1746" s="26"/>
      <c r="H1746" s="26">
        <f>H1747</f>
        <v>8263.4907800000001</v>
      </c>
      <c r="I1746" s="26">
        <f>I1747</f>
        <v>8263.4907800000001</v>
      </c>
      <c r="J1746" s="26"/>
      <c r="K1746" s="26"/>
      <c r="L1746" s="26"/>
      <c r="M1746" s="26"/>
      <c r="N1746" s="26">
        <f>N1747</f>
        <v>8260.7790000000005</v>
      </c>
      <c r="O1746" s="47">
        <f t="shared" si="2139"/>
        <v>99.967183602279036</v>
      </c>
      <c r="P1746" s="26"/>
      <c r="Q1746" s="26"/>
      <c r="R1746" s="26"/>
    </row>
    <row r="1747" spans="1:18" ht="39" x14ac:dyDescent="0.35">
      <c r="A1747" s="24" t="s">
        <v>416</v>
      </c>
      <c r="B1747" s="24" t="s">
        <v>100</v>
      </c>
      <c r="C1747" s="24" t="s">
        <v>8</v>
      </c>
      <c r="D1747" s="24" t="s">
        <v>810</v>
      </c>
      <c r="E1747" s="24" t="s">
        <v>428</v>
      </c>
      <c r="F1747" s="25" t="s">
        <v>733</v>
      </c>
      <c r="G1747" s="26"/>
      <c r="H1747" s="26">
        <v>8263.4907800000001</v>
      </c>
      <c r="I1747" s="26">
        <v>8263.4907800000001</v>
      </c>
      <c r="J1747" s="26"/>
      <c r="K1747" s="26"/>
      <c r="L1747" s="26"/>
      <c r="M1747" s="26"/>
      <c r="N1747" s="26">
        <v>8260.7790000000005</v>
      </c>
      <c r="O1747" s="47">
        <f t="shared" si="2139"/>
        <v>99.967183602279036</v>
      </c>
      <c r="P1747" s="26"/>
      <c r="Q1747" s="26"/>
      <c r="R1747" s="26"/>
    </row>
    <row r="1748" spans="1:18" ht="26" x14ac:dyDescent="0.35">
      <c r="A1748" s="24" t="s">
        <v>416</v>
      </c>
      <c r="B1748" s="24" t="s">
        <v>100</v>
      </c>
      <c r="C1748" s="24" t="s">
        <v>8</v>
      </c>
      <c r="D1748" s="24" t="s">
        <v>28</v>
      </c>
      <c r="E1748" s="24"/>
      <c r="F1748" s="25" t="s">
        <v>39</v>
      </c>
      <c r="G1748" s="26">
        <f t="shared" ref="G1748:N1751" si="2145">G1749</f>
        <v>120</v>
      </c>
      <c r="H1748" s="26">
        <f t="shared" si="2145"/>
        <v>2029.1047699999999</v>
      </c>
      <c r="I1748" s="26">
        <f t="shared" si="2145"/>
        <v>2029.1047699999999</v>
      </c>
      <c r="J1748" s="26">
        <f t="shared" si="2145"/>
        <v>0</v>
      </c>
      <c r="K1748" s="26">
        <f t="shared" si="2145"/>
        <v>0</v>
      </c>
      <c r="L1748" s="26">
        <f t="shared" si="2145"/>
        <v>0</v>
      </c>
      <c r="M1748" s="26">
        <f t="shared" si="2145"/>
        <v>0</v>
      </c>
      <c r="N1748" s="26">
        <f t="shared" si="2145"/>
        <v>2029.105</v>
      </c>
      <c r="O1748" s="47">
        <f t="shared" si="2139"/>
        <v>100.00001133504801</v>
      </c>
      <c r="P1748" s="26">
        <f t="shared" ref="P1748:R1751" si="2146">P1749</f>
        <v>0</v>
      </c>
      <c r="Q1748" s="26">
        <f t="shared" si="2146"/>
        <v>0</v>
      </c>
      <c r="R1748" s="26">
        <f t="shared" si="2146"/>
        <v>0</v>
      </c>
    </row>
    <row r="1749" spans="1:18" ht="26" x14ac:dyDescent="0.35">
      <c r="A1749" s="24" t="s">
        <v>416</v>
      </c>
      <c r="B1749" s="24" t="s">
        <v>100</v>
      </c>
      <c r="C1749" s="24" t="s">
        <v>8</v>
      </c>
      <c r="D1749" s="24" t="s">
        <v>59</v>
      </c>
      <c r="E1749" s="24"/>
      <c r="F1749" s="25" t="s">
        <v>72</v>
      </c>
      <c r="G1749" s="26">
        <f t="shared" si="2145"/>
        <v>120</v>
      </c>
      <c r="H1749" s="26">
        <f t="shared" si="2145"/>
        <v>2029.1047699999999</v>
      </c>
      <c r="I1749" s="26">
        <f t="shared" si="2145"/>
        <v>2029.1047699999999</v>
      </c>
      <c r="J1749" s="26">
        <f t="shared" si="2145"/>
        <v>0</v>
      </c>
      <c r="K1749" s="26">
        <f t="shared" si="2145"/>
        <v>0</v>
      </c>
      <c r="L1749" s="26">
        <f t="shared" si="2145"/>
        <v>0</v>
      </c>
      <c r="M1749" s="26">
        <f t="shared" si="2145"/>
        <v>0</v>
      </c>
      <c r="N1749" s="26">
        <f t="shared" si="2145"/>
        <v>2029.105</v>
      </c>
      <c r="O1749" s="47">
        <f t="shared" si="2139"/>
        <v>100.00001133504801</v>
      </c>
      <c r="P1749" s="26">
        <f t="shared" si="2146"/>
        <v>0</v>
      </c>
      <c r="Q1749" s="26">
        <f t="shared" si="2146"/>
        <v>0</v>
      </c>
      <c r="R1749" s="26">
        <f t="shared" si="2146"/>
        <v>0</v>
      </c>
    </row>
    <row r="1750" spans="1:18" ht="26" x14ac:dyDescent="0.35">
      <c r="A1750" s="24" t="s">
        <v>416</v>
      </c>
      <c r="B1750" s="24" t="s">
        <v>100</v>
      </c>
      <c r="C1750" s="24" t="s">
        <v>8</v>
      </c>
      <c r="D1750" s="24" t="s">
        <v>53</v>
      </c>
      <c r="E1750" s="24"/>
      <c r="F1750" s="25" t="s">
        <v>73</v>
      </c>
      <c r="G1750" s="26">
        <f t="shared" ref="G1750" si="2147">G1751+G1755</f>
        <v>120</v>
      </c>
      <c r="H1750" s="26">
        <f>H1751+H1755+H1753</f>
        <v>2029.1047699999999</v>
      </c>
      <c r="I1750" s="26">
        <f t="shared" ref="I1750:M1750" si="2148">I1751+I1755+I1753</f>
        <v>2029.1047699999999</v>
      </c>
      <c r="J1750" s="26">
        <f t="shared" si="2148"/>
        <v>0</v>
      </c>
      <c r="K1750" s="26">
        <f t="shared" si="2148"/>
        <v>0</v>
      </c>
      <c r="L1750" s="26">
        <f t="shared" si="2148"/>
        <v>0</v>
      </c>
      <c r="M1750" s="26">
        <f t="shared" si="2148"/>
        <v>0</v>
      </c>
      <c r="N1750" s="26">
        <f t="shared" ref="N1750:R1750" si="2149">N1751+N1755+N1753</f>
        <v>2029.105</v>
      </c>
      <c r="O1750" s="47">
        <f t="shared" si="2139"/>
        <v>100.00001133504801</v>
      </c>
      <c r="P1750" s="26">
        <f t="shared" ref="P1750:Q1750" si="2150">P1751+P1755+P1753</f>
        <v>0</v>
      </c>
      <c r="Q1750" s="26">
        <f t="shared" si="2150"/>
        <v>0</v>
      </c>
      <c r="R1750" s="26">
        <f t="shared" si="2149"/>
        <v>0</v>
      </c>
    </row>
    <row r="1751" spans="1:18" ht="26" x14ac:dyDescent="0.35">
      <c r="A1751" s="24" t="s">
        <v>416</v>
      </c>
      <c r="B1751" s="24" t="s">
        <v>100</v>
      </c>
      <c r="C1751" s="24" t="s">
        <v>8</v>
      </c>
      <c r="D1751" s="24" t="s">
        <v>53</v>
      </c>
      <c r="E1751" s="24" t="s">
        <v>6</v>
      </c>
      <c r="F1751" s="25" t="s">
        <v>367</v>
      </c>
      <c r="G1751" s="26">
        <f t="shared" si="2145"/>
        <v>120</v>
      </c>
      <c r="H1751" s="26">
        <f t="shared" si="2145"/>
        <v>120</v>
      </c>
      <c r="I1751" s="26">
        <f t="shared" si="2145"/>
        <v>120</v>
      </c>
      <c r="J1751" s="26">
        <f t="shared" si="2145"/>
        <v>0</v>
      </c>
      <c r="K1751" s="26">
        <f t="shared" si="2145"/>
        <v>0</v>
      </c>
      <c r="L1751" s="26">
        <f t="shared" si="2145"/>
        <v>0</v>
      </c>
      <c r="M1751" s="26">
        <f t="shared" si="2145"/>
        <v>0</v>
      </c>
      <c r="N1751" s="26">
        <f t="shared" si="2145"/>
        <v>120</v>
      </c>
      <c r="O1751" s="47">
        <f t="shared" si="2139"/>
        <v>100</v>
      </c>
      <c r="P1751" s="26">
        <f t="shared" si="2146"/>
        <v>0</v>
      </c>
      <c r="Q1751" s="26">
        <f t="shared" si="2146"/>
        <v>0</v>
      </c>
      <c r="R1751" s="26">
        <f t="shared" si="2146"/>
        <v>0</v>
      </c>
    </row>
    <row r="1752" spans="1:18" ht="26" x14ac:dyDescent="0.35">
      <c r="A1752" s="24" t="s">
        <v>416</v>
      </c>
      <c r="B1752" s="24" t="s">
        <v>100</v>
      </c>
      <c r="C1752" s="24" t="s">
        <v>8</v>
      </c>
      <c r="D1752" s="24" t="s">
        <v>53</v>
      </c>
      <c r="E1752" s="24" t="s">
        <v>302</v>
      </c>
      <c r="F1752" s="25" t="s">
        <v>356</v>
      </c>
      <c r="G1752" s="26">
        <v>120</v>
      </c>
      <c r="H1752" s="26">
        <v>120</v>
      </c>
      <c r="I1752" s="26">
        <v>120</v>
      </c>
      <c r="J1752" s="26"/>
      <c r="K1752" s="26"/>
      <c r="L1752" s="26"/>
      <c r="M1752" s="26"/>
      <c r="N1752" s="26">
        <v>120</v>
      </c>
      <c r="O1752" s="47">
        <f t="shared" si="2139"/>
        <v>100</v>
      </c>
      <c r="P1752" s="26"/>
      <c r="Q1752" s="26"/>
      <c r="R1752" s="26"/>
    </row>
    <row r="1753" spans="1:18" ht="26" x14ac:dyDescent="0.35">
      <c r="A1753" s="24" t="s">
        <v>416</v>
      </c>
      <c r="B1753" s="24" t="s">
        <v>100</v>
      </c>
      <c r="C1753" s="24" t="s">
        <v>8</v>
      </c>
      <c r="D1753" s="24" t="s">
        <v>53</v>
      </c>
      <c r="E1753" s="24" t="s">
        <v>85</v>
      </c>
      <c r="F1753" s="25" t="s">
        <v>370</v>
      </c>
      <c r="G1753" s="26"/>
      <c r="H1753" s="26">
        <f>H1754</f>
        <v>470</v>
      </c>
      <c r="I1753" s="26">
        <f t="shared" ref="I1753:K1753" si="2151">I1754</f>
        <v>470</v>
      </c>
      <c r="J1753" s="26">
        <f t="shared" si="2151"/>
        <v>0</v>
      </c>
      <c r="K1753" s="26">
        <f t="shared" si="2151"/>
        <v>0</v>
      </c>
      <c r="L1753" s="26">
        <f t="shared" ref="L1753:R1753" si="2152">L1754</f>
        <v>0</v>
      </c>
      <c r="M1753" s="26">
        <f t="shared" si="2152"/>
        <v>0</v>
      </c>
      <c r="N1753" s="26">
        <f t="shared" si="2152"/>
        <v>470</v>
      </c>
      <c r="O1753" s="47">
        <f t="shared" si="2139"/>
        <v>100</v>
      </c>
      <c r="P1753" s="26">
        <f t="shared" si="2152"/>
        <v>0</v>
      </c>
      <c r="Q1753" s="26">
        <f t="shared" si="2152"/>
        <v>0</v>
      </c>
      <c r="R1753" s="26">
        <f t="shared" si="2152"/>
        <v>0</v>
      </c>
    </row>
    <row r="1754" spans="1:18" ht="26" x14ac:dyDescent="0.35">
      <c r="A1754" s="24" t="s">
        <v>416</v>
      </c>
      <c r="B1754" s="24" t="s">
        <v>100</v>
      </c>
      <c r="C1754" s="24" t="s">
        <v>8</v>
      </c>
      <c r="D1754" s="24" t="s">
        <v>53</v>
      </c>
      <c r="E1754" s="10">
        <v>630</v>
      </c>
      <c r="F1754" s="25" t="s">
        <v>363</v>
      </c>
      <c r="G1754" s="26"/>
      <c r="H1754" s="26">
        <v>470</v>
      </c>
      <c r="I1754" s="26">
        <v>470</v>
      </c>
      <c r="J1754" s="26"/>
      <c r="K1754" s="26"/>
      <c r="L1754" s="26"/>
      <c r="M1754" s="26"/>
      <c r="N1754" s="26">
        <v>470</v>
      </c>
      <c r="O1754" s="47">
        <f t="shared" si="2139"/>
        <v>100</v>
      </c>
      <c r="P1754" s="26"/>
      <c r="Q1754" s="26"/>
      <c r="R1754" s="26"/>
    </row>
    <row r="1755" spans="1:18" x14ac:dyDescent="0.35">
      <c r="A1755" s="24" t="s">
        <v>416</v>
      </c>
      <c r="B1755" s="24" t="s">
        <v>100</v>
      </c>
      <c r="C1755" s="24" t="s">
        <v>8</v>
      </c>
      <c r="D1755" s="24" t="s">
        <v>53</v>
      </c>
      <c r="E1755" s="24" t="s">
        <v>7</v>
      </c>
      <c r="F1755" s="25" t="s">
        <v>371</v>
      </c>
      <c r="G1755" s="26">
        <f t="shared" ref="G1755:N1755" si="2153">G1756</f>
        <v>0</v>
      </c>
      <c r="H1755" s="26">
        <f>H1756</f>
        <v>1439.1047699999999</v>
      </c>
      <c r="I1755" s="26">
        <f t="shared" ref="I1755:M1755" si="2154">I1756</f>
        <v>1439.1047699999999</v>
      </c>
      <c r="J1755" s="26">
        <f t="shared" si="2154"/>
        <v>0</v>
      </c>
      <c r="K1755" s="26">
        <f t="shared" si="2154"/>
        <v>0</v>
      </c>
      <c r="L1755" s="26">
        <f t="shared" si="2154"/>
        <v>0</v>
      </c>
      <c r="M1755" s="26">
        <f t="shared" si="2154"/>
        <v>0</v>
      </c>
      <c r="N1755" s="26">
        <f t="shared" si="2153"/>
        <v>1439.105</v>
      </c>
      <c r="O1755" s="47">
        <f t="shared" si="2139"/>
        <v>100.00001598215813</v>
      </c>
      <c r="P1755" s="26">
        <f t="shared" ref="P1755:R1755" si="2155">P1756</f>
        <v>0</v>
      </c>
      <c r="Q1755" s="26">
        <f t="shared" si="2155"/>
        <v>0</v>
      </c>
      <c r="R1755" s="26">
        <f t="shared" si="2155"/>
        <v>0</v>
      </c>
    </row>
    <row r="1756" spans="1:18" ht="39" x14ac:dyDescent="0.35">
      <c r="A1756" s="24" t="s">
        <v>416</v>
      </c>
      <c r="B1756" s="24" t="s">
        <v>100</v>
      </c>
      <c r="C1756" s="24" t="s">
        <v>8</v>
      </c>
      <c r="D1756" s="24" t="s">
        <v>53</v>
      </c>
      <c r="E1756" s="24" t="s">
        <v>428</v>
      </c>
      <c r="F1756" s="25" t="s">
        <v>733</v>
      </c>
      <c r="G1756" s="26"/>
      <c r="H1756" s="26">
        <v>1439.1047699999999</v>
      </c>
      <c r="I1756" s="26">
        <v>1439.1047699999999</v>
      </c>
      <c r="J1756" s="26"/>
      <c r="K1756" s="26"/>
      <c r="L1756" s="26"/>
      <c r="M1756" s="26"/>
      <c r="N1756" s="26">
        <v>1439.105</v>
      </c>
      <c r="O1756" s="47">
        <f t="shared" si="2139"/>
        <v>100.00001598215813</v>
      </c>
      <c r="P1756" s="26"/>
      <c r="Q1756" s="26"/>
      <c r="R1756" s="26"/>
    </row>
    <row r="1757" spans="1:18" s="29" customFormat="1" x14ac:dyDescent="0.35">
      <c r="A1757" s="28" t="s">
        <v>416</v>
      </c>
      <c r="B1757" s="28" t="s">
        <v>100</v>
      </c>
      <c r="C1757" s="28" t="s">
        <v>99</v>
      </c>
      <c r="D1757" s="28"/>
      <c r="E1757" s="28"/>
      <c r="F1757" s="21" t="s">
        <v>381</v>
      </c>
      <c r="G1757" s="22">
        <f t="shared" ref="G1757" si="2156">G1758+G1763+G1776+G1781</f>
        <v>25270.91</v>
      </c>
      <c r="H1757" s="22">
        <f t="shared" ref="H1757:M1757" si="2157">H1758+H1763+H1776+H1781</f>
        <v>20790.50446</v>
      </c>
      <c r="I1757" s="22">
        <f t="shared" si="2157"/>
        <v>20790.50446</v>
      </c>
      <c r="J1757" s="22">
        <f t="shared" si="2157"/>
        <v>0</v>
      </c>
      <c r="K1757" s="22">
        <f t="shared" si="2157"/>
        <v>0</v>
      </c>
      <c r="L1757" s="22">
        <f t="shared" si="2157"/>
        <v>0</v>
      </c>
      <c r="M1757" s="22">
        <f t="shared" si="2157"/>
        <v>0</v>
      </c>
      <c r="N1757" s="22">
        <f t="shared" ref="N1757" si="2158">N1758+N1763+N1776+N1781</f>
        <v>20779.756999999998</v>
      </c>
      <c r="O1757" s="48">
        <f t="shared" si="2139"/>
        <v>99.948305920038266</v>
      </c>
      <c r="P1757" s="22">
        <f t="shared" ref="P1757:R1757" si="2159">P1758+P1763+P1776+P1781</f>
        <v>0</v>
      </c>
      <c r="Q1757" s="22">
        <f t="shared" ref="Q1757" si="2160">Q1758+Q1763+Q1776+Q1781</f>
        <v>0</v>
      </c>
      <c r="R1757" s="22">
        <f t="shared" si="2159"/>
        <v>0</v>
      </c>
    </row>
    <row r="1758" spans="1:18" ht="26" x14ac:dyDescent="0.35">
      <c r="A1758" s="24" t="s">
        <v>416</v>
      </c>
      <c r="B1758" s="24" t="s">
        <v>100</v>
      </c>
      <c r="C1758" s="24" t="s">
        <v>99</v>
      </c>
      <c r="D1758" s="24" t="s">
        <v>335</v>
      </c>
      <c r="E1758" s="24"/>
      <c r="F1758" s="25" t="s">
        <v>394</v>
      </c>
      <c r="G1758" s="26">
        <f t="shared" ref="G1758:N1761" si="2161">G1759</f>
        <v>54.3</v>
      </c>
      <c r="H1758" s="26">
        <f t="shared" si="2161"/>
        <v>54.3</v>
      </c>
      <c r="I1758" s="26">
        <f t="shared" si="2161"/>
        <v>54.3</v>
      </c>
      <c r="J1758" s="26">
        <f t="shared" si="2161"/>
        <v>0</v>
      </c>
      <c r="K1758" s="26">
        <f t="shared" si="2161"/>
        <v>0</v>
      </c>
      <c r="L1758" s="26">
        <f t="shared" si="2161"/>
        <v>0</v>
      </c>
      <c r="M1758" s="26">
        <f t="shared" si="2161"/>
        <v>0</v>
      </c>
      <c r="N1758" s="26">
        <f t="shared" si="2161"/>
        <v>54.3</v>
      </c>
      <c r="O1758" s="47">
        <f t="shared" si="2139"/>
        <v>100</v>
      </c>
      <c r="P1758" s="26">
        <f t="shared" ref="P1758:R1761" si="2162">P1759</f>
        <v>0</v>
      </c>
      <c r="Q1758" s="26">
        <f t="shared" si="2162"/>
        <v>0</v>
      </c>
      <c r="R1758" s="26">
        <f t="shared" si="2162"/>
        <v>0</v>
      </c>
    </row>
    <row r="1759" spans="1:18" ht="26" x14ac:dyDescent="0.35">
      <c r="A1759" s="24" t="s">
        <v>416</v>
      </c>
      <c r="B1759" s="24" t="s">
        <v>100</v>
      </c>
      <c r="C1759" s="24" t="s">
        <v>99</v>
      </c>
      <c r="D1759" s="24" t="s">
        <v>336</v>
      </c>
      <c r="E1759" s="24"/>
      <c r="F1759" s="25" t="s">
        <v>395</v>
      </c>
      <c r="G1759" s="26">
        <f t="shared" si="2161"/>
        <v>54.3</v>
      </c>
      <c r="H1759" s="26">
        <f t="shared" si="2161"/>
        <v>54.3</v>
      </c>
      <c r="I1759" s="26">
        <f t="shared" si="2161"/>
        <v>54.3</v>
      </c>
      <c r="J1759" s="26">
        <f t="shared" si="2161"/>
        <v>0</v>
      </c>
      <c r="K1759" s="26">
        <f t="shared" si="2161"/>
        <v>0</v>
      </c>
      <c r="L1759" s="26">
        <f t="shared" si="2161"/>
        <v>0</v>
      </c>
      <c r="M1759" s="26">
        <f t="shared" si="2161"/>
        <v>0</v>
      </c>
      <c r="N1759" s="26">
        <f t="shared" si="2161"/>
        <v>54.3</v>
      </c>
      <c r="O1759" s="47">
        <f t="shared" si="2139"/>
        <v>100</v>
      </c>
      <c r="P1759" s="26">
        <f t="shared" si="2162"/>
        <v>0</v>
      </c>
      <c r="Q1759" s="26">
        <f t="shared" si="2162"/>
        <v>0</v>
      </c>
      <c r="R1759" s="26">
        <f t="shared" si="2162"/>
        <v>0</v>
      </c>
    </row>
    <row r="1760" spans="1:18" x14ac:dyDescent="0.35">
      <c r="A1760" s="24" t="s">
        <v>416</v>
      </c>
      <c r="B1760" s="24" t="s">
        <v>100</v>
      </c>
      <c r="C1760" s="24" t="s">
        <v>99</v>
      </c>
      <c r="D1760" s="24" t="s">
        <v>320</v>
      </c>
      <c r="E1760" s="24"/>
      <c r="F1760" s="25" t="s">
        <v>397</v>
      </c>
      <c r="G1760" s="26">
        <f t="shared" si="2161"/>
        <v>54.3</v>
      </c>
      <c r="H1760" s="26">
        <f t="shared" si="2161"/>
        <v>54.3</v>
      </c>
      <c r="I1760" s="26">
        <f t="shared" si="2161"/>
        <v>54.3</v>
      </c>
      <c r="J1760" s="26">
        <f t="shared" si="2161"/>
        <v>0</v>
      </c>
      <c r="K1760" s="26">
        <f t="shared" si="2161"/>
        <v>0</v>
      </c>
      <c r="L1760" s="26">
        <f t="shared" si="2161"/>
        <v>0</v>
      </c>
      <c r="M1760" s="26">
        <f t="shared" si="2161"/>
        <v>0</v>
      </c>
      <c r="N1760" s="26">
        <f t="shared" si="2161"/>
        <v>54.3</v>
      </c>
      <c r="O1760" s="47">
        <f t="shared" si="2139"/>
        <v>100</v>
      </c>
      <c r="P1760" s="26">
        <f t="shared" si="2162"/>
        <v>0</v>
      </c>
      <c r="Q1760" s="26">
        <f t="shared" si="2162"/>
        <v>0</v>
      </c>
      <c r="R1760" s="26">
        <f t="shared" si="2162"/>
        <v>0</v>
      </c>
    </row>
    <row r="1761" spans="1:18" ht="26" x14ac:dyDescent="0.35">
      <c r="A1761" s="24" t="s">
        <v>416</v>
      </c>
      <c r="B1761" s="24" t="s">
        <v>100</v>
      </c>
      <c r="C1761" s="24" t="s">
        <v>99</v>
      </c>
      <c r="D1761" s="24" t="s">
        <v>320</v>
      </c>
      <c r="E1761" s="24" t="s">
        <v>6</v>
      </c>
      <c r="F1761" s="25" t="s">
        <v>367</v>
      </c>
      <c r="G1761" s="26">
        <f t="shared" si="2161"/>
        <v>54.3</v>
      </c>
      <c r="H1761" s="26">
        <f t="shared" si="2161"/>
        <v>54.3</v>
      </c>
      <c r="I1761" s="26">
        <f t="shared" si="2161"/>
        <v>54.3</v>
      </c>
      <c r="J1761" s="26">
        <f t="shared" si="2161"/>
        <v>0</v>
      </c>
      <c r="K1761" s="26">
        <f t="shared" si="2161"/>
        <v>0</v>
      </c>
      <c r="L1761" s="26">
        <f t="shared" si="2161"/>
        <v>0</v>
      </c>
      <c r="M1761" s="26">
        <f t="shared" si="2161"/>
        <v>0</v>
      </c>
      <c r="N1761" s="26">
        <f t="shared" si="2161"/>
        <v>54.3</v>
      </c>
      <c r="O1761" s="47">
        <f t="shared" si="2139"/>
        <v>100</v>
      </c>
      <c r="P1761" s="26">
        <f t="shared" si="2162"/>
        <v>0</v>
      </c>
      <c r="Q1761" s="26">
        <f t="shared" si="2162"/>
        <v>0</v>
      </c>
      <c r="R1761" s="26">
        <f t="shared" si="2162"/>
        <v>0</v>
      </c>
    </row>
    <row r="1762" spans="1:18" ht="26" x14ac:dyDescent="0.35">
      <c r="A1762" s="24" t="s">
        <v>416</v>
      </c>
      <c r="B1762" s="24" t="s">
        <v>100</v>
      </c>
      <c r="C1762" s="24" t="s">
        <v>99</v>
      </c>
      <c r="D1762" s="24" t="s">
        <v>320</v>
      </c>
      <c r="E1762" s="24">
        <v>240</v>
      </c>
      <c r="F1762" s="25" t="s">
        <v>356</v>
      </c>
      <c r="G1762" s="26">
        <v>54.3</v>
      </c>
      <c r="H1762" s="26">
        <v>54.3</v>
      </c>
      <c r="I1762" s="26">
        <v>54.3</v>
      </c>
      <c r="J1762" s="26"/>
      <c r="K1762" s="26"/>
      <c r="L1762" s="26"/>
      <c r="M1762" s="26"/>
      <c r="N1762" s="26">
        <v>54.3</v>
      </c>
      <c r="O1762" s="47">
        <f t="shared" si="2139"/>
        <v>100</v>
      </c>
      <c r="P1762" s="26"/>
      <c r="Q1762" s="26"/>
      <c r="R1762" s="26"/>
    </row>
    <row r="1763" spans="1:18" ht="39" x14ac:dyDescent="0.35">
      <c r="A1763" s="24" t="s">
        <v>416</v>
      </c>
      <c r="B1763" s="24" t="s">
        <v>100</v>
      </c>
      <c r="C1763" s="24" t="s">
        <v>99</v>
      </c>
      <c r="D1763" s="24" t="s">
        <v>337</v>
      </c>
      <c r="E1763" s="24"/>
      <c r="F1763" s="25" t="s">
        <v>779</v>
      </c>
      <c r="G1763" s="26">
        <f t="shared" ref="G1763:N1763" si="2163">G1764</f>
        <v>22664.21</v>
      </c>
      <c r="H1763" s="26">
        <f t="shared" si="2163"/>
        <v>18006.054459999999</v>
      </c>
      <c r="I1763" s="26">
        <f t="shared" si="2163"/>
        <v>18006.054459999999</v>
      </c>
      <c r="J1763" s="26">
        <f t="shared" si="2163"/>
        <v>0</v>
      </c>
      <c r="K1763" s="26">
        <f t="shared" si="2163"/>
        <v>0</v>
      </c>
      <c r="L1763" s="26">
        <f t="shared" si="2163"/>
        <v>0</v>
      </c>
      <c r="M1763" s="26">
        <f t="shared" si="2163"/>
        <v>0</v>
      </c>
      <c r="N1763" s="26">
        <f t="shared" si="2163"/>
        <v>17995.481</v>
      </c>
      <c r="O1763" s="47">
        <f t="shared" si="2139"/>
        <v>99.941278307118935</v>
      </c>
      <c r="P1763" s="26">
        <f t="shared" ref="P1763:R1763" si="2164">P1764</f>
        <v>0</v>
      </c>
      <c r="Q1763" s="26">
        <f t="shared" si="2164"/>
        <v>0</v>
      </c>
      <c r="R1763" s="26">
        <f t="shared" si="2164"/>
        <v>0</v>
      </c>
    </row>
    <row r="1764" spans="1:18" ht="26" x14ac:dyDescent="0.35">
      <c r="A1764" s="24" t="s">
        <v>416</v>
      </c>
      <c r="B1764" s="24" t="s">
        <v>100</v>
      </c>
      <c r="C1764" s="24" t="s">
        <v>99</v>
      </c>
      <c r="D1764" s="24" t="s">
        <v>338</v>
      </c>
      <c r="E1764" s="24"/>
      <c r="F1764" s="25" t="s">
        <v>399</v>
      </c>
      <c r="G1764" s="26">
        <f t="shared" ref="G1764" si="2165">G1765+G1770+G1773</f>
        <v>22664.21</v>
      </c>
      <c r="H1764" s="26">
        <f t="shared" ref="H1764:M1764" si="2166">H1765+H1770+H1773</f>
        <v>18006.054459999999</v>
      </c>
      <c r="I1764" s="26">
        <f t="shared" si="2166"/>
        <v>18006.054459999999</v>
      </c>
      <c r="J1764" s="26">
        <f t="shared" si="2166"/>
        <v>0</v>
      </c>
      <c r="K1764" s="26">
        <f t="shared" si="2166"/>
        <v>0</v>
      </c>
      <c r="L1764" s="26">
        <f t="shared" si="2166"/>
        <v>0</v>
      </c>
      <c r="M1764" s="26">
        <f t="shared" si="2166"/>
        <v>0</v>
      </c>
      <c r="N1764" s="26">
        <f t="shared" ref="N1764" si="2167">N1765+N1770+N1773</f>
        <v>17995.481</v>
      </c>
      <c r="O1764" s="47">
        <f t="shared" si="2139"/>
        <v>99.941278307118935</v>
      </c>
      <c r="P1764" s="26">
        <f t="shared" ref="P1764:R1764" si="2168">P1765+P1770+P1773</f>
        <v>0</v>
      </c>
      <c r="Q1764" s="26">
        <f t="shared" ref="Q1764" si="2169">Q1765+Q1770+Q1773</f>
        <v>0</v>
      </c>
      <c r="R1764" s="26">
        <f t="shared" si="2168"/>
        <v>0</v>
      </c>
    </row>
    <row r="1765" spans="1:18" x14ac:dyDescent="0.35">
      <c r="A1765" s="24" t="s">
        <v>416</v>
      </c>
      <c r="B1765" s="24" t="s">
        <v>100</v>
      </c>
      <c r="C1765" s="24" t="s">
        <v>99</v>
      </c>
      <c r="D1765" s="24" t="s">
        <v>321</v>
      </c>
      <c r="E1765" s="24"/>
      <c r="F1765" s="25" t="s">
        <v>400</v>
      </c>
      <c r="G1765" s="26">
        <f t="shared" ref="G1765" si="2170">G1766+G1768</f>
        <v>18502.62</v>
      </c>
      <c r="H1765" s="26">
        <f t="shared" ref="H1765:M1765" si="2171">H1766+H1768</f>
        <v>16708.364460000001</v>
      </c>
      <c r="I1765" s="26">
        <f t="shared" si="2171"/>
        <v>16708.364460000001</v>
      </c>
      <c r="J1765" s="26">
        <f t="shared" si="2171"/>
        <v>0</v>
      </c>
      <c r="K1765" s="26">
        <f t="shared" si="2171"/>
        <v>0</v>
      </c>
      <c r="L1765" s="26">
        <f t="shared" si="2171"/>
        <v>0</v>
      </c>
      <c r="M1765" s="26">
        <f t="shared" si="2171"/>
        <v>0</v>
      </c>
      <c r="N1765" s="26">
        <f t="shared" ref="N1765" si="2172">N1766+N1768</f>
        <v>16698.671999999999</v>
      </c>
      <c r="O1765" s="47">
        <f t="shared" si="2139"/>
        <v>99.941990372407759</v>
      </c>
      <c r="P1765" s="26">
        <f t="shared" ref="P1765:R1765" si="2173">P1766+P1768</f>
        <v>0</v>
      </c>
      <c r="Q1765" s="26">
        <f t="shared" ref="Q1765" si="2174">Q1766+Q1768</f>
        <v>0</v>
      </c>
      <c r="R1765" s="26">
        <f t="shared" si="2173"/>
        <v>0</v>
      </c>
    </row>
    <row r="1766" spans="1:18" ht="26" x14ac:dyDescent="0.35">
      <c r="A1766" s="24" t="s">
        <v>416</v>
      </c>
      <c r="B1766" s="24" t="s">
        <v>100</v>
      </c>
      <c r="C1766" s="24" t="s">
        <v>99</v>
      </c>
      <c r="D1766" s="24" t="s">
        <v>321</v>
      </c>
      <c r="E1766" s="24" t="s">
        <v>6</v>
      </c>
      <c r="F1766" s="25" t="s">
        <v>367</v>
      </c>
      <c r="G1766" s="26">
        <f t="shared" ref="G1766:N1766" si="2175">G1767</f>
        <v>18501.419999999998</v>
      </c>
      <c r="H1766" s="26">
        <f t="shared" si="2175"/>
        <v>16708.364460000001</v>
      </c>
      <c r="I1766" s="26">
        <f t="shared" si="2175"/>
        <v>16708.364460000001</v>
      </c>
      <c r="J1766" s="26">
        <f t="shared" si="2175"/>
        <v>0</v>
      </c>
      <c r="K1766" s="26">
        <f t="shared" si="2175"/>
        <v>0</v>
      </c>
      <c r="L1766" s="26">
        <f t="shared" si="2175"/>
        <v>0</v>
      </c>
      <c r="M1766" s="26">
        <f t="shared" si="2175"/>
        <v>0</v>
      </c>
      <c r="N1766" s="26">
        <f t="shared" si="2175"/>
        <v>16698.671999999999</v>
      </c>
      <c r="O1766" s="47">
        <f t="shared" si="2139"/>
        <v>99.941990372407759</v>
      </c>
      <c r="P1766" s="26">
        <f t="shared" ref="P1766:R1766" si="2176">P1767</f>
        <v>0</v>
      </c>
      <c r="Q1766" s="26">
        <f t="shared" si="2176"/>
        <v>0</v>
      </c>
      <c r="R1766" s="26">
        <f t="shared" si="2176"/>
        <v>0</v>
      </c>
    </row>
    <row r="1767" spans="1:18" ht="26" x14ac:dyDescent="0.35">
      <c r="A1767" s="24" t="s">
        <v>416</v>
      </c>
      <c r="B1767" s="24" t="s">
        <v>100</v>
      </c>
      <c r="C1767" s="24" t="s">
        <v>99</v>
      </c>
      <c r="D1767" s="24" t="s">
        <v>321</v>
      </c>
      <c r="E1767" s="24">
        <v>240</v>
      </c>
      <c r="F1767" s="25" t="s">
        <v>356</v>
      </c>
      <c r="G1767" s="26">
        <v>18501.419999999998</v>
      </c>
      <c r="H1767" s="26">
        <v>16708.364460000001</v>
      </c>
      <c r="I1767" s="26">
        <v>16708.364460000001</v>
      </c>
      <c r="J1767" s="26"/>
      <c r="K1767" s="26"/>
      <c r="L1767" s="26"/>
      <c r="M1767" s="26"/>
      <c r="N1767" s="26">
        <v>16698.671999999999</v>
      </c>
      <c r="O1767" s="47">
        <f t="shared" si="2139"/>
        <v>99.941990372407759</v>
      </c>
      <c r="P1767" s="26"/>
      <c r="Q1767" s="26"/>
      <c r="R1767" s="26"/>
    </row>
    <row r="1768" spans="1:18" x14ac:dyDescent="0.35">
      <c r="A1768" s="24" t="s">
        <v>416</v>
      </c>
      <c r="B1768" s="24" t="s">
        <v>100</v>
      </c>
      <c r="C1768" s="24" t="s">
        <v>99</v>
      </c>
      <c r="D1768" s="24" t="s">
        <v>321</v>
      </c>
      <c r="E1768" s="24" t="s">
        <v>7</v>
      </c>
      <c r="F1768" s="25" t="s">
        <v>371</v>
      </c>
      <c r="G1768" s="26">
        <f t="shared" ref="G1768:N1768" si="2177">G1769</f>
        <v>1.2</v>
      </c>
      <c r="H1768" s="26">
        <f t="shared" si="2177"/>
        <v>0</v>
      </c>
      <c r="I1768" s="26">
        <f t="shared" si="2177"/>
        <v>0</v>
      </c>
      <c r="J1768" s="26">
        <f t="shared" si="2177"/>
        <v>0</v>
      </c>
      <c r="K1768" s="26">
        <f t="shared" si="2177"/>
        <v>0</v>
      </c>
      <c r="L1768" s="26">
        <f t="shared" si="2177"/>
        <v>0</v>
      </c>
      <c r="M1768" s="26">
        <f t="shared" si="2177"/>
        <v>0</v>
      </c>
      <c r="N1768" s="26">
        <f t="shared" si="2177"/>
        <v>0</v>
      </c>
      <c r="O1768" s="47"/>
      <c r="P1768" s="26">
        <f t="shared" ref="P1768:R1768" si="2178">P1769</f>
        <v>0</v>
      </c>
      <c r="Q1768" s="26">
        <f t="shared" si="2178"/>
        <v>0</v>
      </c>
      <c r="R1768" s="26">
        <f t="shared" si="2178"/>
        <v>0</v>
      </c>
    </row>
    <row r="1769" spans="1:18" x14ac:dyDescent="0.35">
      <c r="A1769" s="24" t="s">
        <v>416</v>
      </c>
      <c r="B1769" s="24" t="s">
        <v>100</v>
      </c>
      <c r="C1769" s="24" t="s">
        <v>99</v>
      </c>
      <c r="D1769" s="24" t="s">
        <v>321</v>
      </c>
      <c r="E1769" s="24" t="s">
        <v>350</v>
      </c>
      <c r="F1769" s="25" t="s">
        <v>365</v>
      </c>
      <c r="G1769" s="26">
        <v>1.2</v>
      </c>
      <c r="H1769" s="26"/>
      <c r="I1769" s="26"/>
      <c r="J1769" s="26"/>
      <c r="K1769" s="26"/>
      <c r="L1769" s="26"/>
      <c r="M1769" s="26"/>
      <c r="N1769" s="26"/>
      <c r="O1769" s="47"/>
      <c r="P1769" s="26"/>
      <c r="Q1769" s="26"/>
      <c r="R1769" s="26"/>
    </row>
    <row r="1770" spans="1:18" x14ac:dyDescent="0.35">
      <c r="A1770" s="24" t="s">
        <v>416</v>
      </c>
      <c r="B1770" s="24" t="s">
        <v>100</v>
      </c>
      <c r="C1770" s="24" t="s">
        <v>99</v>
      </c>
      <c r="D1770" s="24" t="s">
        <v>322</v>
      </c>
      <c r="E1770" s="24"/>
      <c r="F1770" s="25" t="s">
        <v>401</v>
      </c>
      <c r="G1770" s="26">
        <f t="shared" ref="G1770:N1771" si="2179">G1771</f>
        <v>1297.69</v>
      </c>
      <c r="H1770" s="26">
        <f t="shared" si="2179"/>
        <v>1297.69</v>
      </c>
      <c r="I1770" s="26">
        <f t="shared" si="2179"/>
        <v>1297.69</v>
      </c>
      <c r="J1770" s="26">
        <f t="shared" si="2179"/>
        <v>0</v>
      </c>
      <c r="K1770" s="26">
        <f t="shared" si="2179"/>
        <v>0</v>
      </c>
      <c r="L1770" s="26">
        <f t="shared" si="2179"/>
        <v>0</v>
      </c>
      <c r="M1770" s="26">
        <f t="shared" si="2179"/>
        <v>0</v>
      </c>
      <c r="N1770" s="26">
        <f t="shared" si="2179"/>
        <v>1296.809</v>
      </c>
      <c r="O1770" s="47">
        <f t="shared" si="2139"/>
        <v>99.932110134161462</v>
      </c>
      <c r="P1770" s="26">
        <f t="shared" ref="P1770:R1771" si="2180">P1771</f>
        <v>0</v>
      </c>
      <c r="Q1770" s="26">
        <f t="shared" si="2180"/>
        <v>0</v>
      </c>
      <c r="R1770" s="26">
        <f t="shared" si="2180"/>
        <v>0</v>
      </c>
    </row>
    <row r="1771" spans="1:18" ht="26" x14ac:dyDescent="0.35">
      <c r="A1771" s="24" t="s">
        <v>416</v>
      </c>
      <c r="B1771" s="24" t="s">
        <v>100</v>
      </c>
      <c r="C1771" s="24" t="s">
        <v>99</v>
      </c>
      <c r="D1771" s="24" t="s">
        <v>322</v>
      </c>
      <c r="E1771" s="24" t="s">
        <v>6</v>
      </c>
      <c r="F1771" s="25" t="s">
        <v>367</v>
      </c>
      <c r="G1771" s="26">
        <f t="shared" si="2179"/>
        <v>1297.69</v>
      </c>
      <c r="H1771" s="26">
        <f t="shared" si="2179"/>
        <v>1297.69</v>
      </c>
      <c r="I1771" s="26">
        <f t="shared" si="2179"/>
        <v>1297.69</v>
      </c>
      <c r="J1771" s="26">
        <f t="shared" si="2179"/>
        <v>0</v>
      </c>
      <c r="K1771" s="26">
        <f t="shared" si="2179"/>
        <v>0</v>
      </c>
      <c r="L1771" s="26">
        <f t="shared" si="2179"/>
        <v>0</v>
      </c>
      <c r="M1771" s="26">
        <f t="shared" si="2179"/>
        <v>0</v>
      </c>
      <c r="N1771" s="26">
        <f t="shared" si="2179"/>
        <v>1296.809</v>
      </c>
      <c r="O1771" s="47">
        <f t="shared" si="2139"/>
        <v>99.932110134161462</v>
      </c>
      <c r="P1771" s="26">
        <f t="shared" si="2180"/>
        <v>0</v>
      </c>
      <c r="Q1771" s="26">
        <f t="shared" si="2180"/>
        <v>0</v>
      </c>
      <c r="R1771" s="26">
        <f t="shared" si="2180"/>
        <v>0</v>
      </c>
    </row>
    <row r="1772" spans="1:18" ht="26" x14ac:dyDescent="0.35">
      <c r="A1772" s="24" t="s">
        <v>416</v>
      </c>
      <c r="B1772" s="24" t="s">
        <v>100</v>
      </c>
      <c r="C1772" s="24" t="s">
        <v>99</v>
      </c>
      <c r="D1772" s="24" t="s">
        <v>322</v>
      </c>
      <c r="E1772" s="24">
        <v>240</v>
      </c>
      <c r="F1772" s="25" t="s">
        <v>356</v>
      </c>
      <c r="G1772" s="26">
        <v>1297.69</v>
      </c>
      <c r="H1772" s="26">
        <v>1297.69</v>
      </c>
      <c r="I1772" s="26">
        <v>1297.69</v>
      </c>
      <c r="J1772" s="26"/>
      <c r="K1772" s="26"/>
      <c r="L1772" s="26"/>
      <c r="M1772" s="26"/>
      <c r="N1772" s="26">
        <v>1296.809</v>
      </c>
      <c r="O1772" s="47">
        <f t="shared" si="2139"/>
        <v>99.932110134161462</v>
      </c>
      <c r="P1772" s="26"/>
      <c r="Q1772" s="26"/>
      <c r="R1772" s="26"/>
    </row>
    <row r="1773" spans="1:18" x14ac:dyDescent="0.35">
      <c r="A1773" s="24" t="s">
        <v>416</v>
      </c>
      <c r="B1773" s="24" t="s">
        <v>100</v>
      </c>
      <c r="C1773" s="24" t="s">
        <v>99</v>
      </c>
      <c r="D1773" s="24" t="s">
        <v>323</v>
      </c>
      <c r="E1773" s="24"/>
      <c r="F1773" s="25" t="s">
        <v>402</v>
      </c>
      <c r="G1773" s="26">
        <f t="shared" ref="G1773:N1774" si="2181">G1774</f>
        <v>2863.9</v>
      </c>
      <c r="H1773" s="26">
        <f t="shared" si="2181"/>
        <v>0</v>
      </c>
      <c r="I1773" s="26">
        <f t="shared" si="2181"/>
        <v>0</v>
      </c>
      <c r="J1773" s="26">
        <f t="shared" si="2181"/>
        <v>0</v>
      </c>
      <c r="K1773" s="26">
        <f t="shared" si="2181"/>
        <v>0</v>
      </c>
      <c r="L1773" s="26">
        <f t="shared" si="2181"/>
        <v>0</v>
      </c>
      <c r="M1773" s="26">
        <f t="shared" si="2181"/>
        <v>0</v>
      </c>
      <c r="N1773" s="26">
        <f t="shared" si="2181"/>
        <v>0</v>
      </c>
      <c r="O1773" s="47"/>
      <c r="P1773" s="26">
        <f t="shared" ref="P1773:R1774" si="2182">P1774</f>
        <v>0</v>
      </c>
      <c r="Q1773" s="26">
        <f t="shared" si="2182"/>
        <v>0</v>
      </c>
      <c r="R1773" s="26">
        <f t="shared" si="2182"/>
        <v>0</v>
      </c>
    </row>
    <row r="1774" spans="1:18" ht="26" x14ac:dyDescent="0.35">
      <c r="A1774" s="24" t="s">
        <v>416</v>
      </c>
      <c r="B1774" s="24" t="s">
        <v>100</v>
      </c>
      <c r="C1774" s="24" t="s">
        <v>99</v>
      </c>
      <c r="D1774" s="24" t="s">
        <v>323</v>
      </c>
      <c r="E1774" s="24" t="s">
        <v>6</v>
      </c>
      <c r="F1774" s="25" t="s">
        <v>367</v>
      </c>
      <c r="G1774" s="26">
        <f t="shared" si="2181"/>
        <v>2863.9</v>
      </c>
      <c r="H1774" s="26">
        <f t="shared" si="2181"/>
        <v>0</v>
      </c>
      <c r="I1774" s="26">
        <f t="shared" si="2181"/>
        <v>0</v>
      </c>
      <c r="J1774" s="26">
        <f t="shared" si="2181"/>
        <v>0</v>
      </c>
      <c r="K1774" s="26">
        <f t="shared" si="2181"/>
        <v>0</v>
      </c>
      <c r="L1774" s="26">
        <f t="shared" si="2181"/>
        <v>0</v>
      </c>
      <c r="M1774" s="26">
        <f t="shared" si="2181"/>
        <v>0</v>
      </c>
      <c r="N1774" s="26">
        <f t="shared" si="2181"/>
        <v>0</v>
      </c>
      <c r="O1774" s="47"/>
      <c r="P1774" s="26">
        <f t="shared" si="2182"/>
        <v>0</v>
      </c>
      <c r="Q1774" s="26">
        <f t="shared" si="2182"/>
        <v>0</v>
      </c>
      <c r="R1774" s="26">
        <f t="shared" si="2182"/>
        <v>0</v>
      </c>
    </row>
    <row r="1775" spans="1:18" ht="26" x14ac:dyDescent="0.35">
      <c r="A1775" s="24" t="s">
        <v>416</v>
      </c>
      <c r="B1775" s="24" t="s">
        <v>100</v>
      </c>
      <c r="C1775" s="24" t="s">
        <v>99</v>
      </c>
      <c r="D1775" s="24" t="s">
        <v>323</v>
      </c>
      <c r="E1775" s="24" t="s">
        <v>302</v>
      </c>
      <c r="F1775" s="25" t="s">
        <v>356</v>
      </c>
      <c r="G1775" s="26">
        <v>2863.9</v>
      </c>
      <c r="H1775" s="26">
        <v>0</v>
      </c>
      <c r="I1775" s="26"/>
      <c r="J1775" s="26"/>
      <c r="K1775" s="26"/>
      <c r="L1775" s="26"/>
      <c r="M1775" s="26"/>
      <c r="N1775" s="26"/>
      <c r="O1775" s="47"/>
      <c r="P1775" s="26"/>
      <c r="Q1775" s="26"/>
      <c r="R1775" s="26"/>
    </row>
    <row r="1776" spans="1:18" ht="26" x14ac:dyDescent="0.35">
      <c r="A1776" s="24" t="s">
        <v>416</v>
      </c>
      <c r="B1776" s="24" t="s">
        <v>100</v>
      </c>
      <c r="C1776" s="24" t="s">
        <v>99</v>
      </c>
      <c r="D1776" s="24" t="s">
        <v>343</v>
      </c>
      <c r="E1776" s="24"/>
      <c r="F1776" s="25" t="s">
        <v>410</v>
      </c>
      <c r="G1776" s="26">
        <f t="shared" ref="G1776:N1779" si="2183">G1777</f>
        <v>2516.4</v>
      </c>
      <c r="H1776" s="26">
        <f t="shared" si="2183"/>
        <v>2516.4</v>
      </c>
      <c r="I1776" s="26">
        <f t="shared" si="2183"/>
        <v>2516.4</v>
      </c>
      <c r="J1776" s="26">
        <f t="shared" si="2183"/>
        <v>0</v>
      </c>
      <c r="K1776" s="26">
        <f t="shared" si="2183"/>
        <v>0</v>
      </c>
      <c r="L1776" s="26">
        <f t="shared" si="2183"/>
        <v>0</v>
      </c>
      <c r="M1776" s="26">
        <f t="shared" si="2183"/>
        <v>0</v>
      </c>
      <c r="N1776" s="26">
        <f t="shared" si="2183"/>
        <v>2516.3580000000002</v>
      </c>
      <c r="O1776" s="47">
        <f t="shared" si="2139"/>
        <v>99.99833094897474</v>
      </c>
      <c r="P1776" s="26">
        <f t="shared" ref="P1776:R1779" si="2184">P1777</f>
        <v>0</v>
      </c>
      <c r="Q1776" s="26">
        <f t="shared" si="2184"/>
        <v>0</v>
      </c>
      <c r="R1776" s="26">
        <f t="shared" si="2184"/>
        <v>0</v>
      </c>
    </row>
    <row r="1777" spans="1:18" ht="26" x14ac:dyDescent="0.35">
      <c r="A1777" s="24" t="s">
        <v>416</v>
      </c>
      <c r="B1777" s="24" t="s">
        <v>100</v>
      </c>
      <c r="C1777" s="24" t="s">
        <v>99</v>
      </c>
      <c r="D1777" s="24" t="s">
        <v>344</v>
      </c>
      <c r="E1777" s="24"/>
      <c r="F1777" s="25" t="s">
        <v>789</v>
      </c>
      <c r="G1777" s="26">
        <f t="shared" si="2183"/>
        <v>2516.4</v>
      </c>
      <c r="H1777" s="26">
        <f t="shared" si="2183"/>
        <v>2516.4</v>
      </c>
      <c r="I1777" s="26">
        <f t="shared" si="2183"/>
        <v>2516.4</v>
      </c>
      <c r="J1777" s="26">
        <f t="shared" si="2183"/>
        <v>0</v>
      </c>
      <c r="K1777" s="26">
        <f t="shared" si="2183"/>
        <v>0</v>
      </c>
      <c r="L1777" s="26">
        <f t="shared" si="2183"/>
        <v>0</v>
      </c>
      <c r="M1777" s="26">
        <f t="shared" si="2183"/>
        <v>0</v>
      </c>
      <c r="N1777" s="26">
        <f t="shared" si="2183"/>
        <v>2516.3580000000002</v>
      </c>
      <c r="O1777" s="47">
        <f t="shared" si="2139"/>
        <v>99.99833094897474</v>
      </c>
      <c r="P1777" s="26">
        <f t="shared" si="2184"/>
        <v>0</v>
      </c>
      <c r="Q1777" s="26">
        <f t="shared" si="2184"/>
        <v>0</v>
      </c>
      <c r="R1777" s="26">
        <f t="shared" si="2184"/>
        <v>0</v>
      </c>
    </row>
    <row r="1778" spans="1:18" ht="26" x14ac:dyDescent="0.35">
      <c r="A1778" s="24" t="s">
        <v>416</v>
      </c>
      <c r="B1778" s="24" t="s">
        <v>100</v>
      </c>
      <c r="C1778" s="24" t="s">
        <v>99</v>
      </c>
      <c r="D1778" s="24" t="s">
        <v>324</v>
      </c>
      <c r="E1778" s="24"/>
      <c r="F1778" s="25" t="s">
        <v>411</v>
      </c>
      <c r="G1778" s="26">
        <f t="shared" si="2183"/>
        <v>2516.4</v>
      </c>
      <c r="H1778" s="26">
        <f t="shared" si="2183"/>
        <v>2516.4</v>
      </c>
      <c r="I1778" s="26">
        <f t="shared" si="2183"/>
        <v>2516.4</v>
      </c>
      <c r="J1778" s="26">
        <f t="shared" si="2183"/>
        <v>0</v>
      </c>
      <c r="K1778" s="26">
        <f t="shared" si="2183"/>
        <v>0</v>
      </c>
      <c r="L1778" s="26">
        <f t="shared" si="2183"/>
        <v>0</v>
      </c>
      <c r="M1778" s="26">
        <f t="shared" si="2183"/>
        <v>0</v>
      </c>
      <c r="N1778" s="26">
        <f t="shared" si="2183"/>
        <v>2516.3580000000002</v>
      </c>
      <c r="O1778" s="47">
        <f t="shared" si="2139"/>
        <v>99.99833094897474</v>
      </c>
      <c r="P1778" s="26">
        <f t="shared" si="2184"/>
        <v>0</v>
      </c>
      <c r="Q1778" s="26">
        <f t="shared" si="2184"/>
        <v>0</v>
      </c>
      <c r="R1778" s="26">
        <f t="shared" si="2184"/>
        <v>0</v>
      </c>
    </row>
    <row r="1779" spans="1:18" ht="26" x14ac:dyDescent="0.35">
      <c r="A1779" s="24" t="s">
        <v>416</v>
      </c>
      <c r="B1779" s="24" t="s">
        <v>100</v>
      </c>
      <c r="C1779" s="24" t="s">
        <v>99</v>
      </c>
      <c r="D1779" s="24" t="s">
        <v>324</v>
      </c>
      <c r="E1779" s="24" t="s">
        <v>6</v>
      </c>
      <c r="F1779" s="25" t="s">
        <v>367</v>
      </c>
      <c r="G1779" s="26">
        <f t="shared" si="2183"/>
        <v>2516.4</v>
      </c>
      <c r="H1779" s="26">
        <f t="shared" si="2183"/>
        <v>2516.4</v>
      </c>
      <c r="I1779" s="26">
        <f t="shared" si="2183"/>
        <v>2516.4</v>
      </c>
      <c r="J1779" s="26">
        <f t="shared" si="2183"/>
        <v>0</v>
      </c>
      <c r="K1779" s="26">
        <f t="shared" si="2183"/>
        <v>0</v>
      </c>
      <c r="L1779" s="26">
        <f t="shared" si="2183"/>
        <v>0</v>
      </c>
      <c r="M1779" s="26">
        <f t="shared" si="2183"/>
        <v>0</v>
      </c>
      <c r="N1779" s="26">
        <f t="shared" si="2183"/>
        <v>2516.3580000000002</v>
      </c>
      <c r="O1779" s="47">
        <f t="shared" si="2139"/>
        <v>99.99833094897474</v>
      </c>
      <c r="P1779" s="26">
        <f t="shared" si="2184"/>
        <v>0</v>
      </c>
      <c r="Q1779" s="26">
        <f t="shared" si="2184"/>
        <v>0</v>
      </c>
      <c r="R1779" s="26">
        <f t="shared" si="2184"/>
        <v>0</v>
      </c>
    </row>
    <row r="1780" spans="1:18" ht="26" x14ac:dyDescent="0.35">
      <c r="A1780" s="24" t="s">
        <v>416</v>
      </c>
      <c r="B1780" s="24" t="s">
        <v>100</v>
      </c>
      <c r="C1780" s="24" t="s">
        <v>99</v>
      </c>
      <c r="D1780" s="24" t="s">
        <v>324</v>
      </c>
      <c r="E1780" s="24">
        <v>240</v>
      </c>
      <c r="F1780" s="25" t="s">
        <v>356</v>
      </c>
      <c r="G1780" s="26">
        <v>2516.4</v>
      </c>
      <c r="H1780" s="26">
        <v>2516.4</v>
      </c>
      <c r="I1780" s="26">
        <v>2516.4</v>
      </c>
      <c r="J1780" s="26"/>
      <c r="K1780" s="26"/>
      <c r="L1780" s="26"/>
      <c r="M1780" s="26"/>
      <c r="N1780" s="26">
        <v>2516.3580000000002</v>
      </c>
      <c r="O1780" s="47">
        <f t="shared" si="2139"/>
        <v>99.99833094897474</v>
      </c>
      <c r="P1780" s="26"/>
      <c r="Q1780" s="26"/>
      <c r="R1780" s="26"/>
    </row>
    <row r="1781" spans="1:18" ht="26" x14ac:dyDescent="0.35">
      <c r="A1781" s="24" t="s">
        <v>416</v>
      </c>
      <c r="B1781" s="24" t="s">
        <v>100</v>
      </c>
      <c r="C1781" s="24" t="s">
        <v>99</v>
      </c>
      <c r="D1781" s="24" t="s">
        <v>28</v>
      </c>
      <c r="E1781" s="24"/>
      <c r="F1781" s="25" t="s">
        <v>39</v>
      </c>
      <c r="G1781" s="26">
        <f t="shared" ref="G1781:N1784" si="2185">G1782</f>
        <v>36</v>
      </c>
      <c r="H1781" s="26">
        <f t="shared" si="2185"/>
        <v>213.75</v>
      </c>
      <c r="I1781" s="26">
        <f t="shared" si="2185"/>
        <v>213.75</v>
      </c>
      <c r="J1781" s="26">
        <f t="shared" si="2185"/>
        <v>0</v>
      </c>
      <c r="K1781" s="26">
        <f t="shared" si="2185"/>
        <v>0</v>
      </c>
      <c r="L1781" s="26">
        <f t="shared" si="2185"/>
        <v>0</v>
      </c>
      <c r="M1781" s="26">
        <f t="shared" si="2185"/>
        <v>0</v>
      </c>
      <c r="N1781" s="26">
        <f t="shared" si="2185"/>
        <v>213.61799999999999</v>
      </c>
      <c r="O1781" s="47">
        <f t="shared" si="2139"/>
        <v>99.938245614035083</v>
      </c>
      <c r="P1781" s="26">
        <f t="shared" ref="P1781:R1784" si="2186">P1782</f>
        <v>0</v>
      </c>
      <c r="Q1781" s="26">
        <f t="shared" si="2186"/>
        <v>0</v>
      </c>
      <c r="R1781" s="26">
        <f t="shared" si="2186"/>
        <v>0</v>
      </c>
    </row>
    <row r="1782" spans="1:18" ht="26" x14ac:dyDescent="0.35">
      <c r="A1782" s="24" t="s">
        <v>416</v>
      </c>
      <c r="B1782" s="24" t="s">
        <v>100</v>
      </c>
      <c r="C1782" s="24" t="s">
        <v>99</v>
      </c>
      <c r="D1782" s="24" t="s">
        <v>59</v>
      </c>
      <c r="E1782" s="24"/>
      <c r="F1782" s="25" t="s">
        <v>72</v>
      </c>
      <c r="G1782" s="26">
        <f t="shared" si="2185"/>
        <v>36</v>
      </c>
      <c r="H1782" s="26">
        <f t="shared" si="2185"/>
        <v>213.75</v>
      </c>
      <c r="I1782" s="26">
        <f t="shared" si="2185"/>
        <v>213.75</v>
      </c>
      <c r="J1782" s="26">
        <f t="shared" si="2185"/>
        <v>0</v>
      </c>
      <c r="K1782" s="26">
        <f t="shared" si="2185"/>
        <v>0</v>
      </c>
      <c r="L1782" s="26">
        <f t="shared" si="2185"/>
        <v>0</v>
      </c>
      <c r="M1782" s="26">
        <f t="shared" si="2185"/>
        <v>0</v>
      </c>
      <c r="N1782" s="26">
        <f t="shared" si="2185"/>
        <v>213.61799999999999</v>
      </c>
      <c r="O1782" s="47">
        <f t="shared" si="2139"/>
        <v>99.938245614035083</v>
      </c>
      <c r="P1782" s="26">
        <f t="shared" si="2186"/>
        <v>0</v>
      </c>
      <c r="Q1782" s="26">
        <f t="shared" si="2186"/>
        <v>0</v>
      </c>
      <c r="R1782" s="26">
        <f t="shared" si="2186"/>
        <v>0</v>
      </c>
    </row>
    <row r="1783" spans="1:18" ht="26" x14ac:dyDescent="0.35">
      <c r="A1783" s="24" t="s">
        <v>416</v>
      </c>
      <c r="B1783" s="24" t="s">
        <v>100</v>
      </c>
      <c r="C1783" s="24" t="s">
        <v>99</v>
      </c>
      <c r="D1783" s="24" t="s">
        <v>53</v>
      </c>
      <c r="E1783" s="24"/>
      <c r="F1783" s="25" t="s">
        <v>73</v>
      </c>
      <c r="G1783" s="26">
        <f t="shared" si="2185"/>
        <v>36</v>
      </c>
      <c r="H1783" s="26">
        <f t="shared" si="2185"/>
        <v>213.75</v>
      </c>
      <c r="I1783" s="26">
        <f t="shared" si="2185"/>
        <v>213.75</v>
      </c>
      <c r="J1783" s="26">
        <f t="shared" si="2185"/>
        <v>0</v>
      </c>
      <c r="K1783" s="26">
        <f t="shared" si="2185"/>
        <v>0</v>
      </c>
      <c r="L1783" s="26">
        <f t="shared" si="2185"/>
        <v>0</v>
      </c>
      <c r="M1783" s="26">
        <f t="shared" si="2185"/>
        <v>0</v>
      </c>
      <c r="N1783" s="26">
        <f t="shared" si="2185"/>
        <v>213.61799999999999</v>
      </c>
      <c r="O1783" s="47">
        <f t="shared" si="2139"/>
        <v>99.938245614035083</v>
      </c>
      <c r="P1783" s="26">
        <f t="shared" si="2186"/>
        <v>0</v>
      </c>
      <c r="Q1783" s="26">
        <f t="shared" si="2186"/>
        <v>0</v>
      </c>
      <c r="R1783" s="26">
        <f t="shared" si="2186"/>
        <v>0</v>
      </c>
    </row>
    <row r="1784" spans="1:18" ht="26" x14ac:dyDescent="0.35">
      <c r="A1784" s="24" t="s">
        <v>416</v>
      </c>
      <c r="B1784" s="24" t="s">
        <v>100</v>
      </c>
      <c r="C1784" s="24" t="s">
        <v>99</v>
      </c>
      <c r="D1784" s="24" t="s">
        <v>53</v>
      </c>
      <c r="E1784" s="24" t="s">
        <v>6</v>
      </c>
      <c r="F1784" s="25" t="s">
        <v>367</v>
      </c>
      <c r="G1784" s="26">
        <f t="shared" si="2185"/>
        <v>36</v>
      </c>
      <c r="H1784" s="26">
        <f t="shared" si="2185"/>
        <v>213.75</v>
      </c>
      <c r="I1784" s="26">
        <f t="shared" si="2185"/>
        <v>213.75</v>
      </c>
      <c r="J1784" s="26">
        <f t="shared" si="2185"/>
        <v>0</v>
      </c>
      <c r="K1784" s="26">
        <f t="shared" si="2185"/>
        <v>0</v>
      </c>
      <c r="L1784" s="26">
        <f t="shared" si="2185"/>
        <v>0</v>
      </c>
      <c r="M1784" s="26">
        <f t="shared" si="2185"/>
        <v>0</v>
      </c>
      <c r="N1784" s="26">
        <f t="shared" si="2185"/>
        <v>213.61799999999999</v>
      </c>
      <c r="O1784" s="47">
        <f t="shared" si="2139"/>
        <v>99.938245614035083</v>
      </c>
      <c r="P1784" s="26">
        <f t="shared" si="2186"/>
        <v>0</v>
      </c>
      <c r="Q1784" s="26">
        <f t="shared" si="2186"/>
        <v>0</v>
      </c>
      <c r="R1784" s="26">
        <f t="shared" si="2186"/>
        <v>0</v>
      </c>
    </row>
    <row r="1785" spans="1:18" ht="26" x14ac:dyDescent="0.35">
      <c r="A1785" s="24" t="s">
        <v>416</v>
      </c>
      <c r="B1785" s="24" t="s">
        <v>100</v>
      </c>
      <c r="C1785" s="24" t="s">
        <v>99</v>
      </c>
      <c r="D1785" s="24" t="s">
        <v>53</v>
      </c>
      <c r="E1785" s="24">
        <v>240</v>
      </c>
      <c r="F1785" s="25" t="s">
        <v>356</v>
      </c>
      <c r="G1785" s="26">
        <v>36</v>
      </c>
      <c r="H1785" s="26">
        <v>213.75</v>
      </c>
      <c r="I1785" s="26">
        <v>213.75</v>
      </c>
      <c r="J1785" s="26"/>
      <c r="K1785" s="26"/>
      <c r="L1785" s="26"/>
      <c r="M1785" s="26"/>
      <c r="N1785" s="26">
        <v>213.61799999999999</v>
      </c>
      <c r="O1785" s="47">
        <f t="shared" si="2139"/>
        <v>99.938245614035083</v>
      </c>
      <c r="P1785" s="26"/>
      <c r="Q1785" s="26"/>
      <c r="R1785" s="26"/>
    </row>
    <row r="1786" spans="1:18" s="29" customFormat="1" x14ac:dyDescent="0.35">
      <c r="A1786" s="28" t="s">
        <v>416</v>
      </c>
      <c r="B1786" s="28" t="s">
        <v>100</v>
      </c>
      <c r="C1786" s="28" t="s">
        <v>100</v>
      </c>
      <c r="D1786" s="28"/>
      <c r="E1786" s="28"/>
      <c r="F1786" s="21" t="s">
        <v>382</v>
      </c>
      <c r="G1786" s="22">
        <f t="shared" ref="G1786:N1788" si="2187">G1787</f>
        <v>10896.8</v>
      </c>
      <c r="H1786" s="22">
        <f t="shared" si="2187"/>
        <v>11415.199999999999</v>
      </c>
      <c r="I1786" s="22">
        <f t="shared" si="2187"/>
        <v>11415.199999999999</v>
      </c>
      <c r="J1786" s="22">
        <f t="shared" si="2187"/>
        <v>0</v>
      </c>
      <c r="K1786" s="22">
        <f t="shared" si="2187"/>
        <v>0</v>
      </c>
      <c r="L1786" s="22">
        <f t="shared" si="2187"/>
        <v>0</v>
      </c>
      <c r="M1786" s="22">
        <f t="shared" si="2187"/>
        <v>0</v>
      </c>
      <c r="N1786" s="22">
        <f t="shared" si="2187"/>
        <v>11226.227000000001</v>
      </c>
      <c r="O1786" s="48">
        <f t="shared" si="2139"/>
        <v>98.344549372766153</v>
      </c>
      <c r="P1786" s="22">
        <f t="shared" ref="P1786:R1788" si="2188">P1787</f>
        <v>0</v>
      </c>
      <c r="Q1786" s="22">
        <f t="shared" si="2188"/>
        <v>0</v>
      </c>
      <c r="R1786" s="22">
        <f t="shared" si="2188"/>
        <v>0</v>
      </c>
    </row>
    <row r="1787" spans="1:18" ht="26" x14ac:dyDescent="0.35">
      <c r="A1787" s="24" t="s">
        <v>416</v>
      </c>
      <c r="B1787" s="24" t="s">
        <v>100</v>
      </c>
      <c r="C1787" s="24" t="s">
        <v>100</v>
      </c>
      <c r="D1787" s="24" t="s">
        <v>335</v>
      </c>
      <c r="E1787" s="24"/>
      <c r="F1787" s="25" t="s">
        <v>394</v>
      </c>
      <c r="G1787" s="26">
        <f t="shared" si="2187"/>
        <v>10896.8</v>
      </c>
      <c r="H1787" s="26">
        <f t="shared" si="2187"/>
        <v>11415.199999999999</v>
      </c>
      <c r="I1787" s="26">
        <f t="shared" si="2187"/>
        <v>11415.199999999999</v>
      </c>
      <c r="J1787" s="26">
        <f t="shared" si="2187"/>
        <v>0</v>
      </c>
      <c r="K1787" s="26">
        <f t="shared" si="2187"/>
        <v>0</v>
      </c>
      <c r="L1787" s="26">
        <f t="shared" si="2187"/>
        <v>0</v>
      </c>
      <c r="M1787" s="26">
        <f t="shared" si="2187"/>
        <v>0</v>
      </c>
      <c r="N1787" s="26">
        <f t="shared" si="2187"/>
        <v>11226.227000000001</v>
      </c>
      <c r="O1787" s="47">
        <f t="shared" si="2139"/>
        <v>98.344549372766153</v>
      </c>
      <c r="P1787" s="26">
        <f t="shared" si="2188"/>
        <v>0</v>
      </c>
      <c r="Q1787" s="26">
        <f t="shared" si="2188"/>
        <v>0</v>
      </c>
      <c r="R1787" s="26">
        <f t="shared" si="2188"/>
        <v>0</v>
      </c>
    </row>
    <row r="1788" spans="1:18" x14ac:dyDescent="0.35">
      <c r="A1788" s="24" t="s">
        <v>416</v>
      </c>
      <c r="B1788" s="24" t="s">
        <v>100</v>
      </c>
      <c r="C1788" s="24" t="s">
        <v>100</v>
      </c>
      <c r="D1788" s="24" t="s">
        <v>345</v>
      </c>
      <c r="E1788" s="24"/>
      <c r="F1788" s="25" t="s">
        <v>398</v>
      </c>
      <c r="G1788" s="26">
        <f t="shared" si="2187"/>
        <v>10896.8</v>
      </c>
      <c r="H1788" s="26">
        <f t="shared" si="2187"/>
        <v>11415.199999999999</v>
      </c>
      <c r="I1788" s="26">
        <f t="shared" si="2187"/>
        <v>11415.199999999999</v>
      </c>
      <c r="J1788" s="26">
        <f t="shared" si="2187"/>
        <v>0</v>
      </c>
      <c r="K1788" s="26">
        <f t="shared" si="2187"/>
        <v>0</v>
      </c>
      <c r="L1788" s="26">
        <f t="shared" si="2187"/>
        <v>0</v>
      </c>
      <c r="M1788" s="26">
        <f t="shared" si="2187"/>
        <v>0</v>
      </c>
      <c r="N1788" s="26">
        <f t="shared" si="2187"/>
        <v>11226.227000000001</v>
      </c>
      <c r="O1788" s="47">
        <f t="shared" si="2139"/>
        <v>98.344549372766153</v>
      </c>
      <c r="P1788" s="26">
        <f t="shared" si="2188"/>
        <v>0</v>
      </c>
      <c r="Q1788" s="26">
        <f t="shared" si="2188"/>
        <v>0</v>
      </c>
      <c r="R1788" s="26">
        <f t="shared" si="2188"/>
        <v>0</v>
      </c>
    </row>
    <row r="1789" spans="1:18" ht="39" x14ac:dyDescent="0.35">
      <c r="A1789" s="24" t="s">
        <v>416</v>
      </c>
      <c r="B1789" s="24" t="s">
        <v>100</v>
      </c>
      <c r="C1789" s="24" t="s">
        <v>100</v>
      </c>
      <c r="D1789" s="24" t="s">
        <v>325</v>
      </c>
      <c r="E1789" s="24"/>
      <c r="F1789" s="25" t="s">
        <v>37</v>
      </c>
      <c r="G1789" s="26">
        <f t="shared" ref="G1789" si="2189">G1790+G1792+G1794</f>
        <v>10896.8</v>
      </c>
      <c r="H1789" s="26">
        <f t="shared" ref="H1789:M1789" si="2190">H1790+H1792+H1794</f>
        <v>11415.199999999999</v>
      </c>
      <c r="I1789" s="26">
        <f t="shared" si="2190"/>
        <v>11415.199999999999</v>
      </c>
      <c r="J1789" s="26">
        <f t="shared" si="2190"/>
        <v>0</v>
      </c>
      <c r="K1789" s="26">
        <f t="shared" si="2190"/>
        <v>0</v>
      </c>
      <c r="L1789" s="26">
        <f t="shared" si="2190"/>
        <v>0</v>
      </c>
      <c r="M1789" s="26">
        <f t="shared" si="2190"/>
        <v>0</v>
      </c>
      <c r="N1789" s="26">
        <f t="shared" ref="N1789" si="2191">N1790+N1792+N1794</f>
        <v>11226.227000000001</v>
      </c>
      <c r="O1789" s="47">
        <f t="shared" si="2139"/>
        <v>98.344549372766153</v>
      </c>
      <c r="P1789" s="26">
        <f t="shared" ref="P1789:R1789" si="2192">P1790+P1792+P1794</f>
        <v>0</v>
      </c>
      <c r="Q1789" s="26">
        <f t="shared" ref="Q1789" si="2193">Q1790+Q1792+Q1794</f>
        <v>0</v>
      </c>
      <c r="R1789" s="26">
        <f t="shared" si="2192"/>
        <v>0</v>
      </c>
    </row>
    <row r="1790" spans="1:18" ht="52" x14ac:dyDescent="0.35">
      <c r="A1790" s="24" t="s">
        <v>416</v>
      </c>
      <c r="B1790" s="24" t="s">
        <v>100</v>
      </c>
      <c r="C1790" s="24" t="s">
        <v>100</v>
      </c>
      <c r="D1790" s="24" t="s">
        <v>325</v>
      </c>
      <c r="E1790" s="24" t="s">
        <v>19</v>
      </c>
      <c r="F1790" s="25" t="s">
        <v>366</v>
      </c>
      <c r="G1790" s="26">
        <f t="shared" ref="G1790:N1790" si="2194">G1791</f>
        <v>7623.4</v>
      </c>
      <c r="H1790" s="26">
        <f t="shared" si="2194"/>
        <v>8141.8</v>
      </c>
      <c r="I1790" s="26">
        <f t="shared" si="2194"/>
        <v>8141.8</v>
      </c>
      <c r="J1790" s="26">
        <f t="shared" si="2194"/>
        <v>0</v>
      </c>
      <c r="K1790" s="26">
        <f t="shared" si="2194"/>
        <v>0</v>
      </c>
      <c r="L1790" s="26">
        <f t="shared" si="2194"/>
        <v>0</v>
      </c>
      <c r="M1790" s="26">
        <f t="shared" si="2194"/>
        <v>0</v>
      </c>
      <c r="N1790" s="26">
        <f t="shared" si="2194"/>
        <v>8141.6869999999999</v>
      </c>
      <c r="O1790" s="47">
        <f t="shared" si="2139"/>
        <v>99.998612100518315</v>
      </c>
      <c r="P1790" s="26">
        <f t="shared" ref="P1790:R1790" si="2195">P1791</f>
        <v>0</v>
      </c>
      <c r="Q1790" s="26">
        <f t="shared" si="2195"/>
        <v>0</v>
      </c>
      <c r="R1790" s="26">
        <f t="shared" si="2195"/>
        <v>0</v>
      </c>
    </row>
    <row r="1791" spans="1:18" x14ac:dyDescent="0.35">
      <c r="A1791" s="24" t="s">
        <v>416</v>
      </c>
      <c r="B1791" s="24" t="s">
        <v>100</v>
      </c>
      <c r="C1791" s="24" t="s">
        <v>100</v>
      </c>
      <c r="D1791" s="24" t="s">
        <v>325</v>
      </c>
      <c r="E1791" s="24">
        <v>110</v>
      </c>
      <c r="F1791" s="25" t="s">
        <v>354</v>
      </c>
      <c r="G1791" s="26">
        <v>7623.4</v>
      </c>
      <c r="H1791" s="26">
        <v>8141.8</v>
      </c>
      <c r="I1791" s="26">
        <v>8141.8</v>
      </c>
      <c r="J1791" s="26"/>
      <c r="K1791" s="26"/>
      <c r="L1791" s="26"/>
      <c r="M1791" s="26"/>
      <c r="N1791" s="26">
        <v>8141.6869999999999</v>
      </c>
      <c r="O1791" s="47">
        <f t="shared" si="2139"/>
        <v>99.998612100518315</v>
      </c>
      <c r="P1791" s="26"/>
      <c r="Q1791" s="26"/>
      <c r="R1791" s="26"/>
    </row>
    <row r="1792" spans="1:18" ht="26" x14ac:dyDescent="0.35">
      <c r="A1792" s="24" t="s">
        <v>416</v>
      </c>
      <c r="B1792" s="24" t="s">
        <v>100</v>
      </c>
      <c r="C1792" s="24" t="s">
        <v>100</v>
      </c>
      <c r="D1792" s="24" t="s">
        <v>325</v>
      </c>
      <c r="E1792" s="24" t="s">
        <v>6</v>
      </c>
      <c r="F1792" s="25" t="s">
        <v>367</v>
      </c>
      <c r="G1792" s="26">
        <f t="shared" ref="G1792:N1792" si="2196">G1793</f>
        <v>2845</v>
      </c>
      <c r="H1792" s="26">
        <f t="shared" si="2196"/>
        <v>3048.9598299999998</v>
      </c>
      <c r="I1792" s="26">
        <f t="shared" si="2196"/>
        <v>3048.9598299999998</v>
      </c>
      <c r="J1792" s="26">
        <f t="shared" si="2196"/>
        <v>0</v>
      </c>
      <c r="K1792" s="26">
        <f t="shared" si="2196"/>
        <v>0</v>
      </c>
      <c r="L1792" s="26">
        <f t="shared" si="2196"/>
        <v>0</v>
      </c>
      <c r="M1792" s="26">
        <f t="shared" si="2196"/>
        <v>0</v>
      </c>
      <c r="N1792" s="26">
        <f t="shared" si="2196"/>
        <v>3002.4389999999999</v>
      </c>
      <c r="O1792" s="47">
        <f t="shared" si="2139"/>
        <v>98.474206529641293</v>
      </c>
      <c r="P1792" s="26">
        <f t="shared" ref="P1792:R1792" si="2197">P1793</f>
        <v>0</v>
      </c>
      <c r="Q1792" s="26">
        <f t="shared" si="2197"/>
        <v>0</v>
      </c>
      <c r="R1792" s="26">
        <f t="shared" si="2197"/>
        <v>0</v>
      </c>
    </row>
    <row r="1793" spans="1:18" ht="26" x14ac:dyDescent="0.35">
      <c r="A1793" s="24" t="s">
        <v>416</v>
      </c>
      <c r="B1793" s="24" t="s">
        <v>100</v>
      </c>
      <c r="C1793" s="24" t="s">
        <v>100</v>
      </c>
      <c r="D1793" s="24" t="s">
        <v>325</v>
      </c>
      <c r="E1793" s="24">
        <v>240</v>
      </c>
      <c r="F1793" s="25" t="s">
        <v>356</v>
      </c>
      <c r="G1793" s="26">
        <v>2845</v>
      </c>
      <c r="H1793" s="26">
        <v>3048.9598299999998</v>
      </c>
      <c r="I1793" s="26">
        <v>3048.9598299999998</v>
      </c>
      <c r="J1793" s="26"/>
      <c r="K1793" s="26"/>
      <c r="L1793" s="26"/>
      <c r="M1793" s="26"/>
      <c r="N1793" s="26">
        <v>3002.4389999999999</v>
      </c>
      <c r="O1793" s="47">
        <f t="shared" si="2139"/>
        <v>98.474206529641293</v>
      </c>
      <c r="P1793" s="26"/>
      <c r="Q1793" s="26"/>
      <c r="R1793" s="26"/>
    </row>
    <row r="1794" spans="1:18" x14ac:dyDescent="0.35">
      <c r="A1794" s="24" t="s">
        <v>416</v>
      </c>
      <c r="B1794" s="24" t="s">
        <v>100</v>
      </c>
      <c r="C1794" s="24" t="s">
        <v>100</v>
      </c>
      <c r="D1794" s="24" t="s">
        <v>325</v>
      </c>
      <c r="E1794" s="24" t="s">
        <v>7</v>
      </c>
      <c r="F1794" s="25" t="s">
        <v>371</v>
      </c>
      <c r="G1794" s="26">
        <f t="shared" ref="G1794:N1794" si="2198">G1795</f>
        <v>428.4</v>
      </c>
      <c r="H1794" s="26">
        <f t="shared" si="2198"/>
        <v>224.44016999999999</v>
      </c>
      <c r="I1794" s="26">
        <f t="shared" si="2198"/>
        <v>224.44016999999999</v>
      </c>
      <c r="J1794" s="26">
        <f t="shared" si="2198"/>
        <v>0</v>
      </c>
      <c r="K1794" s="26">
        <f t="shared" si="2198"/>
        <v>0</v>
      </c>
      <c r="L1794" s="26">
        <f t="shared" si="2198"/>
        <v>0</v>
      </c>
      <c r="M1794" s="26">
        <f t="shared" si="2198"/>
        <v>0</v>
      </c>
      <c r="N1794" s="26">
        <f t="shared" si="2198"/>
        <v>82.100999999999999</v>
      </c>
      <c r="O1794" s="47">
        <f t="shared" si="2139"/>
        <v>36.58035012181643</v>
      </c>
      <c r="P1794" s="26">
        <f t="shared" ref="P1794:R1794" si="2199">P1795</f>
        <v>0</v>
      </c>
      <c r="Q1794" s="26">
        <f t="shared" si="2199"/>
        <v>0</v>
      </c>
      <c r="R1794" s="26">
        <f t="shared" si="2199"/>
        <v>0</v>
      </c>
    </row>
    <row r="1795" spans="1:18" x14ac:dyDescent="0.35">
      <c r="A1795" s="24" t="s">
        <v>416</v>
      </c>
      <c r="B1795" s="24" t="s">
        <v>100</v>
      </c>
      <c r="C1795" s="24" t="s">
        <v>100</v>
      </c>
      <c r="D1795" s="24" t="s">
        <v>325</v>
      </c>
      <c r="E1795" s="24">
        <v>850</v>
      </c>
      <c r="F1795" s="25" t="s">
        <v>365</v>
      </c>
      <c r="G1795" s="26">
        <v>428.4</v>
      </c>
      <c r="H1795" s="26">
        <v>224.44016999999999</v>
      </c>
      <c r="I1795" s="26">
        <v>224.44016999999999</v>
      </c>
      <c r="J1795" s="26"/>
      <c r="K1795" s="26"/>
      <c r="L1795" s="26"/>
      <c r="M1795" s="26"/>
      <c r="N1795" s="26">
        <v>82.100999999999999</v>
      </c>
      <c r="O1795" s="47">
        <f t="shared" si="2139"/>
        <v>36.58035012181643</v>
      </c>
      <c r="P1795" s="26"/>
      <c r="Q1795" s="26"/>
      <c r="R1795" s="26"/>
    </row>
    <row r="1796" spans="1:18" s="7" customFormat="1" x14ac:dyDescent="0.35">
      <c r="A1796" s="27" t="s">
        <v>416</v>
      </c>
      <c r="B1796" s="27" t="s">
        <v>50</v>
      </c>
      <c r="C1796" s="27"/>
      <c r="D1796" s="27"/>
      <c r="E1796" s="27"/>
      <c r="F1796" s="17" t="s">
        <v>374</v>
      </c>
      <c r="G1796" s="18">
        <f t="shared" ref="G1796:N1801" si="2200">G1797</f>
        <v>2755.9</v>
      </c>
      <c r="H1796" s="18">
        <f t="shared" si="2200"/>
        <v>2755.9</v>
      </c>
      <c r="I1796" s="18">
        <f t="shared" si="2200"/>
        <v>2755.9</v>
      </c>
      <c r="J1796" s="18">
        <f t="shared" si="2200"/>
        <v>0</v>
      </c>
      <c r="K1796" s="18">
        <f t="shared" si="2200"/>
        <v>0</v>
      </c>
      <c r="L1796" s="18">
        <f t="shared" si="2200"/>
        <v>0</v>
      </c>
      <c r="M1796" s="18">
        <f t="shared" si="2200"/>
        <v>0</v>
      </c>
      <c r="N1796" s="18">
        <f t="shared" si="2200"/>
        <v>2755.9</v>
      </c>
      <c r="O1796" s="46">
        <f t="shared" si="2139"/>
        <v>100</v>
      </c>
      <c r="P1796" s="18">
        <f t="shared" ref="P1796:R1801" si="2201">P1797</f>
        <v>0</v>
      </c>
      <c r="Q1796" s="18">
        <f t="shared" si="2201"/>
        <v>0</v>
      </c>
      <c r="R1796" s="18">
        <f t="shared" si="2201"/>
        <v>0</v>
      </c>
    </row>
    <row r="1797" spans="1:18" s="29" customFormat="1" ht="26" x14ac:dyDescent="0.35">
      <c r="A1797" s="28" t="s">
        <v>416</v>
      </c>
      <c r="B1797" s="28" t="s">
        <v>50</v>
      </c>
      <c r="C1797" s="28" t="s">
        <v>99</v>
      </c>
      <c r="D1797" s="28"/>
      <c r="E1797" s="28"/>
      <c r="F1797" s="21" t="s">
        <v>116</v>
      </c>
      <c r="G1797" s="22">
        <f t="shared" si="2200"/>
        <v>2755.9</v>
      </c>
      <c r="H1797" s="22">
        <f t="shared" si="2200"/>
        <v>2755.9</v>
      </c>
      <c r="I1797" s="22">
        <f t="shared" si="2200"/>
        <v>2755.9</v>
      </c>
      <c r="J1797" s="22">
        <f t="shared" si="2200"/>
        <v>0</v>
      </c>
      <c r="K1797" s="22">
        <f t="shared" si="2200"/>
        <v>0</v>
      </c>
      <c r="L1797" s="22">
        <f t="shared" si="2200"/>
        <v>0</v>
      </c>
      <c r="M1797" s="22">
        <f t="shared" si="2200"/>
        <v>0</v>
      </c>
      <c r="N1797" s="22">
        <f t="shared" si="2200"/>
        <v>2755.9</v>
      </c>
      <c r="O1797" s="48">
        <f t="shared" si="2139"/>
        <v>100</v>
      </c>
      <c r="P1797" s="22">
        <f t="shared" si="2201"/>
        <v>0</v>
      </c>
      <c r="Q1797" s="22">
        <f t="shared" si="2201"/>
        <v>0</v>
      </c>
      <c r="R1797" s="22">
        <f t="shared" si="2201"/>
        <v>0</v>
      </c>
    </row>
    <row r="1798" spans="1:18" ht="26" x14ac:dyDescent="0.35">
      <c r="A1798" s="24" t="s">
        <v>416</v>
      </c>
      <c r="B1798" s="24" t="s">
        <v>50</v>
      </c>
      <c r="C1798" s="24" t="s">
        <v>99</v>
      </c>
      <c r="D1798" s="24" t="s">
        <v>109</v>
      </c>
      <c r="E1798" s="24"/>
      <c r="F1798" s="25" t="s">
        <v>118</v>
      </c>
      <c r="G1798" s="26">
        <f t="shared" si="2200"/>
        <v>2755.9</v>
      </c>
      <c r="H1798" s="26">
        <f t="shared" si="2200"/>
        <v>2755.9</v>
      </c>
      <c r="I1798" s="26">
        <f t="shared" si="2200"/>
        <v>2755.9</v>
      </c>
      <c r="J1798" s="26">
        <f t="shared" si="2200"/>
        <v>0</v>
      </c>
      <c r="K1798" s="26">
        <f t="shared" si="2200"/>
        <v>0</v>
      </c>
      <c r="L1798" s="26">
        <f t="shared" si="2200"/>
        <v>0</v>
      </c>
      <c r="M1798" s="26">
        <f t="shared" si="2200"/>
        <v>0</v>
      </c>
      <c r="N1798" s="26">
        <f t="shared" si="2200"/>
        <v>2755.9</v>
      </c>
      <c r="O1798" s="47">
        <f t="shared" si="2139"/>
        <v>100</v>
      </c>
      <c r="P1798" s="26">
        <f t="shared" si="2201"/>
        <v>0</v>
      </c>
      <c r="Q1798" s="26">
        <f t="shared" si="2201"/>
        <v>0</v>
      </c>
      <c r="R1798" s="26">
        <f t="shared" si="2201"/>
        <v>0</v>
      </c>
    </row>
    <row r="1799" spans="1:18" ht="26" x14ac:dyDescent="0.35">
      <c r="A1799" s="24" t="s">
        <v>416</v>
      </c>
      <c r="B1799" s="24" t="s">
        <v>50</v>
      </c>
      <c r="C1799" s="24" t="s">
        <v>99</v>
      </c>
      <c r="D1799" s="24" t="s">
        <v>111</v>
      </c>
      <c r="E1799" s="24"/>
      <c r="F1799" s="25" t="s">
        <v>122</v>
      </c>
      <c r="G1799" s="26">
        <f t="shared" si="2200"/>
        <v>2755.9</v>
      </c>
      <c r="H1799" s="26">
        <f t="shared" si="2200"/>
        <v>2755.9</v>
      </c>
      <c r="I1799" s="26">
        <f t="shared" si="2200"/>
        <v>2755.9</v>
      </c>
      <c r="J1799" s="26">
        <f t="shared" si="2200"/>
        <v>0</v>
      </c>
      <c r="K1799" s="26">
        <f t="shared" si="2200"/>
        <v>0</v>
      </c>
      <c r="L1799" s="26">
        <f t="shared" si="2200"/>
        <v>0</v>
      </c>
      <c r="M1799" s="26">
        <f t="shared" si="2200"/>
        <v>0</v>
      </c>
      <c r="N1799" s="26">
        <f t="shared" si="2200"/>
        <v>2755.9</v>
      </c>
      <c r="O1799" s="47">
        <f t="shared" si="2139"/>
        <v>100</v>
      </c>
      <c r="P1799" s="26">
        <f t="shared" si="2201"/>
        <v>0</v>
      </c>
      <c r="Q1799" s="26">
        <f t="shared" si="2201"/>
        <v>0</v>
      </c>
      <c r="R1799" s="26">
        <f t="shared" si="2201"/>
        <v>0</v>
      </c>
    </row>
    <row r="1800" spans="1:18" x14ac:dyDescent="0.35">
      <c r="A1800" s="24" t="s">
        <v>416</v>
      </c>
      <c r="B1800" s="24" t="s">
        <v>50</v>
      </c>
      <c r="C1800" s="24" t="s">
        <v>99</v>
      </c>
      <c r="D1800" s="24" t="s">
        <v>106</v>
      </c>
      <c r="E1800" s="24"/>
      <c r="F1800" s="25" t="s">
        <v>125</v>
      </c>
      <c r="G1800" s="26">
        <f t="shared" si="2200"/>
        <v>2755.9</v>
      </c>
      <c r="H1800" s="26">
        <f t="shared" si="2200"/>
        <v>2755.9</v>
      </c>
      <c r="I1800" s="26">
        <f t="shared" si="2200"/>
        <v>2755.9</v>
      </c>
      <c r="J1800" s="26">
        <f t="shared" si="2200"/>
        <v>0</v>
      </c>
      <c r="K1800" s="26">
        <f t="shared" si="2200"/>
        <v>0</v>
      </c>
      <c r="L1800" s="26">
        <f t="shared" si="2200"/>
        <v>0</v>
      </c>
      <c r="M1800" s="26">
        <f t="shared" si="2200"/>
        <v>0</v>
      </c>
      <c r="N1800" s="26">
        <f t="shared" si="2200"/>
        <v>2755.9</v>
      </c>
      <c r="O1800" s="47">
        <f t="shared" si="2139"/>
        <v>100</v>
      </c>
      <c r="P1800" s="26">
        <f t="shared" si="2201"/>
        <v>0</v>
      </c>
      <c r="Q1800" s="26">
        <f t="shared" si="2201"/>
        <v>0</v>
      </c>
      <c r="R1800" s="26">
        <f t="shared" si="2201"/>
        <v>0</v>
      </c>
    </row>
    <row r="1801" spans="1:18" ht="26" x14ac:dyDescent="0.35">
      <c r="A1801" s="24" t="s">
        <v>416</v>
      </c>
      <c r="B1801" s="24" t="s">
        <v>50</v>
      </c>
      <c r="C1801" s="24" t="s">
        <v>99</v>
      </c>
      <c r="D1801" s="24" t="s">
        <v>106</v>
      </c>
      <c r="E1801" s="24" t="s">
        <v>6</v>
      </c>
      <c r="F1801" s="25" t="s">
        <v>367</v>
      </c>
      <c r="G1801" s="26">
        <f t="shared" si="2200"/>
        <v>2755.9</v>
      </c>
      <c r="H1801" s="26">
        <f t="shared" si="2200"/>
        <v>2755.9</v>
      </c>
      <c r="I1801" s="26">
        <f t="shared" si="2200"/>
        <v>2755.9</v>
      </c>
      <c r="J1801" s="26">
        <f t="shared" si="2200"/>
        <v>0</v>
      </c>
      <c r="K1801" s="26">
        <f t="shared" si="2200"/>
        <v>0</v>
      </c>
      <c r="L1801" s="26">
        <f t="shared" si="2200"/>
        <v>0</v>
      </c>
      <c r="M1801" s="26">
        <f t="shared" si="2200"/>
        <v>0</v>
      </c>
      <c r="N1801" s="26">
        <f t="shared" si="2200"/>
        <v>2755.9</v>
      </c>
      <c r="O1801" s="47">
        <f t="shared" si="2139"/>
        <v>100</v>
      </c>
      <c r="P1801" s="26">
        <f t="shared" si="2201"/>
        <v>0</v>
      </c>
      <c r="Q1801" s="26">
        <f t="shared" si="2201"/>
        <v>0</v>
      </c>
      <c r="R1801" s="26">
        <f t="shared" si="2201"/>
        <v>0</v>
      </c>
    </row>
    <row r="1802" spans="1:18" ht="26" x14ac:dyDescent="0.35">
      <c r="A1802" s="24" t="s">
        <v>416</v>
      </c>
      <c r="B1802" s="24" t="s">
        <v>50</v>
      </c>
      <c r="C1802" s="24" t="s">
        <v>99</v>
      </c>
      <c r="D1802" s="24" t="s">
        <v>106</v>
      </c>
      <c r="E1802" s="24">
        <v>240</v>
      </c>
      <c r="F1802" s="25" t="s">
        <v>356</v>
      </c>
      <c r="G1802" s="26">
        <v>2755.9</v>
      </c>
      <c r="H1802" s="26">
        <v>2755.9</v>
      </c>
      <c r="I1802" s="26">
        <v>2755.9</v>
      </c>
      <c r="J1802" s="26"/>
      <c r="K1802" s="26"/>
      <c r="L1802" s="26"/>
      <c r="M1802" s="26"/>
      <c r="N1802" s="26">
        <v>2755.9</v>
      </c>
      <c r="O1802" s="47">
        <f t="shared" si="2139"/>
        <v>100</v>
      </c>
      <c r="P1802" s="26"/>
      <c r="Q1802" s="26"/>
      <c r="R1802" s="26"/>
    </row>
    <row r="1803" spans="1:18" s="7" customFormat="1" x14ac:dyDescent="0.35">
      <c r="A1803" s="27" t="s">
        <v>416</v>
      </c>
      <c r="B1803" s="27" t="s">
        <v>11</v>
      </c>
      <c r="C1803" s="27"/>
      <c r="D1803" s="27"/>
      <c r="E1803" s="27"/>
      <c r="F1803" s="17" t="s">
        <v>45</v>
      </c>
      <c r="G1803" s="18">
        <f t="shared" ref="G1803:N1805" si="2202">G1804</f>
        <v>2304.4</v>
      </c>
      <c r="H1803" s="18">
        <f t="shared" si="2202"/>
        <v>2304.4</v>
      </c>
      <c r="I1803" s="18">
        <f t="shared" si="2202"/>
        <v>2304.4</v>
      </c>
      <c r="J1803" s="18">
        <f t="shared" si="2202"/>
        <v>0</v>
      </c>
      <c r="K1803" s="18">
        <f t="shared" si="2202"/>
        <v>0</v>
      </c>
      <c r="L1803" s="18">
        <f t="shared" si="2202"/>
        <v>0</v>
      </c>
      <c r="M1803" s="18">
        <f t="shared" si="2202"/>
        <v>0</v>
      </c>
      <c r="N1803" s="18">
        <f t="shared" si="2202"/>
        <v>2304.4</v>
      </c>
      <c r="O1803" s="46">
        <f t="shared" si="2139"/>
        <v>100</v>
      </c>
      <c r="P1803" s="18">
        <f t="shared" ref="P1803:R1805" si="2203">P1804</f>
        <v>0</v>
      </c>
      <c r="Q1803" s="18">
        <f t="shared" si="2203"/>
        <v>0</v>
      </c>
      <c r="R1803" s="18">
        <f t="shared" si="2203"/>
        <v>0</v>
      </c>
    </row>
    <row r="1804" spans="1:18" s="29" customFormat="1" x14ac:dyDescent="0.35">
      <c r="A1804" s="28" t="s">
        <v>416</v>
      </c>
      <c r="B1804" s="28" t="s">
        <v>11</v>
      </c>
      <c r="C1804" s="28" t="s">
        <v>11</v>
      </c>
      <c r="D1804" s="28"/>
      <c r="E1804" s="28"/>
      <c r="F1804" s="21" t="s">
        <v>199</v>
      </c>
      <c r="G1804" s="22">
        <f t="shared" si="2202"/>
        <v>2304.4</v>
      </c>
      <c r="H1804" s="22">
        <f t="shared" si="2202"/>
        <v>2304.4</v>
      </c>
      <c r="I1804" s="22">
        <f t="shared" si="2202"/>
        <v>2304.4</v>
      </c>
      <c r="J1804" s="22">
        <f t="shared" si="2202"/>
        <v>0</v>
      </c>
      <c r="K1804" s="22">
        <f t="shared" si="2202"/>
        <v>0</v>
      </c>
      <c r="L1804" s="22">
        <f t="shared" si="2202"/>
        <v>0</v>
      </c>
      <c r="M1804" s="22">
        <f t="shared" si="2202"/>
        <v>0</v>
      </c>
      <c r="N1804" s="22">
        <f t="shared" si="2202"/>
        <v>2304.4</v>
      </c>
      <c r="O1804" s="48">
        <f t="shared" si="2139"/>
        <v>100</v>
      </c>
      <c r="P1804" s="22">
        <f t="shared" si="2203"/>
        <v>0</v>
      </c>
      <c r="Q1804" s="22">
        <f t="shared" si="2203"/>
        <v>0</v>
      </c>
      <c r="R1804" s="22">
        <f t="shared" si="2203"/>
        <v>0</v>
      </c>
    </row>
    <row r="1805" spans="1:18" x14ac:dyDescent="0.35">
      <c r="A1805" s="24" t="s">
        <v>416</v>
      </c>
      <c r="B1805" s="24" t="s">
        <v>11</v>
      </c>
      <c r="C1805" s="24" t="s">
        <v>11</v>
      </c>
      <c r="D1805" s="24" t="s">
        <v>186</v>
      </c>
      <c r="E1805" s="24"/>
      <c r="F1805" s="25" t="s">
        <v>211</v>
      </c>
      <c r="G1805" s="26">
        <f t="shared" si="2202"/>
        <v>2304.4</v>
      </c>
      <c r="H1805" s="26">
        <f t="shared" si="2202"/>
        <v>2304.4</v>
      </c>
      <c r="I1805" s="26">
        <f t="shared" si="2202"/>
        <v>2304.4</v>
      </c>
      <c r="J1805" s="26">
        <f t="shared" si="2202"/>
        <v>0</v>
      </c>
      <c r="K1805" s="26">
        <f t="shared" si="2202"/>
        <v>0</v>
      </c>
      <c r="L1805" s="26">
        <f t="shared" si="2202"/>
        <v>0</v>
      </c>
      <c r="M1805" s="26">
        <f t="shared" si="2202"/>
        <v>0</v>
      </c>
      <c r="N1805" s="26">
        <f t="shared" si="2202"/>
        <v>2304.4</v>
      </c>
      <c r="O1805" s="47">
        <f t="shared" si="2139"/>
        <v>100</v>
      </c>
      <c r="P1805" s="26">
        <f t="shared" si="2203"/>
        <v>0</v>
      </c>
      <c r="Q1805" s="26">
        <f t="shared" si="2203"/>
        <v>0</v>
      </c>
      <c r="R1805" s="26">
        <f t="shared" si="2203"/>
        <v>0</v>
      </c>
    </row>
    <row r="1806" spans="1:18" x14ac:dyDescent="0.35">
      <c r="A1806" s="24" t="s">
        <v>416</v>
      </c>
      <c r="B1806" s="24" t="s">
        <v>11</v>
      </c>
      <c r="C1806" s="24" t="s">
        <v>11</v>
      </c>
      <c r="D1806" s="24" t="s">
        <v>187</v>
      </c>
      <c r="E1806" s="24"/>
      <c r="F1806" s="25" t="s">
        <v>212</v>
      </c>
      <c r="G1806" s="26">
        <f t="shared" ref="G1806" si="2204">G1807+G1810</f>
        <v>2304.4</v>
      </c>
      <c r="H1806" s="26">
        <f t="shared" ref="H1806:M1806" si="2205">H1807+H1810</f>
        <v>2304.4</v>
      </c>
      <c r="I1806" s="26">
        <f t="shared" si="2205"/>
        <v>2304.4</v>
      </c>
      <c r="J1806" s="26">
        <f t="shared" si="2205"/>
        <v>0</v>
      </c>
      <c r="K1806" s="26">
        <f t="shared" si="2205"/>
        <v>0</v>
      </c>
      <c r="L1806" s="26">
        <f t="shared" si="2205"/>
        <v>0</v>
      </c>
      <c r="M1806" s="26">
        <f t="shared" si="2205"/>
        <v>0</v>
      </c>
      <c r="N1806" s="26">
        <f t="shared" ref="N1806" si="2206">N1807+N1810</f>
        <v>2304.4</v>
      </c>
      <c r="O1806" s="47">
        <f t="shared" ref="O1806:O1869" si="2207">N1806/H1806*100</f>
        <v>100</v>
      </c>
      <c r="P1806" s="26">
        <f t="shared" ref="P1806:R1806" si="2208">P1807+P1810</f>
        <v>0</v>
      </c>
      <c r="Q1806" s="26">
        <f t="shared" ref="Q1806" si="2209">Q1807+Q1810</f>
        <v>0</v>
      </c>
      <c r="R1806" s="26">
        <f t="shared" si="2208"/>
        <v>0</v>
      </c>
    </row>
    <row r="1807" spans="1:18" x14ac:dyDescent="0.35">
      <c r="A1807" s="24" t="s">
        <v>416</v>
      </c>
      <c r="B1807" s="24" t="s">
        <v>11</v>
      </c>
      <c r="C1807" s="24" t="s">
        <v>11</v>
      </c>
      <c r="D1807" s="24" t="s">
        <v>167</v>
      </c>
      <c r="E1807" s="24"/>
      <c r="F1807" s="25" t="s">
        <v>213</v>
      </c>
      <c r="G1807" s="26">
        <f t="shared" ref="G1807:N1808" si="2210">G1808</f>
        <v>149.5</v>
      </c>
      <c r="H1807" s="26">
        <f t="shared" si="2210"/>
        <v>149.5</v>
      </c>
      <c r="I1807" s="26">
        <f t="shared" si="2210"/>
        <v>149.5</v>
      </c>
      <c r="J1807" s="26">
        <f t="shared" si="2210"/>
        <v>0</v>
      </c>
      <c r="K1807" s="26">
        <f t="shared" si="2210"/>
        <v>0</v>
      </c>
      <c r="L1807" s="26">
        <f t="shared" si="2210"/>
        <v>0</v>
      </c>
      <c r="M1807" s="26">
        <f t="shared" si="2210"/>
        <v>0</v>
      </c>
      <c r="N1807" s="26">
        <f t="shared" si="2210"/>
        <v>149.5</v>
      </c>
      <c r="O1807" s="47">
        <f t="shared" si="2207"/>
        <v>100</v>
      </c>
      <c r="P1807" s="26">
        <f t="shared" ref="P1807:R1808" si="2211">P1808</f>
        <v>0</v>
      </c>
      <c r="Q1807" s="26">
        <f t="shared" si="2211"/>
        <v>0</v>
      </c>
      <c r="R1807" s="26">
        <f t="shared" si="2211"/>
        <v>0</v>
      </c>
    </row>
    <row r="1808" spans="1:18" ht="26" x14ac:dyDescent="0.35">
      <c r="A1808" s="24" t="s">
        <v>416</v>
      </c>
      <c r="B1808" s="24" t="s">
        <v>11</v>
      </c>
      <c r="C1808" s="24" t="s">
        <v>11</v>
      </c>
      <c r="D1808" s="24" t="s">
        <v>167</v>
      </c>
      <c r="E1808" s="24" t="s">
        <v>6</v>
      </c>
      <c r="F1808" s="25" t="s">
        <v>367</v>
      </c>
      <c r="G1808" s="26">
        <f t="shared" si="2210"/>
        <v>149.5</v>
      </c>
      <c r="H1808" s="26">
        <f t="shared" si="2210"/>
        <v>149.5</v>
      </c>
      <c r="I1808" s="26">
        <f t="shared" si="2210"/>
        <v>149.5</v>
      </c>
      <c r="J1808" s="26">
        <f t="shared" si="2210"/>
        <v>0</v>
      </c>
      <c r="K1808" s="26">
        <f t="shared" si="2210"/>
        <v>0</v>
      </c>
      <c r="L1808" s="26">
        <f t="shared" si="2210"/>
        <v>0</v>
      </c>
      <c r="M1808" s="26">
        <f t="shared" si="2210"/>
        <v>0</v>
      </c>
      <c r="N1808" s="26">
        <f t="shared" si="2210"/>
        <v>149.5</v>
      </c>
      <c r="O1808" s="47">
        <f t="shared" si="2207"/>
        <v>100</v>
      </c>
      <c r="P1808" s="26">
        <f t="shared" si="2211"/>
        <v>0</v>
      </c>
      <c r="Q1808" s="26">
        <f t="shared" si="2211"/>
        <v>0</v>
      </c>
      <c r="R1808" s="26">
        <f t="shared" si="2211"/>
        <v>0</v>
      </c>
    </row>
    <row r="1809" spans="1:18" ht="26" x14ac:dyDescent="0.35">
      <c r="A1809" s="24" t="s">
        <v>416</v>
      </c>
      <c r="B1809" s="24" t="s">
        <v>11</v>
      </c>
      <c r="C1809" s="24" t="s">
        <v>11</v>
      </c>
      <c r="D1809" s="24" t="s">
        <v>167</v>
      </c>
      <c r="E1809" s="24">
        <v>240</v>
      </c>
      <c r="F1809" s="25" t="s">
        <v>356</v>
      </c>
      <c r="G1809" s="26">
        <v>149.5</v>
      </c>
      <c r="H1809" s="26">
        <v>149.5</v>
      </c>
      <c r="I1809" s="26">
        <v>149.5</v>
      </c>
      <c r="J1809" s="26"/>
      <c r="K1809" s="26"/>
      <c r="L1809" s="26"/>
      <c r="M1809" s="26"/>
      <c r="N1809" s="26">
        <v>149.5</v>
      </c>
      <c r="O1809" s="47">
        <f t="shared" si="2207"/>
        <v>100</v>
      </c>
      <c r="P1809" s="26"/>
      <c r="Q1809" s="26"/>
      <c r="R1809" s="26"/>
    </row>
    <row r="1810" spans="1:18" ht="52" x14ac:dyDescent="0.35">
      <c r="A1810" s="24" t="s">
        <v>416</v>
      </c>
      <c r="B1810" s="24" t="s">
        <v>11</v>
      </c>
      <c r="C1810" s="24" t="s">
        <v>11</v>
      </c>
      <c r="D1810" s="24" t="s">
        <v>326</v>
      </c>
      <c r="E1810" s="24"/>
      <c r="F1810" s="25" t="s">
        <v>384</v>
      </c>
      <c r="G1810" s="26">
        <f t="shared" ref="G1810:N1811" si="2212">G1811</f>
        <v>2154.9</v>
      </c>
      <c r="H1810" s="26">
        <f t="shared" si="2212"/>
        <v>2154.9</v>
      </c>
      <c r="I1810" s="26">
        <f t="shared" si="2212"/>
        <v>2154.9</v>
      </c>
      <c r="J1810" s="26">
        <f t="shared" si="2212"/>
        <v>0</v>
      </c>
      <c r="K1810" s="26">
        <f t="shared" si="2212"/>
        <v>0</v>
      </c>
      <c r="L1810" s="26">
        <f t="shared" si="2212"/>
        <v>0</v>
      </c>
      <c r="M1810" s="26">
        <f t="shared" si="2212"/>
        <v>0</v>
      </c>
      <c r="N1810" s="26">
        <f t="shared" si="2212"/>
        <v>2154.9</v>
      </c>
      <c r="O1810" s="47">
        <f t="shared" si="2207"/>
        <v>100</v>
      </c>
      <c r="P1810" s="26">
        <f t="shared" ref="P1810:R1811" si="2213">P1811</f>
        <v>0</v>
      </c>
      <c r="Q1810" s="26">
        <f t="shared" si="2213"/>
        <v>0</v>
      </c>
      <c r="R1810" s="26">
        <f t="shared" si="2213"/>
        <v>0</v>
      </c>
    </row>
    <row r="1811" spans="1:18" ht="26" x14ac:dyDescent="0.35">
      <c r="A1811" s="24" t="s">
        <v>416</v>
      </c>
      <c r="B1811" s="24" t="s">
        <v>11</v>
      </c>
      <c r="C1811" s="24" t="s">
        <v>11</v>
      </c>
      <c r="D1811" s="24" t="s">
        <v>326</v>
      </c>
      <c r="E1811" s="24" t="s">
        <v>85</v>
      </c>
      <c r="F1811" s="25" t="s">
        <v>370</v>
      </c>
      <c r="G1811" s="26">
        <f t="shared" si="2212"/>
        <v>2154.9</v>
      </c>
      <c r="H1811" s="26">
        <f t="shared" si="2212"/>
        <v>2154.9</v>
      </c>
      <c r="I1811" s="26">
        <f t="shared" si="2212"/>
        <v>2154.9</v>
      </c>
      <c r="J1811" s="26">
        <f t="shared" si="2212"/>
        <v>0</v>
      </c>
      <c r="K1811" s="26">
        <f t="shared" si="2212"/>
        <v>0</v>
      </c>
      <c r="L1811" s="26">
        <f t="shared" si="2212"/>
        <v>0</v>
      </c>
      <c r="M1811" s="26">
        <f t="shared" si="2212"/>
        <v>0</v>
      </c>
      <c r="N1811" s="26">
        <f t="shared" si="2212"/>
        <v>2154.9</v>
      </c>
      <c r="O1811" s="47">
        <f t="shared" si="2207"/>
        <v>100</v>
      </c>
      <c r="P1811" s="26">
        <f t="shared" si="2213"/>
        <v>0</v>
      </c>
      <c r="Q1811" s="26">
        <f t="shared" si="2213"/>
        <v>0</v>
      </c>
      <c r="R1811" s="26">
        <f t="shared" si="2213"/>
        <v>0</v>
      </c>
    </row>
    <row r="1812" spans="1:18" ht="26" x14ac:dyDescent="0.35">
      <c r="A1812" s="24" t="s">
        <v>416</v>
      </c>
      <c r="B1812" s="24" t="s">
        <v>11</v>
      </c>
      <c r="C1812" s="24" t="s">
        <v>11</v>
      </c>
      <c r="D1812" s="24" t="s">
        <v>326</v>
      </c>
      <c r="E1812" s="24">
        <v>630</v>
      </c>
      <c r="F1812" s="25" t="s">
        <v>363</v>
      </c>
      <c r="G1812" s="26">
        <v>2154.9</v>
      </c>
      <c r="H1812" s="26">
        <v>2154.9</v>
      </c>
      <c r="I1812" s="26">
        <v>2154.9</v>
      </c>
      <c r="J1812" s="26"/>
      <c r="K1812" s="26"/>
      <c r="L1812" s="26"/>
      <c r="M1812" s="26"/>
      <c r="N1812" s="26">
        <v>2154.9</v>
      </c>
      <c r="O1812" s="47">
        <f t="shared" si="2207"/>
        <v>100</v>
      </c>
      <c r="P1812" s="26"/>
      <c r="Q1812" s="26"/>
      <c r="R1812" s="26"/>
    </row>
    <row r="1813" spans="1:18" s="7" customFormat="1" x14ac:dyDescent="0.35">
      <c r="A1813" s="27" t="s">
        <v>416</v>
      </c>
      <c r="B1813" s="27" t="s">
        <v>174</v>
      </c>
      <c r="C1813" s="27"/>
      <c r="D1813" s="27"/>
      <c r="E1813" s="27"/>
      <c r="F1813" s="17" t="s">
        <v>201</v>
      </c>
      <c r="G1813" s="18">
        <f t="shared" ref="G1813:N1818" si="2214">G1814</f>
        <v>6819.68</v>
      </c>
      <c r="H1813" s="18">
        <f t="shared" si="2214"/>
        <v>4576.7836900000002</v>
      </c>
      <c r="I1813" s="18">
        <f t="shared" si="2214"/>
        <v>4576.7836900000002</v>
      </c>
      <c r="J1813" s="18">
        <f t="shared" si="2214"/>
        <v>0</v>
      </c>
      <c r="K1813" s="18">
        <f t="shared" si="2214"/>
        <v>0</v>
      </c>
      <c r="L1813" s="18">
        <f t="shared" si="2214"/>
        <v>0</v>
      </c>
      <c r="M1813" s="18">
        <f t="shared" si="2214"/>
        <v>0</v>
      </c>
      <c r="N1813" s="18">
        <f t="shared" si="2214"/>
        <v>4576.0200000000004</v>
      </c>
      <c r="O1813" s="46">
        <f t="shared" si="2207"/>
        <v>99.983313827969013</v>
      </c>
      <c r="P1813" s="18">
        <f t="shared" ref="P1813:R1818" si="2215">P1814</f>
        <v>0</v>
      </c>
      <c r="Q1813" s="18">
        <f t="shared" si="2215"/>
        <v>0</v>
      </c>
      <c r="R1813" s="18">
        <f t="shared" si="2215"/>
        <v>0</v>
      </c>
    </row>
    <row r="1814" spans="1:18" s="29" customFormat="1" x14ac:dyDescent="0.35">
      <c r="A1814" s="28" t="s">
        <v>416</v>
      </c>
      <c r="B1814" s="28" t="s">
        <v>174</v>
      </c>
      <c r="C1814" s="28" t="s">
        <v>8</v>
      </c>
      <c r="D1814" s="28"/>
      <c r="E1814" s="28"/>
      <c r="F1814" s="21" t="s">
        <v>202</v>
      </c>
      <c r="G1814" s="22">
        <f t="shared" ref="G1814" si="2216">G1815+G1820</f>
        <v>6819.68</v>
      </c>
      <c r="H1814" s="22">
        <f t="shared" ref="H1814:M1814" si="2217">H1815+H1820</f>
        <v>4576.7836900000002</v>
      </c>
      <c r="I1814" s="22">
        <f t="shared" si="2217"/>
        <v>4576.7836900000002</v>
      </c>
      <c r="J1814" s="22">
        <f t="shared" si="2217"/>
        <v>0</v>
      </c>
      <c r="K1814" s="22">
        <f t="shared" si="2217"/>
        <v>0</v>
      </c>
      <c r="L1814" s="22">
        <f t="shared" si="2217"/>
        <v>0</v>
      </c>
      <c r="M1814" s="22">
        <f t="shared" si="2217"/>
        <v>0</v>
      </c>
      <c r="N1814" s="22">
        <f t="shared" ref="N1814" si="2218">N1815+N1820</f>
        <v>4576.0200000000004</v>
      </c>
      <c r="O1814" s="48">
        <f t="shared" si="2207"/>
        <v>99.983313827969013</v>
      </c>
      <c r="P1814" s="22">
        <f t="shared" ref="P1814:R1814" si="2219">P1815+P1820</f>
        <v>0</v>
      </c>
      <c r="Q1814" s="22">
        <f t="shared" ref="Q1814" si="2220">Q1815+Q1820</f>
        <v>0</v>
      </c>
      <c r="R1814" s="22">
        <f t="shared" si="2219"/>
        <v>0</v>
      </c>
    </row>
    <row r="1815" spans="1:18" x14ac:dyDescent="0.35">
      <c r="A1815" s="24" t="s">
        <v>416</v>
      </c>
      <c r="B1815" s="24" t="s">
        <v>174</v>
      </c>
      <c r="C1815" s="24" t="s">
        <v>8</v>
      </c>
      <c r="D1815" s="24" t="s">
        <v>182</v>
      </c>
      <c r="E1815" s="24"/>
      <c r="F1815" s="25" t="s">
        <v>205</v>
      </c>
      <c r="G1815" s="26">
        <f t="shared" si="2214"/>
        <v>2406.6799999999998</v>
      </c>
      <c r="H1815" s="26">
        <f t="shared" si="2214"/>
        <v>2406.6799999999998</v>
      </c>
      <c r="I1815" s="26">
        <f t="shared" si="2214"/>
        <v>2406.6799999999998</v>
      </c>
      <c r="J1815" s="26">
        <f t="shared" si="2214"/>
        <v>0</v>
      </c>
      <c r="K1815" s="26">
        <f t="shared" si="2214"/>
        <v>0</v>
      </c>
      <c r="L1815" s="26">
        <f t="shared" si="2214"/>
        <v>0</v>
      </c>
      <c r="M1815" s="26">
        <f t="shared" si="2214"/>
        <v>0</v>
      </c>
      <c r="N1815" s="26">
        <f t="shared" si="2214"/>
        <v>2406.3220000000001</v>
      </c>
      <c r="O1815" s="47">
        <f t="shared" si="2207"/>
        <v>99.98512473615105</v>
      </c>
      <c r="P1815" s="26">
        <f t="shared" si="2215"/>
        <v>0</v>
      </c>
      <c r="Q1815" s="26">
        <f t="shared" si="2215"/>
        <v>0</v>
      </c>
      <c r="R1815" s="26">
        <f t="shared" si="2215"/>
        <v>0</v>
      </c>
    </row>
    <row r="1816" spans="1:18" x14ac:dyDescent="0.35">
      <c r="A1816" s="24" t="s">
        <v>416</v>
      </c>
      <c r="B1816" s="24" t="s">
        <v>174</v>
      </c>
      <c r="C1816" s="24" t="s">
        <v>8</v>
      </c>
      <c r="D1816" s="24" t="s">
        <v>193</v>
      </c>
      <c r="E1816" s="24"/>
      <c r="F1816" s="25" t="s">
        <v>222</v>
      </c>
      <c r="G1816" s="26">
        <f t="shared" si="2214"/>
        <v>2406.6799999999998</v>
      </c>
      <c r="H1816" s="26">
        <f t="shared" si="2214"/>
        <v>2406.6799999999998</v>
      </c>
      <c r="I1816" s="26">
        <f t="shared" si="2214"/>
        <v>2406.6799999999998</v>
      </c>
      <c r="J1816" s="26">
        <f t="shared" si="2214"/>
        <v>0</v>
      </c>
      <c r="K1816" s="26">
        <f t="shared" si="2214"/>
        <v>0</v>
      </c>
      <c r="L1816" s="26">
        <f t="shared" si="2214"/>
        <v>0</v>
      </c>
      <c r="M1816" s="26">
        <f t="shared" si="2214"/>
        <v>0</v>
      </c>
      <c r="N1816" s="26">
        <f t="shared" si="2214"/>
        <v>2406.3220000000001</v>
      </c>
      <c r="O1816" s="47">
        <f t="shared" si="2207"/>
        <v>99.98512473615105</v>
      </c>
      <c r="P1816" s="26">
        <f t="shared" si="2215"/>
        <v>0</v>
      </c>
      <c r="Q1816" s="26">
        <f t="shared" si="2215"/>
        <v>0</v>
      </c>
      <c r="R1816" s="26">
        <f t="shared" si="2215"/>
        <v>0</v>
      </c>
    </row>
    <row r="1817" spans="1:18" x14ac:dyDescent="0.35">
      <c r="A1817" s="24" t="s">
        <v>416</v>
      </c>
      <c r="B1817" s="24" t="s">
        <v>174</v>
      </c>
      <c r="C1817" s="24" t="s">
        <v>8</v>
      </c>
      <c r="D1817" s="24" t="s">
        <v>176</v>
      </c>
      <c r="E1817" s="24"/>
      <c r="F1817" s="25" t="s">
        <v>223</v>
      </c>
      <c r="G1817" s="26">
        <f t="shared" si="2214"/>
        <v>2406.6799999999998</v>
      </c>
      <c r="H1817" s="26">
        <f t="shared" si="2214"/>
        <v>2406.6799999999998</v>
      </c>
      <c r="I1817" s="26">
        <f t="shared" si="2214"/>
        <v>2406.6799999999998</v>
      </c>
      <c r="J1817" s="26">
        <f t="shared" si="2214"/>
        <v>0</v>
      </c>
      <c r="K1817" s="26">
        <f t="shared" si="2214"/>
        <v>0</v>
      </c>
      <c r="L1817" s="26">
        <f t="shared" si="2214"/>
        <v>0</v>
      </c>
      <c r="M1817" s="26">
        <f t="shared" si="2214"/>
        <v>0</v>
      </c>
      <c r="N1817" s="26">
        <f t="shared" si="2214"/>
        <v>2406.3220000000001</v>
      </c>
      <c r="O1817" s="47">
        <f t="shared" si="2207"/>
        <v>99.98512473615105</v>
      </c>
      <c r="P1817" s="26">
        <f t="shared" si="2215"/>
        <v>0</v>
      </c>
      <c r="Q1817" s="26">
        <f t="shared" si="2215"/>
        <v>0</v>
      </c>
      <c r="R1817" s="26">
        <f t="shared" si="2215"/>
        <v>0</v>
      </c>
    </row>
    <row r="1818" spans="1:18" ht="26" x14ac:dyDescent="0.35">
      <c r="A1818" s="24" t="s">
        <v>416</v>
      </c>
      <c r="B1818" s="24" t="s">
        <v>174</v>
      </c>
      <c r="C1818" s="24" t="s">
        <v>8</v>
      </c>
      <c r="D1818" s="24" t="s">
        <v>176</v>
      </c>
      <c r="E1818" s="24" t="s">
        <v>6</v>
      </c>
      <c r="F1818" s="25" t="s">
        <v>367</v>
      </c>
      <c r="G1818" s="26">
        <f t="shared" si="2214"/>
        <v>2406.6799999999998</v>
      </c>
      <c r="H1818" s="26">
        <f t="shared" si="2214"/>
        <v>2406.6799999999998</v>
      </c>
      <c r="I1818" s="26">
        <f t="shared" si="2214"/>
        <v>2406.6799999999998</v>
      </c>
      <c r="J1818" s="26">
        <f t="shared" si="2214"/>
        <v>0</v>
      </c>
      <c r="K1818" s="26">
        <f t="shared" si="2214"/>
        <v>0</v>
      </c>
      <c r="L1818" s="26">
        <f t="shared" si="2214"/>
        <v>0</v>
      </c>
      <c r="M1818" s="26">
        <f t="shared" si="2214"/>
        <v>0</v>
      </c>
      <c r="N1818" s="26">
        <f t="shared" si="2214"/>
        <v>2406.3220000000001</v>
      </c>
      <c r="O1818" s="47">
        <f t="shared" si="2207"/>
        <v>99.98512473615105</v>
      </c>
      <c r="P1818" s="26">
        <f t="shared" si="2215"/>
        <v>0</v>
      </c>
      <c r="Q1818" s="26">
        <f t="shared" si="2215"/>
        <v>0</v>
      </c>
      <c r="R1818" s="26">
        <f t="shared" si="2215"/>
        <v>0</v>
      </c>
    </row>
    <row r="1819" spans="1:18" ht="26" x14ac:dyDescent="0.35">
      <c r="A1819" s="24" t="s">
        <v>416</v>
      </c>
      <c r="B1819" s="24" t="s">
        <v>174</v>
      </c>
      <c r="C1819" s="24" t="s">
        <v>8</v>
      </c>
      <c r="D1819" s="24" t="s">
        <v>176</v>
      </c>
      <c r="E1819" s="24">
        <v>240</v>
      </c>
      <c r="F1819" s="25" t="s">
        <v>356</v>
      </c>
      <c r="G1819" s="26">
        <v>2406.6799999999998</v>
      </c>
      <c r="H1819" s="26">
        <v>2406.6799999999998</v>
      </c>
      <c r="I1819" s="26">
        <v>2406.6799999999998</v>
      </c>
      <c r="J1819" s="26"/>
      <c r="K1819" s="26"/>
      <c r="L1819" s="26"/>
      <c r="M1819" s="26"/>
      <c r="N1819" s="26">
        <v>2406.3220000000001</v>
      </c>
      <c r="O1819" s="47">
        <f t="shared" si="2207"/>
        <v>99.98512473615105</v>
      </c>
      <c r="P1819" s="26"/>
      <c r="Q1819" s="26"/>
      <c r="R1819" s="26"/>
    </row>
    <row r="1820" spans="1:18" ht="26" x14ac:dyDescent="0.35">
      <c r="A1820" s="24" t="s">
        <v>416</v>
      </c>
      <c r="B1820" s="24" t="s">
        <v>174</v>
      </c>
      <c r="C1820" s="24" t="s">
        <v>8</v>
      </c>
      <c r="D1820" s="24" t="s">
        <v>28</v>
      </c>
      <c r="E1820" s="24"/>
      <c r="F1820" s="25" t="s">
        <v>39</v>
      </c>
      <c r="G1820" s="26">
        <f t="shared" ref="G1820:N1823" si="2221">G1821</f>
        <v>4413</v>
      </c>
      <c r="H1820" s="26">
        <f t="shared" si="2221"/>
        <v>2170.1036899999999</v>
      </c>
      <c r="I1820" s="26">
        <f t="shared" si="2221"/>
        <v>2170.1036899999999</v>
      </c>
      <c r="J1820" s="26">
        <f t="shared" si="2221"/>
        <v>0</v>
      </c>
      <c r="K1820" s="26">
        <f t="shared" si="2221"/>
        <v>0</v>
      </c>
      <c r="L1820" s="26">
        <f t="shared" si="2221"/>
        <v>0</v>
      </c>
      <c r="M1820" s="26">
        <f t="shared" si="2221"/>
        <v>0</v>
      </c>
      <c r="N1820" s="26">
        <f t="shared" si="2221"/>
        <v>2169.6979999999999</v>
      </c>
      <c r="O1820" s="47">
        <f t="shared" si="2207"/>
        <v>99.981305501581815</v>
      </c>
      <c r="P1820" s="26">
        <f t="shared" ref="P1820:R1823" si="2222">P1821</f>
        <v>0</v>
      </c>
      <c r="Q1820" s="26">
        <f t="shared" si="2222"/>
        <v>0</v>
      </c>
      <c r="R1820" s="26">
        <f t="shared" si="2222"/>
        <v>0</v>
      </c>
    </row>
    <row r="1821" spans="1:18" ht="26" x14ac:dyDescent="0.35">
      <c r="A1821" s="24" t="s">
        <v>416</v>
      </c>
      <c r="B1821" s="24" t="s">
        <v>174</v>
      </c>
      <c r="C1821" s="24" t="s">
        <v>8</v>
      </c>
      <c r="D1821" s="24" t="s">
        <v>59</v>
      </c>
      <c r="E1821" s="24"/>
      <c r="F1821" s="25" t="s">
        <v>72</v>
      </c>
      <c r="G1821" s="26">
        <f t="shared" si="2221"/>
        <v>4413</v>
      </c>
      <c r="H1821" s="26">
        <f t="shared" si="2221"/>
        <v>2170.1036899999999</v>
      </c>
      <c r="I1821" s="26">
        <f t="shared" si="2221"/>
        <v>2170.1036899999999</v>
      </c>
      <c r="J1821" s="26">
        <f t="shared" si="2221"/>
        <v>0</v>
      </c>
      <c r="K1821" s="26">
        <f t="shared" si="2221"/>
        <v>0</v>
      </c>
      <c r="L1821" s="26">
        <f t="shared" si="2221"/>
        <v>0</v>
      </c>
      <c r="M1821" s="26">
        <f t="shared" si="2221"/>
        <v>0</v>
      </c>
      <c r="N1821" s="26">
        <f t="shared" si="2221"/>
        <v>2169.6979999999999</v>
      </c>
      <c r="O1821" s="47">
        <f t="shared" si="2207"/>
        <v>99.981305501581815</v>
      </c>
      <c r="P1821" s="26">
        <f t="shared" si="2222"/>
        <v>0</v>
      </c>
      <c r="Q1821" s="26">
        <f t="shared" si="2222"/>
        <v>0</v>
      </c>
      <c r="R1821" s="26">
        <f t="shared" si="2222"/>
        <v>0</v>
      </c>
    </row>
    <row r="1822" spans="1:18" ht="26" x14ac:dyDescent="0.35">
      <c r="A1822" s="24" t="s">
        <v>416</v>
      </c>
      <c r="B1822" s="24" t="s">
        <v>174</v>
      </c>
      <c r="C1822" s="24" t="s">
        <v>8</v>
      </c>
      <c r="D1822" s="24" t="s">
        <v>53</v>
      </c>
      <c r="E1822" s="24"/>
      <c r="F1822" s="25" t="s">
        <v>73</v>
      </c>
      <c r="G1822" s="26">
        <f t="shared" ref="G1822" si="2223">G1823+G1825</f>
        <v>4413</v>
      </c>
      <c r="H1822" s="26">
        <f t="shared" ref="H1822:M1822" si="2224">H1823+H1825</f>
        <v>2170.1036899999999</v>
      </c>
      <c r="I1822" s="26">
        <f t="shared" si="2224"/>
        <v>2170.1036899999999</v>
      </c>
      <c r="J1822" s="26">
        <f t="shared" si="2224"/>
        <v>0</v>
      </c>
      <c r="K1822" s="26">
        <f t="shared" si="2224"/>
        <v>0</v>
      </c>
      <c r="L1822" s="26">
        <f t="shared" si="2224"/>
        <v>0</v>
      </c>
      <c r="M1822" s="26">
        <f t="shared" si="2224"/>
        <v>0</v>
      </c>
      <c r="N1822" s="26">
        <f t="shared" ref="N1822" si="2225">N1823+N1825</f>
        <v>2169.6979999999999</v>
      </c>
      <c r="O1822" s="47">
        <f t="shared" si="2207"/>
        <v>99.981305501581815</v>
      </c>
      <c r="P1822" s="26">
        <f t="shared" ref="P1822:R1822" si="2226">P1823+P1825</f>
        <v>0</v>
      </c>
      <c r="Q1822" s="26">
        <f t="shared" ref="Q1822" si="2227">Q1823+Q1825</f>
        <v>0</v>
      </c>
      <c r="R1822" s="26">
        <f t="shared" si="2226"/>
        <v>0</v>
      </c>
    </row>
    <row r="1823" spans="1:18" ht="26" x14ac:dyDescent="0.35">
      <c r="A1823" s="24" t="s">
        <v>416</v>
      </c>
      <c r="B1823" s="24" t="s">
        <v>174</v>
      </c>
      <c r="C1823" s="24" t="s">
        <v>8</v>
      </c>
      <c r="D1823" s="24" t="s">
        <v>53</v>
      </c>
      <c r="E1823" s="24" t="s">
        <v>6</v>
      </c>
      <c r="F1823" s="25" t="s">
        <v>367</v>
      </c>
      <c r="G1823" s="26">
        <f t="shared" si="2221"/>
        <v>3988</v>
      </c>
      <c r="H1823" s="26">
        <f t="shared" si="2221"/>
        <v>2170.1036899999999</v>
      </c>
      <c r="I1823" s="26">
        <f t="shared" si="2221"/>
        <v>2170.1036899999999</v>
      </c>
      <c r="J1823" s="26">
        <f t="shared" si="2221"/>
        <v>0</v>
      </c>
      <c r="K1823" s="26">
        <f t="shared" si="2221"/>
        <v>0</v>
      </c>
      <c r="L1823" s="26">
        <f t="shared" si="2221"/>
        <v>0</v>
      </c>
      <c r="M1823" s="26">
        <f t="shared" si="2221"/>
        <v>0</v>
      </c>
      <c r="N1823" s="26">
        <f t="shared" si="2221"/>
        <v>2169.6979999999999</v>
      </c>
      <c r="O1823" s="47">
        <f t="shared" si="2207"/>
        <v>99.981305501581815</v>
      </c>
      <c r="P1823" s="26">
        <f t="shared" si="2222"/>
        <v>0</v>
      </c>
      <c r="Q1823" s="26">
        <f t="shared" si="2222"/>
        <v>0</v>
      </c>
      <c r="R1823" s="26">
        <f t="shared" si="2222"/>
        <v>0</v>
      </c>
    </row>
    <row r="1824" spans="1:18" ht="26" x14ac:dyDescent="0.35">
      <c r="A1824" s="24" t="s">
        <v>416</v>
      </c>
      <c r="B1824" s="24" t="s">
        <v>174</v>
      </c>
      <c r="C1824" s="24" t="s">
        <v>8</v>
      </c>
      <c r="D1824" s="24" t="s">
        <v>53</v>
      </c>
      <c r="E1824" s="24" t="s">
        <v>302</v>
      </c>
      <c r="F1824" s="25" t="s">
        <v>356</v>
      </c>
      <c r="G1824" s="26">
        <v>3988</v>
      </c>
      <c r="H1824" s="26">
        <v>2170.1036899999999</v>
      </c>
      <c r="I1824" s="26">
        <v>2170.1036899999999</v>
      </c>
      <c r="J1824" s="26"/>
      <c r="K1824" s="26"/>
      <c r="L1824" s="26"/>
      <c r="M1824" s="26"/>
      <c r="N1824" s="26">
        <v>2169.6979999999999</v>
      </c>
      <c r="O1824" s="47">
        <f t="shared" si="2207"/>
        <v>99.981305501581815</v>
      </c>
      <c r="P1824" s="26"/>
      <c r="Q1824" s="26"/>
      <c r="R1824" s="26"/>
    </row>
    <row r="1825" spans="1:18" ht="26" x14ac:dyDescent="0.35">
      <c r="A1825" s="24" t="s">
        <v>416</v>
      </c>
      <c r="B1825" s="24" t="s">
        <v>174</v>
      </c>
      <c r="C1825" s="24" t="s">
        <v>8</v>
      </c>
      <c r="D1825" s="24" t="s">
        <v>53</v>
      </c>
      <c r="E1825" s="24" t="s">
        <v>85</v>
      </c>
      <c r="F1825" s="25" t="s">
        <v>370</v>
      </c>
      <c r="G1825" s="26">
        <f t="shared" ref="G1825:N1825" si="2228">G1826</f>
        <v>425</v>
      </c>
      <c r="H1825" s="26">
        <f t="shared" si="2228"/>
        <v>0</v>
      </c>
      <c r="I1825" s="26">
        <f t="shared" si="2228"/>
        <v>0</v>
      </c>
      <c r="J1825" s="26">
        <f t="shared" si="2228"/>
        <v>0</v>
      </c>
      <c r="K1825" s="26">
        <f t="shared" si="2228"/>
        <v>0</v>
      </c>
      <c r="L1825" s="26">
        <f t="shared" si="2228"/>
        <v>0</v>
      </c>
      <c r="M1825" s="26">
        <f t="shared" si="2228"/>
        <v>0</v>
      </c>
      <c r="N1825" s="26">
        <f t="shared" si="2228"/>
        <v>0</v>
      </c>
      <c r="O1825" s="47"/>
      <c r="P1825" s="26">
        <f t="shared" ref="P1825:R1825" si="2229">P1826</f>
        <v>0</v>
      </c>
      <c r="Q1825" s="26">
        <f t="shared" si="2229"/>
        <v>0</v>
      </c>
      <c r="R1825" s="26">
        <f t="shared" si="2229"/>
        <v>0</v>
      </c>
    </row>
    <row r="1826" spans="1:18" ht="26" x14ac:dyDescent="0.35">
      <c r="A1826" s="24" t="s">
        <v>416</v>
      </c>
      <c r="B1826" s="24" t="s">
        <v>174</v>
      </c>
      <c r="C1826" s="24" t="s">
        <v>8</v>
      </c>
      <c r="D1826" s="24" t="s">
        <v>53</v>
      </c>
      <c r="E1826" s="24" t="s">
        <v>353</v>
      </c>
      <c r="F1826" s="25" t="s">
        <v>363</v>
      </c>
      <c r="G1826" s="26">
        <v>425</v>
      </c>
      <c r="H1826" s="26">
        <v>0</v>
      </c>
      <c r="I1826" s="26"/>
      <c r="J1826" s="26"/>
      <c r="K1826" s="26"/>
      <c r="L1826" s="26"/>
      <c r="M1826" s="26"/>
      <c r="N1826" s="26"/>
      <c r="O1826" s="47"/>
      <c r="P1826" s="26"/>
      <c r="Q1826" s="26"/>
      <c r="R1826" s="26"/>
    </row>
    <row r="1827" spans="1:18" s="7" customFormat="1" x14ac:dyDescent="0.35">
      <c r="A1827" s="27" t="s">
        <v>416</v>
      </c>
      <c r="B1827" s="27" t="s">
        <v>51</v>
      </c>
      <c r="C1827" s="27"/>
      <c r="D1827" s="27"/>
      <c r="E1827" s="27"/>
      <c r="F1827" s="17" t="s">
        <v>375</v>
      </c>
      <c r="G1827" s="18">
        <f>G1828</f>
        <v>3413.7</v>
      </c>
      <c r="H1827" s="18">
        <f t="shared" ref="H1827:R1827" si="2230">H1828</f>
        <v>3225.7164699999998</v>
      </c>
      <c r="I1827" s="18">
        <f t="shared" si="2230"/>
        <v>3225.7164699999998</v>
      </c>
      <c r="J1827" s="18">
        <f t="shared" si="2230"/>
        <v>0</v>
      </c>
      <c r="K1827" s="18">
        <f t="shared" si="2230"/>
        <v>0</v>
      </c>
      <c r="L1827" s="18">
        <f t="shared" si="2230"/>
        <v>0</v>
      </c>
      <c r="M1827" s="18">
        <f t="shared" si="2230"/>
        <v>0</v>
      </c>
      <c r="N1827" s="18">
        <f t="shared" si="2230"/>
        <v>3195.1899999999996</v>
      </c>
      <c r="O1827" s="46">
        <f t="shared" si="2207"/>
        <v>99.053653032313775</v>
      </c>
      <c r="P1827" s="18">
        <f t="shared" si="2230"/>
        <v>0</v>
      </c>
      <c r="Q1827" s="18">
        <f t="shared" si="2230"/>
        <v>0</v>
      </c>
      <c r="R1827" s="18">
        <f t="shared" si="2230"/>
        <v>0</v>
      </c>
    </row>
    <row r="1828" spans="1:18" s="29" customFormat="1" x14ac:dyDescent="0.35">
      <c r="A1828" s="28" t="s">
        <v>416</v>
      </c>
      <c r="B1828" s="28" t="s">
        <v>51</v>
      </c>
      <c r="C1828" s="28" t="s">
        <v>130</v>
      </c>
      <c r="D1828" s="28"/>
      <c r="E1828" s="28"/>
      <c r="F1828" s="21" t="s">
        <v>383</v>
      </c>
      <c r="G1828" s="22">
        <f t="shared" ref="G1828" si="2231">G1829+G1834</f>
        <v>3413.7</v>
      </c>
      <c r="H1828" s="22">
        <f t="shared" ref="H1828:M1828" si="2232">H1829+H1834</f>
        <v>3225.7164699999998</v>
      </c>
      <c r="I1828" s="22">
        <f t="shared" si="2232"/>
        <v>3225.7164699999998</v>
      </c>
      <c r="J1828" s="22">
        <f t="shared" si="2232"/>
        <v>0</v>
      </c>
      <c r="K1828" s="22">
        <f t="shared" si="2232"/>
        <v>0</v>
      </c>
      <c r="L1828" s="22">
        <f t="shared" si="2232"/>
        <v>0</v>
      </c>
      <c r="M1828" s="22">
        <f t="shared" si="2232"/>
        <v>0</v>
      </c>
      <c r="N1828" s="22">
        <f t="shared" ref="N1828" si="2233">N1829+N1834</f>
        <v>3195.1899999999996</v>
      </c>
      <c r="O1828" s="48">
        <f t="shared" si="2207"/>
        <v>99.053653032313775</v>
      </c>
      <c r="P1828" s="22">
        <f t="shared" ref="P1828:R1828" si="2234">P1829+P1834</f>
        <v>0</v>
      </c>
      <c r="Q1828" s="22">
        <f t="shared" ref="Q1828" si="2235">Q1829+Q1834</f>
        <v>0</v>
      </c>
      <c r="R1828" s="22">
        <f t="shared" si="2234"/>
        <v>0</v>
      </c>
    </row>
    <row r="1829" spans="1:18" ht="26" x14ac:dyDescent="0.35">
      <c r="A1829" s="24" t="s">
        <v>416</v>
      </c>
      <c r="B1829" s="24" t="s">
        <v>51</v>
      </c>
      <c r="C1829" s="24" t="s">
        <v>130</v>
      </c>
      <c r="D1829" s="24" t="s">
        <v>268</v>
      </c>
      <c r="E1829" s="24"/>
      <c r="F1829" s="25" t="s">
        <v>298</v>
      </c>
      <c r="G1829" s="26">
        <f t="shared" ref="G1829:N1832" si="2236">G1830</f>
        <v>3014.7</v>
      </c>
      <c r="H1829" s="26">
        <f t="shared" si="2236"/>
        <v>3014.7</v>
      </c>
      <c r="I1829" s="26">
        <f t="shared" si="2236"/>
        <v>3014.7</v>
      </c>
      <c r="J1829" s="26">
        <f t="shared" si="2236"/>
        <v>0</v>
      </c>
      <c r="K1829" s="26">
        <f t="shared" si="2236"/>
        <v>0</v>
      </c>
      <c r="L1829" s="26">
        <f t="shared" si="2236"/>
        <v>0</v>
      </c>
      <c r="M1829" s="26">
        <f t="shared" si="2236"/>
        <v>0</v>
      </c>
      <c r="N1829" s="26">
        <f t="shared" si="2236"/>
        <v>2984.1729999999998</v>
      </c>
      <c r="O1829" s="47">
        <f t="shared" si="2207"/>
        <v>98.987395097356284</v>
      </c>
      <c r="P1829" s="26">
        <f t="shared" ref="P1829:R1832" si="2237">P1830</f>
        <v>0</v>
      </c>
      <c r="Q1829" s="26">
        <f t="shared" si="2237"/>
        <v>0</v>
      </c>
      <c r="R1829" s="26">
        <f t="shared" si="2237"/>
        <v>0</v>
      </c>
    </row>
    <row r="1830" spans="1:18" ht="26" x14ac:dyDescent="0.35">
      <c r="A1830" s="24" t="s">
        <v>416</v>
      </c>
      <c r="B1830" s="24" t="s">
        <v>51</v>
      </c>
      <c r="C1830" s="24" t="s">
        <v>130</v>
      </c>
      <c r="D1830" s="24" t="s">
        <v>269</v>
      </c>
      <c r="E1830" s="24"/>
      <c r="F1830" s="25" t="s">
        <v>299</v>
      </c>
      <c r="G1830" s="26">
        <f t="shared" si="2236"/>
        <v>3014.7</v>
      </c>
      <c r="H1830" s="26">
        <f t="shared" si="2236"/>
        <v>3014.7</v>
      </c>
      <c r="I1830" s="26">
        <f t="shared" si="2236"/>
        <v>3014.7</v>
      </c>
      <c r="J1830" s="26">
        <f t="shared" si="2236"/>
        <v>0</v>
      </c>
      <c r="K1830" s="26">
        <f t="shared" si="2236"/>
        <v>0</v>
      </c>
      <c r="L1830" s="26">
        <f t="shared" si="2236"/>
        <v>0</v>
      </c>
      <c r="M1830" s="26">
        <f t="shared" si="2236"/>
        <v>0</v>
      </c>
      <c r="N1830" s="26">
        <f t="shared" si="2236"/>
        <v>2984.1729999999998</v>
      </c>
      <c r="O1830" s="47">
        <f t="shared" si="2207"/>
        <v>98.987395097356284</v>
      </c>
      <c r="P1830" s="26">
        <f t="shared" si="2237"/>
        <v>0</v>
      </c>
      <c r="Q1830" s="26">
        <f t="shared" si="2237"/>
        <v>0</v>
      </c>
      <c r="R1830" s="26">
        <f t="shared" si="2237"/>
        <v>0</v>
      </c>
    </row>
    <row r="1831" spans="1:18" x14ac:dyDescent="0.35">
      <c r="A1831" s="24" t="s">
        <v>416</v>
      </c>
      <c r="B1831" s="24" t="s">
        <v>51</v>
      </c>
      <c r="C1831" s="24" t="s">
        <v>130</v>
      </c>
      <c r="D1831" s="24" t="s">
        <v>327</v>
      </c>
      <c r="E1831" s="24"/>
      <c r="F1831" s="25" t="s">
        <v>385</v>
      </c>
      <c r="G1831" s="26">
        <f t="shared" si="2236"/>
        <v>3014.7</v>
      </c>
      <c r="H1831" s="26">
        <f t="shared" si="2236"/>
        <v>3014.7</v>
      </c>
      <c r="I1831" s="26">
        <f t="shared" si="2236"/>
        <v>3014.7</v>
      </c>
      <c r="J1831" s="26">
        <f t="shared" si="2236"/>
        <v>0</v>
      </c>
      <c r="K1831" s="26">
        <f t="shared" si="2236"/>
        <v>0</v>
      </c>
      <c r="L1831" s="26">
        <f t="shared" si="2236"/>
        <v>0</v>
      </c>
      <c r="M1831" s="26">
        <f t="shared" si="2236"/>
        <v>0</v>
      </c>
      <c r="N1831" s="26">
        <f t="shared" si="2236"/>
        <v>2984.1729999999998</v>
      </c>
      <c r="O1831" s="47">
        <f t="shared" si="2207"/>
        <v>98.987395097356284</v>
      </c>
      <c r="P1831" s="26">
        <f t="shared" si="2237"/>
        <v>0</v>
      </c>
      <c r="Q1831" s="26">
        <f t="shared" si="2237"/>
        <v>0</v>
      </c>
      <c r="R1831" s="26">
        <f t="shared" si="2237"/>
        <v>0</v>
      </c>
    </row>
    <row r="1832" spans="1:18" ht="26" x14ac:dyDescent="0.35">
      <c r="A1832" s="24" t="s">
        <v>416</v>
      </c>
      <c r="B1832" s="24" t="s">
        <v>51</v>
      </c>
      <c r="C1832" s="24" t="s">
        <v>130</v>
      </c>
      <c r="D1832" s="24" t="s">
        <v>327</v>
      </c>
      <c r="E1832" s="24" t="s">
        <v>6</v>
      </c>
      <c r="F1832" s="25" t="s">
        <v>367</v>
      </c>
      <c r="G1832" s="26">
        <f t="shared" si="2236"/>
        <v>3014.7</v>
      </c>
      <c r="H1832" s="26">
        <f t="shared" si="2236"/>
        <v>3014.7</v>
      </c>
      <c r="I1832" s="26">
        <f t="shared" si="2236"/>
        <v>3014.7</v>
      </c>
      <c r="J1832" s="26">
        <f t="shared" si="2236"/>
        <v>0</v>
      </c>
      <c r="K1832" s="26">
        <f t="shared" si="2236"/>
        <v>0</v>
      </c>
      <c r="L1832" s="26">
        <f t="shared" si="2236"/>
        <v>0</v>
      </c>
      <c r="M1832" s="26">
        <f t="shared" si="2236"/>
        <v>0</v>
      </c>
      <c r="N1832" s="26">
        <f t="shared" si="2236"/>
        <v>2984.1729999999998</v>
      </c>
      <c r="O1832" s="47">
        <f t="shared" si="2207"/>
        <v>98.987395097356284</v>
      </c>
      <c r="P1832" s="26">
        <f t="shared" si="2237"/>
        <v>0</v>
      </c>
      <c r="Q1832" s="26">
        <f t="shared" si="2237"/>
        <v>0</v>
      </c>
      <c r="R1832" s="26">
        <f t="shared" si="2237"/>
        <v>0</v>
      </c>
    </row>
    <row r="1833" spans="1:18" ht="26" x14ac:dyDescent="0.35">
      <c r="A1833" s="24" t="s">
        <v>416</v>
      </c>
      <c r="B1833" s="24" t="s">
        <v>51</v>
      </c>
      <c r="C1833" s="24" t="s">
        <v>130</v>
      </c>
      <c r="D1833" s="24" t="s">
        <v>327</v>
      </c>
      <c r="E1833" s="24">
        <v>240</v>
      </c>
      <c r="F1833" s="25" t="s">
        <v>356</v>
      </c>
      <c r="G1833" s="26">
        <v>3014.7</v>
      </c>
      <c r="H1833" s="26">
        <v>3014.7</v>
      </c>
      <c r="I1833" s="26">
        <v>3014.7</v>
      </c>
      <c r="J1833" s="26"/>
      <c r="K1833" s="26"/>
      <c r="L1833" s="26"/>
      <c r="M1833" s="26"/>
      <c r="N1833" s="26">
        <v>2984.1729999999998</v>
      </c>
      <c r="O1833" s="47">
        <f t="shared" si="2207"/>
        <v>98.987395097356284</v>
      </c>
      <c r="P1833" s="26"/>
      <c r="Q1833" s="26"/>
      <c r="R1833" s="26"/>
    </row>
    <row r="1834" spans="1:18" ht="26" x14ac:dyDescent="0.35">
      <c r="A1834" s="24" t="s">
        <v>416</v>
      </c>
      <c r="B1834" s="24" t="s">
        <v>51</v>
      </c>
      <c r="C1834" s="24" t="s">
        <v>130</v>
      </c>
      <c r="D1834" s="24" t="s">
        <v>28</v>
      </c>
      <c r="E1834" s="24"/>
      <c r="F1834" s="25" t="s">
        <v>39</v>
      </c>
      <c r="G1834" s="26">
        <f t="shared" ref="G1834:N1839" si="2238">G1835</f>
        <v>399</v>
      </c>
      <c r="H1834" s="26">
        <f t="shared" si="2238"/>
        <v>211.01647</v>
      </c>
      <c r="I1834" s="26">
        <f t="shared" si="2238"/>
        <v>211.01647</v>
      </c>
      <c r="J1834" s="26">
        <f t="shared" si="2238"/>
        <v>0</v>
      </c>
      <c r="K1834" s="26">
        <f t="shared" si="2238"/>
        <v>0</v>
      </c>
      <c r="L1834" s="26">
        <f t="shared" si="2238"/>
        <v>0</v>
      </c>
      <c r="M1834" s="26">
        <f t="shared" si="2238"/>
        <v>0</v>
      </c>
      <c r="N1834" s="26">
        <f t="shared" si="2238"/>
        <v>211.017</v>
      </c>
      <c r="O1834" s="47">
        <f t="shared" si="2207"/>
        <v>100.00025116522895</v>
      </c>
      <c r="P1834" s="26">
        <f t="shared" ref="P1834:R1839" si="2239">P1835</f>
        <v>0</v>
      </c>
      <c r="Q1834" s="26">
        <f t="shared" si="2239"/>
        <v>0</v>
      </c>
      <c r="R1834" s="26">
        <f t="shared" si="2239"/>
        <v>0</v>
      </c>
    </row>
    <row r="1835" spans="1:18" ht="26" x14ac:dyDescent="0.35">
      <c r="A1835" s="24" t="s">
        <v>416</v>
      </c>
      <c r="B1835" s="24" t="s">
        <v>51</v>
      </c>
      <c r="C1835" s="24" t="s">
        <v>130</v>
      </c>
      <c r="D1835" s="24" t="s">
        <v>59</v>
      </c>
      <c r="E1835" s="24"/>
      <c r="F1835" s="25" t="s">
        <v>72</v>
      </c>
      <c r="G1835" s="26">
        <f t="shared" si="2238"/>
        <v>399</v>
      </c>
      <c r="H1835" s="26">
        <f t="shared" si="2238"/>
        <v>211.01647</v>
      </c>
      <c r="I1835" s="26">
        <f t="shared" si="2238"/>
        <v>211.01647</v>
      </c>
      <c r="J1835" s="26">
        <f t="shared" si="2238"/>
        <v>0</v>
      </c>
      <c r="K1835" s="26">
        <f t="shared" si="2238"/>
        <v>0</v>
      </c>
      <c r="L1835" s="26">
        <f t="shared" si="2238"/>
        <v>0</v>
      </c>
      <c r="M1835" s="26">
        <f t="shared" si="2238"/>
        <v>0</v>
      </c>
      <c r="N1835" s="26">
        <f t="shared" si="2238"/>
        <v>211.017</v>
      </c>
      <c r="O1835" s="47">
        <f t="shared" si="2207"/>
        <v>100.00025116522895</v>
      </c>
      <c r="P1835" s="26">
        <f t="shared" si="2239"/>
        <v>0</v>
      </c>
      <c r="Q1835" s="26">
        <f t="shared" si="2239"/>
        <v>0</v>
      </c>
      <c r="R1835" s="26">
        <f t="shared" si="2239"/>
        <v>0</v>
      </c>
    </row>
    <row r="1836" spans="1:18" ht="26" x14ac:dyDescent="0.35">
      <c r="A1836" s="24" t="s">
        <v>416</v>
      </c>
      <c r="B1836" s="24" t="s">
        <v>51</v>
      </c>
      <c r="C1836" s="24" t="s">
        <v>130</v>
      </c>
      <c r="D1836" s="24" t="s">
        <v>53</v>
      </c>
      <c r="E1836" s="24"/>
      <c r="F1836" s="25" t="s">
        <v>73</v>
      </c>
      <c r="G1836" s="26">
        <f t="shared" ref="G1836" si="2240">G1837+G1839</f>
        <v>399</v>
      </c>
      <c r="H1836" s="26">
        <f t="shared" ref="H1836:M1836" si="2241">H1837+H1839</f>
        <v>211.01647</v>
      </c>
      <c r="I1836" s="26">
        <f t="shared" si="2241"/>
        <v>211.01647</v>
      </c>
      <c r="J1836" s="26">
        <f t="shared" si="2241"/>
        <v>0</v>
      </c>
      <c r="K1836" s="26">
        <f t="shared" si="2241"/>
        <v>0</v>
      </c>
      <c r="L1836" s="26">
        <f t="shared" si="2241"/>
        <v>0</v>
      </c>
      <c r="M1836" s="26">
        <f t="shared" si="2241"/>
        <v>0</v>
      </c>
      <c r="N1836" s="26">
        <f t="shared" ref="N1836" si="2242">N1837+N1839</f>
        <v>211.017</v>
      </c>
      <c r="O1836" s="47">
        <f t="shared" si="2207"/>
        <v>100.00025116522895</v>
      </c>
      <c r="P1836" s="26">
        <f t="shared" ref="P1836:R1836" si="2243">P1837+P1839</f>
        <v>0</v>
      </c>
      <c r="Q1836" s="26">
        <f t="shared" ref="Q1836" si="2244">Q1837+Q1839</f>
        <v>0</v>
      </c>
      <c r="R1836" s="26">
        <f t="shared" si="2243"/>
        <v>0</v>
      </c>
    </row>
    <row r="1837" spans="1:18" ht="26" x14ac:dyDescent="0.35">
      <c r="A1837" s="24" t="s">
        <v>416</v>
      </c>
      <c r="B1837" s="24" t="s">
        <v>51</v>
      </c>
      <c r="C1837" s="24" t="s">
        <v>130</v>
      </c>
      <c r="D1837" s="24" t="s">
        <v>53</v>
      </c>
      <c r="E1837" s="24" t="s">
        <v>6</v>
      </c>
      <c r="F1837" s="25" t="s">
        <v>367</v>
      </c>
      <c r="G1837" s="26">
        <f t="shared" si="2238"/>
        <v>250</v>
      </c>
      <c r="H1837" s="26">
        <f t="shared" si="2238"/>
        <v>211.01647</v>
      </c>
      <c r="I1837" s="26">
        <f t="shared" si="2238"/>
        <v>211.01647</v>
      </c>
      <c r="J1837" s="26">
        <f t="shared" si="2238"/>
        <v>0</v>
      </c>
      <c r="K1837" s="26">
        <f t="shared" si="2238"/>
        <v>0</v>
      </c>
      <c r="L1837" s="26">
        <f t="shared" si="2238"/>
        <v>0</v>
      </c>
      <c r="M1837" s="26">
        <f t="shared" si="2238"/>
        <v>0</v>
      </c>
      <c r="N1837" s="26">
        <f t="shared" si="2238"/>
        <v>211.017</v>
      </c>
      <c r="O1837" s="47">
        <f t="shared" si="2207"/>
        <v>100.00025116522895</v>
      </c>
      <c r="P1837" s="26">
        <f t="shared" si="2239"/>
        <v>0</v>
      </c>
      <c r="Q1837" s="26">
        <f t="shared" si="2239"/>
        <v>0</v>
      </c>
      <c r="R1837" s="26">
        <f t="shared" si="2239"/>
        <v>0</v>
      </c>
    </row>
    <row r="1838" spans="1:18" ht="26" x14ac:dyDescent="0.35">
      <c r="A1838" s="24" t="s">
        <v>416</v>
      </c>
      <c r="B1838" s="24" t="s">
        <v>51</v>
      </c>
      <c r="C1838" s="24" t="s">
        <v>130</v>
      </c>
      <c r="D1838" s="24" t="s">
        <v>53</v>
      </c>
      <c r="E1838" s="24" t="s">
        <v>302</v>
      </c>
      <c r="F1838" s="25" t="s">
        <v>356</v>
      </c>
      <c r="G1838" s="26">
        <v>250</v>
      </c>
      <c r="H1838" s="26">
        <v>211.01647</v>
      </c>
      <c r="I1838" s="26">
        <v>211.01647</v>
      </c>
      <c r="J1838" s="26"/>
      <c r="K1838" s="26"/>
      <c r="L1838" s="26"/>
      <c r="M1838" s="26"/>
      <c r="N1838" s="26">
        <v>211.017</v>
      </c>
      <c r="O1838" s="47">
        <f t="shared" si="2207"/>
        <v>100.00025116522895</v>
      </c>
      <c r="P1838" s="26"/>
      <c r="Q1838" s="26"/>
      <c r="R1838" s="26"/>
    </row>
    <row r="1839" spans="1:18" ht="26" x14ac:dyDescent="0.35">
      <c r="A1839" s="24" t="s">
        <v>416</v>
      </c>
      <c r="B1839" s="24" t="s">
        <v>51</v>
      </c>
      <c r="C1839" s="24" t="s">
        <v>130</v>
      </c>
      <c r="D1839" s="24" t="s">
        <v>53</v>
      </c>
      <c r="E1839" s="24" t="s">
        <v>85</v>
      </c>
      <c r="F1839" s="25" t="s">
        <v>370</v>
      </c>
      <c r="G1839" s="26">
        <f t="shared" si="2238"/>
        <v>149</v>
      </c>
      <c r="H1839" s="26">
        <f t="shared" si="2238"/>
        <v>0</v>
      </c>
      <c r="I1839" s="26">
        <f t="shared" si="2238"/>
        <v>0</v>
      </c>
      <c r="J1839" s="26">
        <f t="shared" si="2238"/>
        <v>0</v>
      </c>
      <c r="K1839" s="26">
        <f t="shared" si="2238"/>
        <v>0</v>
      </c>
      <c r="L1839" s="26">
        <f t="shared" si="2238"/>
        <v>0</v>
      </c>
      <c r="M1839" s="26">
        <f t="shared" si="2238"/>
        <v>0</v>
      </c>
      <c r="N1839" s="26">
        <f t="shared" si="2238"/>
        <v>0</v>
      </c>
      <c r="O1839" s="47"/>
      <c r="P1839" s="26">
        <f t="shared" si="2239"/>
        <v>0</v>
      </c>
      <c r="Q1839" s="26">
        <f t="shared" si="2239"/>
        <v>0</v>
      </c>
      <c r="R1839" s="26">
        <f t="shared" si="2239"/>
        <v>0</v>
      </c>
    </row>
    <row r="1840" spans="1:18" ht="26" x14ac:dyDescent="0.35">
      <c r="A1840" s="24" t="s">
        <v>416</v>
      </c>
      <c r="B1840" s="24" t="s">
        <v>51</v>
      </c>
      <c r="C1840" s="24" t="s">
        <v>130</v>
      </c>
      <c r="D1840" s="24" t="s">
        <v>53</v>
      </c>
      <c r="E1840" s="24" t="s">
        <v>353</v>
      </c>
      <c r="F1840" s="25" t="s">
        <v>363</v>
      </c>
      <c r="G1840" s="26">
        <v>149</v>
      </c>
      <c r="H1840" s="26">
        <v>0</v>
      </c>
      <c r="I1840" s="26"/>
      <c r="J1840" s="26"/>
      <c r="K1840" s="26"/>
      <c r="L1840" s="26"/>
      <c r="M1840" s="26"/>
      <c r="N1840" s="26"/>
      <c r="O1840" s="47"/>
      <c r="P1840" s="26"/>
      <c r="Q1840" s="26"/>
      <c r="R1840" s="26"/>
    </row>
    <row r="1841" spans="1:18" s="7" customFormat="1" x14ac:dyDescent="0.35">
      <c r="A1841" s="27" t="s">
        <v>417</v>
      </c>
      <c r="B1841" s="27"/>
      <c r="C1841" s="27"/>
      <c r="D1841" s="27"/>
      <c r="E1841" s="27"/>
      <c r="F1841" s="17" t="s">
        <v>418</v>
      </c>
      <c r="G1841" s="18">
        <f t="shared" ref="G1841:R1841" si="2245">G1842+G1899+G1917+G1956+G2008+G2015+G2025+G2037</f>
        <v>290382.36199999996</v>
      </c>
      <c r="H1841" s="18">
        <f t="shared" si="2245"/>
        <v>304710.47550999996</v>
      </c>
      <c r="I1841" s="18">
        <f t="shared" si="2245"/>
        <v>304710.47550999996</v>
      </c>
      <c r="J1841" s="18">
        <f t="shared" si="2245"/>
        <v>3409.7</v>
      </c>
      <c r="K1841" s="18">
        <f t="shared" si="2245"/>
        <v>3409.7</v>
      </c>
      <c r="L1841" s="32">
        <f t="shared" si="2245"/>
        <v>0</v>
      </c>
      <c r="M1841" s="32">
        <f t="shared" si="2245"/>
        <v>0</v>
      </c>
      <c r="N1841" s="18">
        <f t="shared" si="2245"/>
        <v>301798.54200000002</v>
      </c>
      <c r="O1841" s="46">
        <f t="shared" si="2207"/>
        <v>99.044360550740436</v>
      </c>
      <c r="P1841" s="18">
        <f t="shared" si="2245"/>
        <v>3377.0969999999998</v>
      </c>
      <c r="Q1841" s="18">
        <f t="shared" si="2245"/>
        <v>0</v>
      </c>
      <c r="R1841" s="18">
        <f t="shared" si="2245"/>
        <v>0</v>
      </c>
    </row>
    <row r="1842" spans="1:18" s="7" customFormat="1" x14ac:dyDescent="0.35">
      <c r="A1842" s="27" t="s">
        <v>417</v>
      </c>
      <c r="B1842" s="27" t="s">
        <v>8</v>
      </c>
      <c r="C1842" s="27"/>
      <c r="D1842" s="27"/>
      <c r="E1842" s="27"/>
      <c r="F1842" s="17" t="s">
        <v>13</v>
      </c>
      <c r="G1842" s="18">
        <f t="shared" ref="G1842" si="2246">G1843+G1865</f>
        <v>41893.300000000003</v>
      </c>
      <c r="H1842" s="18">
        <f t="shared" ref="H1842:M1842" si="2247">H1843+H1865</f>
        <v>45257.508099999999</v>
      </c>
      <c r="I1842" s="18">
        <f t="shared" si="2247"/>
        <v>45257.508099999999</v>
      </c>
      <c r="J1842" s="18">
        <f t="shared" si="2247"/>
        <v>3409.7</v>
      </c>
      <c r="K1842" s="18">
        <f t="shared" si="2247"/>
        <v>3409.7</v>
      </c>
      <c r="L1842" s="18">
        <f t="shared" si="2247"/>
        <v>0</v>
      </c>
      <c r="M1842" s="18">
        <f t="shared" si="2247"/>
        <v>0</v>
      </c>
      <c r="N1842" s="18">
        <f t="shared" ref="N1842" si="2248">N1843+N1865</f>
        <v>44904.261999999995</v>
      </c>
      <c r="O1842" s="46">
        <f t="shared" si="2207"/>
        <v>99.219475143838054</v>
      </c>
      <c r="P1842" s="18">
        <f t="shared" ref="P1842:R1842" si="2249">P1843+P1865</f>
        <v>3377.0969999999998</v>
      </c>
      <c r="Q1842" s="18">
        <f t="shared" ref="Q1842" si="2250">Q1843+Q1865</f>
        <v>0</v>
      </c>
      <c r="R1842" s="18">
        <f t="shared" si="2249"/>
        <v>0</v>
      </c>
    </row>
    <row r="1843" spans="1:18" s="29" customFormat="1" ht="39" x14ac:dyDescent="0.35">
      <c r="A1843" s="28" t="s">
        <v>417</v>
      </c>
      <c r="B1843" s="28" t="s">
        <v>8</v>
      </c>
      <c r="C1843" s="28" t="s">
        <v>74</v>
      </c>
      <c r="D1843" s="28"/>
      <c r="E1843" s="28"/>
      <c r="F1843" s="21" t="s">
        <v>376</v>
      </c>
      <c r="G1843" s="22">
        <f t="shared" ref="G1843" si="2251">G1844+G1851</f>
        <v>33314</v>
      </c>
      <c r="H1843" s="22">
        <f t="shared" ref="H1843:M1843" si="2252">H1844+H1851</f>
        <v>35676.5</v>
      </c>
      <c r="I1843" s="22">
        <f t="shared" si="2252"/>
        <v>35676.5</v>
      </c>
      <c r="J1843" s="22">
        <f t="shared" si="2252"/>
        <v>3409.7</v>
      </c>
      <c r="K1843" s="22">
        <f t="shared" si="2252"/>
        <v>3409.7</v>
      </c>
      <c r="L1843" s="22">
        <f t="shared" si="2252"/>
        <v>0</v>
      </c>
      <c r="M1843" s="22">
        <f t="shared" si="2252"/>
        <v>0</v>
      </c>
      <c r="N1843" s="22">
        <f t="shared" ref="N1843" si="2253">N1844+N1851</f>
        <v>35625.837999999996</v>
      </c>
      <c r="O1843" s="48">
        <f t="shared" si="2207"/>
        <v>99.857996159937201</v>
      </c>
      <c r="P1843" s="22">
        <f t="shared" ref="P1843:R1843" si="2254">P1844+P1851</f>
        <v>3377.0969999999998</v>
      </c>
      <c r="Q1843" s="22">
        <f t="shared" ref="Q1843" si="2255">Q1844+Q1851</f>
        <v>0</v>
      </c>
      <c r="R1843" s="22">
        <f t="shared" si="2254"/>
        <v>0</v>
      </c>
    </row>
    <row r="1844" spans="1:18" ht="26" x14ac:dyDescent="0.35">
      <c r="A1844" s="24" t="s">
        <v>417</v>
      </c>
      <c r="B1844" s="24" t="s">
        <v>8</v>
      </c>
      <c r="C1844" s="24" t="s">
        <v>74</v>
      </c>
      <c r="D1844" s="24" t="s">
        <v>28</v>
      </c>
      <c r="E1844" s="24"/>
      <c r="F1844" s="25" t="s">
        <v>39</v>
      </c>
      <c r="G1844" s="26">
        <f t="shared" ref="G1844:N1845" si="2256">G1845</f>
        <v>2410</v>
      </c>
      <c r="H1844" s="26">
        <f t="shared" si="2256"/>
        <v>3409.7</v>
      </c>
      <c r="I1844" s="26">
        <f t="shared" si="2256"/>
        <v>3409.7</v>
      </c>
      <c r="J1844" s="26">
        <f t="shared" si="2256"/>
        <v>3409.7</v>
      </c>
      <c r="K1844" s="26">
        <f t="shared" si="2256"/>
        <v>3409.7</v>
      </c>
      <c r="L1844" s="26">
        <f t="shared" si="2256"/>
        <v>0</v>
      </c>
      <c r="M1844" s="26">
        <f t="shared" si="2256"/>
        <v>0</v>
      </c>
      <c r="N1844" s="26">
        <f t="shared" si="2256"/>
        <v>3377.0969999999998</v>
      </c>
      <c r="O1844" s="47">
        <f t="shared" si="2207"/>
        <v>99.043816171510684</v>
      </c>
      <c r="P1844" s="26">
        <f t="shared" ref="P1844:R1845" si="2257">P1845</f>
        <v>3377.0969999999998</v>
      </c>
      <c r="Q1844" s="26">
        <f t="shared" si="2257"/>
        <v>0</v>
      </c>
      <c r="R1844" s="26">
        <f t="shared" si="2257"/>
        <v>0</v>
      </c>
    </row>
    <row r="1845" spans="1:18" x14ac:dyDescent="0.35">
      <c r="A1845" s="24" t="s">
        <v>417</v>
      </c>
      <c r="B1845" s="24" t="s">
        <v>8</v>
      </c>
      <c r="C1845" s="24" t="s">
        <v>74</v>
      </c>
      <c r="D1845" s="24" t="s">
        <v>29</v>
      </c>
      <c r="E1845" s="24"/>
      <c r="F1845" s="25" t="s">
        <v>40</v>
      </c>
      <c r="G1845" s="26">
        <f t="shared" si="2256"/>
        <v>2410</v>
      </c>
      <c r="H1845" s="26">
        <f t="shared" si="2256"/>
        <v>3409.7</v>
      </c>
      <c r="I1845" s="26">
        <f t="shared" si="2256"/>
        <v>3409.7</v>
      </c>
      <c r="J1845" s="26">
        <f t="shared" si="2256"/>
        <v>3409.7</v>
      </c>
      <c r="K1845" s="26">
        <f t="shared" si="2256"/>
        <v>3409.7</v>
      </c>
      <c r="L1845" s="26">
        <f t="shared" si="2256"/>
        <v>0</v>
      </c>
      <c r="M1845" s="26">
        <f t="shared" si="2256"/>
        <v>0</v>
      </c>
      <c r="N1845" s="26">
        <f t="shared" si="2256"/>
        <v>3377.0969999999998</v>
      </c>
      <c r="O1845" s="47">
        <f t="shared" si="2207"/>
        <v>99.043816171510684</v>
      </c>
      <c r="P1845" s="26">
        <f t="shared" si="2257"/>
        <v>3377.0969999999998</v>
      </c>
      <c r="Q1845" s="26">
        <f t="shared" si="2257"/>
        <v>0</v>
      </c>
      <c r="R1845" s="26">
        <f t="shared" si="2257"/>
        <v>0</v>
      </c>
    </row>
    <row r="1846" spans="1:18" ht="26" x14ac:dyDescent="0.35">
      <c r="A1846" s="24" t="s">
        <v>417</v>
      </c>
      <c r="B1846" s="24" t="s">
        <v>8</v>
      </c>
      <c r="C1846" s="24" t="s">
        <v>74</v>
      </c>
      <c r="D1846" s="24" t="s">
        <v>301</v>
      </c>
      <c r="E1846" s="24"/>
      <c r="F1846" s="25" t="s">
        <v>414</v>
      </c>
      <c r="G1846" s="26">
        <f t="shared" ref="G1846" si="2258">G1847+G1849</f>
        <v>2410</v>
      </c>
      <c r="H1846" s="26">
        <f t="shared" ref="H1846:M1846" si="2259">H1847+H1849</f>
        <v>3409.7</v>
      </c>
      <c r="I1846" s="26">
        <f t="shared" si="2259"/>
        <v>3409.7</v>
      </c>
      <c r="J1846" s="26">
        <f t="shared" si="2259"/>
        <v>3409.7</v>
      </c>
      <c r="K1846" s="26">
        <f t="shared" si="2259"/>
        <v>3409.7</v>
      </c>
      <c r="L1846" s="26">
        <f t="shared" si="2259"/>
        <v>0</v>
      </c>
      <c r="M1846" s="26">
        <f t="shared" si="2259"/>
        <v>0</v>
      </c>
      <c r="N1846" s="26">
        <f t="shared" ref="N1846" si="2260">N1847+N1849</f>
        <v>3377.0969999999998</v>
      </c>
      <c r="O1846" s="47">
        <f t="shared" si="2207"/>
        <v>99.043816171510684</v>
      </c>
      <c r="P1846" s="26">
        <f t="shared" ref="P1846:R1846" si="2261">P1847+P1849</f>
        <v>3377.0969999999998</v>
      </c>
      <c r="Q1846" s="26">
        <f t="shared" ref="Q1846" si="2262">Q1847+Q1849</f>
        <v>0</v>
      </c>
      <c r="R1846" s="26">
        <f t="shared" si="2261"/>
        <v>0</v>
      </c>
    </row>
    <row r="1847" spans="1:18" ht="52" x14ac:dyDescent="0.35">
      <c r="A1847" s="24" t="s">
        <v>417</v>
      </c>
      <c r="B1847" s="24" t="s">
        <v>8</v>
      </c>
      <c r="C1847" s="24" t="s">
        <v>74</v>
      </c>
      <c r="D1847" s="24" t="s">
        <v>301</v>
      </c>
      <c r="E1847" s="24" t="s">
        <v>19</v>
      </c>
      <c r="F1847" s="25" t="s">
        <v>366</v>
      </c>
      <c r="G1847" s="26">
        <f t="shared" ref="G1847:N1847" si="2263">G1848</f>
        <v>2102.9</v>
      </c>
      <c r="H1847" s="26">
        <f t="shared" si="2263"/>
        <v>3003.9502299999999</v>
      </c>
      <c r="I1847" s="26">
        <f t="shared" si="2263"/>
        <v>3003.9502299999999</v>
      </c>
      <c r="J1847" s="26">
        <f t="shared" si="2263"/>
        <v>3003.9502299999999</v>
      </c>
      <c r="K1847" s="26">
        <f t="shared" si="2263"/>
        <v>3003.9502299999999</v>
      </c>
      <c r="L1847" s="26">
        <f t="shared" si="2263"/>
        <v>0</v>
      </c>
      <c r="M1847" s="26">
        <f t="shared" si="2263"/>
        <v>0</v>
      </c>
      <c r="N1847" s="26">
        <f t="shared" si="2263"/>
        <v>2972.3969999999999</v>
      </c>
      <c r="O1847" s="47">
        <f t="shared" si="2207"/>
        <v>98.949608762326264</v>
      </c>
      <c r="P1847" s="26">
        <f t="shared" ref="P1847:R1847" si="2264">P1848</f>
        <v>2972.3969999999999</v>
      </c>
      <c r="Q1847" s="26">
        <f t="shared" si="2264"/>
        <v>0</v>
      </c>
      <c r="R1847" s="26">
        <f t="shared" si="2264"/>
        <v>0</v>
      </c>
    </row>
    <row r="1848" spans="1:18" ht="26" x14ac:dyDescent="0.35">
      <c r="A1848" s="24" t="s">
        <v>417</v>
      </c>
      <c r="B1848" s="24" t="s">
        <v>8</v>
      </c>
      <c r="C1848" s="24" t="s">
        <v>74</v>
      </c>
      <c r="D1848" s="24" t="s">
        <v>301</v>
      </c>
      <c r="E1848" s="24">
        <v>120</v>
      </c>
      <c r="F1848" s="25" t="s">
        <v>355</v>
      </c>
      <c r="G1848" s="26">
        <v>2102.9</v>
      </c>
      <c r="H1848" s="26">
        <v>3003.9502299999999</v>
      </c>
      <c r="I1848" s="26">
        <v>3003.9502299999999</v>
      </c>
      <c r="J1848" s="26">
        <f>H1848</f>
        <v>3003.9502299999999</v>
      </c>
      <c r="K1848" s="26">
        <f>I1848</f>
        <v>3003.9502299999999</v>
      </c>
      <c r="L1848" s="26"/>
      <c r="M1848" s="26"/>
      <c r="N1848" s="26">
        <v>2972.3969999999999</v>
      </c>
      <c r="O1848" s="47">
        <f t="shared" si="2207"/>
        <v>98.949608762326264</v>
      </c>
      <c r="P1848" s="26">
        <f>N1848</f>
        <v>2972.3969999999999</v>
      </c>
      <c r="Q1848" s="26"/>
      <c r="R1848" s="26"/>
    </row>
    <row r="1849" spans="1:18" ht="26" x14ac:dyDescent="0.35">
      <c r="A1849" s="24" t="s">
        <v>417</v>
      </c>
      <c r="B1849" s="24" t="s">
        <v>8</v>
      </c>
      <c r="C1849" s="24" t="s">
        <v>74</v>
      </c>
      <c r="D1849" s="24" t="s">
        <v>301</v>
      </c>
      <c r="E1849" s="24" t="s">
        <v>6</v>
      </c>
      <c r="F1849" s="25" t="s">
        <v>367</v>
      </c>
      <c r="G1849" s="26">
        <f t="shared" ref="G1849:N1849" si="2265">G1850</f>
        <v>307.10000000000002</v>
      </c>
      <c r="H1849" s="26">
        <f t="shared" si="2265"/>
        <v>405.74977000000001</v>
      </c>
      <c r="I1849" s="26">
        <f t="shared" si="2265"/>
        <v>405.74977000000001</v>
      </c>
      <c r="J1849" s="26">
        <f t="shared" si="2265"/>
        <v>405.74977000000001</v>
      </c>
      <c r="K1849" s="26">
        <f t="shared" si="2265"/>
        <v>405.74977000000001</v>
      </c>
      <c r="L1849" s="26">
        <f t="shared" si="2265"/>
        <v>0</v>
      </c>
      <c r="M1849" s="26">
        <f t="shared" si="2265"/>
        <v>0</v>
      </c>
      <c r="N1849" s="26">
        <f t="shared" si="2265"/>
        <v>404.7</v>
      </c>
      <c r="O1849" s="47">
        <f t="shared" si="2207"/>
        <v>99.741276501524567</v>
      </c>
      <c r="P1849" s="26">
        <f t="shared" ref="P1849:R1849" si="2266">P1850</f>
        <v>404.7</v>
      </c>
      <c r="Q1849" s="26">
        <f t="shared" si="2266"/>
        <v>0</v>
      </c>
      <c r="R1849" s="26">
        <f t="shared" si="2266"/>
        <v>0</v>
      </c>
    </row>
    <row r="1850" spans="1:18" ht="26" x14ac:dyDescent="0.35">
      <c r="A1850" s="24" t="s">
        <v>417</v>
      </c>
      <c r="B1850" s="24" t="s">
        <v>8</v>
      </c>
      <c r="C1850" s="24" t="s">
        <v>74</v>
      </c>
      <c r="D1850" s="24" t="s">
        <v>301</v>
      </c>
      <c r="E1850" s="24">
        <v>240</v>
      </c>
      <c r="F1850" s="25" t="s">
        <v>356</v>
      </c>
      <c r="G1850" s="26">
        <v>307.10000000000002</v>
      </c>
      <c r="H1850" s="26">
        <v>405.74977000000001</v>
      </c>
      <c r="I1850" s="26">
        <v>405.74977000000001</v>
      </c>
      <c r="J1850" s="26">
        <f>H1850</f>
        <v>405.74977000000001</v>
      </c>
      <c r="K1850" s="26">
        <f>I1850</f>
        <v>405.74977000000001</v>
      </c>
      <c r="L1850" s="26"/>
      <c r="M1850" s="26"/>
      <c r="N1850" s="26">
        <v>404.7</v>
      </c>
      <c r="O1850" s="47">
        <f t="shared" si="2207"/>
        <v>99.741276501524567</v>
      </c>
      <c r="P1850" s="26">
        <f>N1850</f>
        <v>404.7</v>
      </c>
      <c r="Q1850" s="26"/>
      <c r="R1850" s="26"/>
    </row>
    <row r="1851" spans="1:18" ht="26" x14ac:dyDescent="0.35">
      <c r="A1851" s="24" t="s">
        <v>417</v>
      </c>
      <c r="B1851" s="24" t="s">
        <v>8</v>
      </c>
      <c r="C1851" s="24" t="s">
        <v>74</v>
      </c>
      <c r="D1851" s="24" t="s">
        <v>30</v>
      </c>
      <c r="E1851" s="24"/>
      <c r="F1851" s="25" t="s">
        <v>41</v>
      </c>
      <c r="G1851" s="26">
        <f t="shared" ref="G1851:N1851" si="2267">G1852</f>
        <v>30904</v>
      </c>
      <c r="H1851" s="26">
        <f t="shared" si="2267"/>
        <v>32266.799999999999</v>
      </c>
      <c r="I1851" s="26">
        <f t="shared" si="2267"/>
        <v>32266.799999999999</v>
      </c>
      <c r="J1851" s="26">
        <f t="shared" si="2267"/>
        <v>0</v>
      </c>
      <c r="K1851" s="26">
        <f t="shared" si="2267"/>
        <v>0</v>
      </c>
      <c r="L1851" s="26">
        <f t="shared" si="2267"/>
        <v>0</v>
      </c>
      <c r="M1851" s="26">
        <f t="shared" si="2267"/>
        <v>0</v>
      </c>
      <c r="N1851" s="26">
        <f t="shared" si="2267"/>
        <v>32248.740999999998</v>
      </c>
      <c r="O1851" s="47">
        <f t="shared" si="2207"/>
        <v>99.944032256065057</v>
      </c>
      <c r="P1851" s="26">
        <f t="shared" ref="P1851:R1851" si="2268">P1852</f>
        <v>0</v>
      </c>
      <c r="Q1851" s="26">
        <f t="shared" si="2268"/>
        <v>0</v>
      </c>
      <c r="R1851" s="26">
        <f t="shared" si="2268"/>
        <v>0</v>
      </c>
    </row>
    <row r="1852" spans="1:18" x14ac:dyDescent="0.35">
      <c r="A1852" s="24" t="s">
        <v>417</v>
      </c>
      <c r="B1852" s="24" t="s">
        <v>8</v>
      </c>
      <c r="C1852" s="24" t="s">
        <v>74</v>
      </c>
      <c r="D1852" s="24" t="s">
        <v>328</v>
      </c>
      <c r="E1852" s="24"/>
      <c r="F1852" s="25" t="s">
        <v>415</v>
      </c>
      <c r="G1852" s="26">
        <f t="shared" ref="G1852" si="2269">G1853+G1858</f>
        <v>30904</v>
      </c>
      <c r="H1852" s="26">
        <f t="shared" ref="H1852:M1852" si="2270">H1853+H1858</f>
        <v>32266.799999999999</v>
      </c>
      <c r="I1852" s="26">
        <f t="shared" si="2270"/>
        <v>32266.799999999999</v>
      </c>
      <c r="J1852" s="26">
        <f t="shared" si="2270"/>
        <v>0</v>
      </c>
      <c r="K1852" s="26">
        <f t="shared" si="2270"/>
        <v>0</v>
      </c>
      <c r="L1852" s="26">
        <f t="shared" si="2270"/>
        <v>0</v>
      </c>
      <c r="M1852" s="26">
        <f t="shared" si="2270"/>
        <v>0</v>
      </c>
      <c r="N1852" s="26">
        <f t="shared" ref="N1852" si="2271">N1853+N1858</f>
        <v>32248.740999999998</v>
      </c>
      <c r="O1852" s="47">
        <f t="shared" si="2207"/>
        <v>99.944032256065057</v>
      </c>
      <c r="P1852" s="26">
        <f t="shared" ref="P1852:R1852" si="2272">P1853+P1858</f>
        <v>0</v>
      </c>
      <c r="Q1852" s="26">
        <f t="shared" ref="Q1852" si="2273">Q1853+Q1858</f>
        <v>0</v>
      </c>
      <c r="R1852" s="26">
        <f t="shared" si="2272"/>
        <v>0</v>
      </c>
    </row>
    <row r="1853" spans="1:18" ht="26" x14ac:dyDescent="0.35">
      <c r="A1853" s="24" t="s">
        <v>417</v>
      </c>
      <c r="B1853" s="24" t="s">
        <v>8</v>
      </c>
      <c r="C1853" s="24" t="s">
        <v>74</v>
      </c>
      <c r="D1853" s="24" t="s">
        <v>303</v>
      </c>
      <c r="E1853" s="24"/>
      <c r="F1853" s="25" t="s">
        <v>746</v>
      </c>
      <c r="G1853" s="26">
        <f>G1854+G1856</f>
        <v>27391</v>
      </c>
      <c r="H1853" s="26">
        <f>H1854+H1856</f>
        <v>28833.357550000001</v>
      </c>
      <c r="I1853" s="26">
        <f t="shared" ref="I1853:M1854" si="2274">I1854</f>
        <v>28833.357550000001</v>
      </c>
      <c r="J1853" s="26">
        <f t="shared" si="2274"/>
        <v>0</v>
      </c>
      <c r="K1853" s="26">
        <f t="shared" si="2274"/>
        <v>0</v>
      </c>
      <c r="L1853" s="26">
        <f t="shared" si="2274"/>
        <v>0</v>
      </c>
      <c r="M1853" s="26">
        <f t="shared" si="2274"/>
        <v>0</v>
      </c>
      <c r="N1853" s="26">
        <f>N1854+N1856</f>
        <v>28816.1</v>
      </c>
      <c r="O1853" s="47">
        <f t="shared" si="2207"/>
        <v>99.940147275702884</v>
      </c>
      <c r="P1853" s="26">
        <f t="shared" ref="P1853:R1854" si="2275">P1854</f>
        <v>0</v>
      </c>
      <c r="Q1853" s="26">
        <f t="shared" si="2275"/>
        <v>0</v>
      </c>
      <c r="R1853" s="26">
        <f t="shared" si="2275"/>
        <v>0</v>
      </c>
    </row>
    <row r="1854" spans="1:18" ht="52" x14ac:dyDescent="0.35">
      <c r="A1854" s="24" t="s">
        <v>417</v>
      </c>
      <c r="B1854" s="24" t="s">
        <v>8</v>
      </c>
      <c r="C1854" s="24" t="s">
        <v>74</v>
      </c>
      <c r="D1854" s="24" t="s">
        <v>303</v>
      </c>
      <c r="E1854" s="24" t="s">
        <v>19</v>
      </c>
      <c r="F1854" s="25" t="s">
        <v>366</v>
      </c>
      <c r="G1854" s="26">
        <f t="shared" ref="G1854:N1854" si="2276">G1855</f>
        <v>27369.5</v>
      </c>
      <c r="H1854" s="26">
        <f t="shared" si="2276"/>
        <v>28833.357550000001</v>
      </c>
      <c r="I1854" s="26">
        <f t="shared" si="2274"/>
        <v>28833.357550000001</v>
      </c>
      <c r="J1854" s="26">
        <f t="shared" si="2274"/>
        <v>0</v>
      </c>
      <c r="K1854" s="26">
        <f t="shared" si="2274"/>
        <v>0</v>
      </c>
      <c r="L1854" s="26">
        <f t="shared" si="2274"/>
        <v>0</v>
      </c>
      <c r="M1854" s="26">
        <f t="shared" si="2274"/>
        <v>0</v>
      </c>
      <c r="N1854" s="26">
        <f t="shared" si="2276"/>
        <v>28816.1</v>
      </c>
      <c r="O1854" s="47">
        <f t="shared" si="2207"/>
        <v>99.940147275702884</v>
      </c>
      <c r="P1854" s="26">
        <f t="shared" si="2275"/>
        <v>0</v>
      </c>
      <c r="Q1854" s="26">
        <f t="shared" si="2275"/>
        <v>0</v>
      </c>
      <c r="R1854" s="26">
        <f t="shared" si="2275"/>
        <v>0</v>
      </c>
    </row>
    <row r="1855" spans="1:18" ht="26" x14ac:dyDescent="0.35">
      <c r="A1855" s="24" t="s">
        <v>417</v>
      </c>
      <c r="B1855" s="24" t="s">
        <v>8</v>
      </c>
      <c r="C1855" s="24" t="s">
        <v>74</v>
      </c>
      <c r="D1855" s="24" t="s">
        <v>303</v>
      </c>
      <c r="E1855" s="24">
        <v>120</v>
      </c>
      <c r="F1855" s="25" t="s">
        <v>355</v>
      </c>
      <c r="G1855" s="26">
        <v>27369.5</v>
      </c>
      <c r="H1855" s="26">
        <v>28833.357550000001</v>
      </c>
      <c r="I1855" s="26">
        <v>28833.357550000001</v>
      </c>
      <c r="J1855" s="26"/>
      <c r="K1855" s="26"/>
      <c r="L1855" s="26"/>
      <c r="M1855" s="26"/>
      <c r="N1855" s="26">
        <v>28816.1</v>
      </c>
      <c r="O1855" s="47">
        <f t="shared" si="2207"/>
        <v>99.940147275702884</v>
      </c>
      <c r="P1855" s="26"/>
      <c r="Q1855" s="26"/>
      <c r="R1855" s="26"/>
    </row>
    <row r="1856" spans="1:18" ht="26" x14ac:dyDescent="0.35">
      <c r="A1856" s="24" t="s">
        <v>417</v>
      </c>
      <c r="B1856" s="24" t="s">
        <v>8</v>
      </c>
      <c r="C1856" s="24" t="s">
        <v>74</v>
      </c>
      <c r="D1856" s="24" t="s">
        <v>303</v>
      </c>
      <c r="E1856" s="24" t="s">
        <v>6</v>
      </c>
      <c r="F1856" s="25" t="s">
        <v>367</v>
      </c>
      <c r="G1856" s="26">
        <f>G1857</f>
        <v>21.5</v>
      </c>
      <c r="H1856" s="26">
        <f>H1857</f>
        <v>0</v>
      </c>
      <c r="I1856" s="26"/>
      <c r="J1856" s="26"/>
      <c r="K1856" s="26"/>
      <c r="L1856" s="26"/>
      <c r="M1856" s="26"/>
      <c r="N1856" s="26">
        <f>N1857</f>
        <v>0</v>
      </c>
      <c r="O1856" s="47"/>
      <c r="P1856" s="26"/>
      <c r="Q1856" s="26"/>
      <c r="R1856" s="26"/>
    </row>
    <row r="1857" spans="1:18" ht="26" x14ac:dyDescent="0.35">
      <c r="A1857" s="24" t="s">
        <v>417</v>
      </c>
      <c r="B1857" s="24" t="s">
        <v>8</v>
      </c>
      <c r="C1857" s="24" t="s">
        <v>74</v>
      </c>
      <c r="D1857" s="24" t="s">
        <v>303</v>
      </c>
      <c r="E1857" s="24" t="s">
        <v>302</v>
      </c>
      <c r="F1857" s="25" t="s">
        <v>356</v>
      </c>
      <c r="G1857" s="26">
        <v>21.5</v>
      </c>
      <c r="H1857" s="26"/>
      <c r="I1857" s="26"/>
      <c r="J1857" s="26"/>
      <c r="K1857" s="26"/>
      <c r="L1857" s="26"/>
      <c r="M1857" s="26"/>
      <c r="N1857" s="26"/>
      <c r="O1857" s="47"/>
      <c r="P1857" s="26"/>
      <c r="Q1857" s="26"/>
      <c r="R1857" s="26"/>
    </row>
    <row r="1858" spans="1:18" ht="26" x14ac:dyDescent="0.35">
      <c r="A1858" s="24" t="s">
        <v>417</v>
      </c>
      <c r="B1858" s="24" t="s">
        <v>8</v>
      </c>
      <c r="C1858" s="24" t="s">
        <v>74</v>
      </c>
      <c r="D1858" s="24" t="s">
        <v>304</v>
      </c>
      <c r="E1858" s="24"/>
      <c r="F1858" s="25" t="s">
        <v>747</v>
      </c>
      <c r="G1858" s="26">
        <f t="shared" ref="G1858" si="2277">G1861+G1863+G1859</f>
        <v>3513</v>
      </c>
      <c r="H1858" s="26">
        <f t="shared" ref="H1858:M1858" si="2278">H1861+H1863+H1859</f>
        <v>3433.44245</v>
      </c>
      <c r="I1858" s="26">
        <f t="shared" si="2278"/>
        <v>3433.44245</v>
      </c>
      <c r="J1858" s="26">
        <f t="shared" si="2278"/>
        <v>0</v>
      </c>
      <c r="K1858" s="26">
        <f t="shared" si="2278"/>
        <v>0</v>
      </c>
      <c r="L1858" s="26">
        <f t="shared" si="2278"/>
        <v>0</v>
      </c>
      <c r="M1858" s="26">
        <f t="shared" si="2278"/>
        <v>0</v>
      </c>
      <c r="N1858" s="26">
        <f t="shared" ref="N1858" si="2279">N1861+N1863+N1859</f>
        <v>3432.6410000000001</v>
      </c>
      <c r="O1858" s="47">
        <f t="shared" si="2207"/>
        <v>99.976657537976209</v>
      </c>
      <c r="P1858" s="26">
        <f t="shared" ref="P1858:R1858" si="2280">P1861+P1863+P1859</f>
        <v>0</v>
      </c>
      <c r="Q1858" s="26">
        <f t="shared" ref="Q1858" si="2281">Q1861+Q1863+Q1859</f>
        <v>0</v>
      </c>
      <c r="R1858" s="26">
        <f t="shared" si="2280"/>
        <v>0</v>
      </c>
    </row>
    <row r="1859" spans="1:18" ht="52" x14ac:dyDescent="0.35">
      <c r="A1859" s="24" t="s">
        <v>417</v>
      </c>
      <c r="B1859" s="24" t="s">
        <v>8</v>
      </c>
      <c r="C1859" s="24" t="s">
        <v>74</v>
      </c>
      <c r="D1859" s="24" t="s">
        <v>304</v>
      </c>
      <c r="E1859" s="24" t="s">
        <v>19</v>
      </c>
      <c r="F1859" s="25" t="s">
        <v>366</v>
      </c>
      <c r="G1859" s="26">
        <f t="shared" ref="G1859:N1859" si="2282">G1860</f>
        <v>2.1</v>
      </c>
      <c r="H1859" s="26">
        <f t="shared" si="2282"/>
        <v>3.7482000000000002</v>
      </c>
      <c r="I1859" s="26">
        <f t="shared" si="2282"/>
        <v>3.7482000000000002</v>
      </c>
      <c r="J1859" s="26">
        <f t="shared" si="2282"/>
        <v>0</v>
      </c>
      <c r="K1859" s="26">
        <f t="shared" si="2282"/>
        <v>0</v>
      </c>
      <c r="L1859" s="26">
        <f t="shared" si="2282"/>
        <v>0</v>
      </c>
      <c r="M1859" s="26">
        <f t="shared" si="2282"/>
        <v>0</v>
      </c>
      <c r="N1859" s="26">
        <f t="shared" si="2282"/>
        <v>3.7480000000000002</v>
      </c>
      <c r="O1859" s="47">
        <f t="shared" si="2207"/>
        <v>99.99466410543728</v>
      </c>
      <c r="P1859" s="26">
        <f t="shared" ref="P1859:R1859" si="2283">P1860</f>
        <v>0</v>
      </c>
      <c r="Q1859" s="26">
        <f t="shared" si="2283"/>
        <v>0</v>
      </c>
      <c r="R1859" s="26">
        <f t="shared" si="2283"/>
        <v>0</v>
      </c>
    </row>
    <row r="1860" spans="1:18" ht="26" x14ac:dyDescent="0.35">
      <c r="A1860" s="24" t="s">
        <v>417</v>
      </c>
      <c r="B1860" s="24" t="s">
        <v>8</v>
      </c>
      <c r="C1860" s="24" t="s">
        <v>74</v>
      </c>
      <c r="D1860" s="24" t="s">
        <v>304</v>
      </c>
      <c r="E1860" s="24" t="s">
        <v>419</v>
      </c>
      <c r="F1860" s="25" t="s">
        <v>355</v>
      </c>
      <c r="G1860" s="26">
        <v>2.1</v>
      </c>
      <c r="H1860" s="26">
        <v>3.7482000000000002</v>
      </c>
      <c r="I1860" s="26">
        <v>3.7482000000000002</v>
      </c>
      <c r="J1860" s="26"/>
      <c r="K1860" s="26"/>
      <c r="L1860" s="26"/>
      <c r="M1860" s="26"/>
      <c r="N1860" s="26">
        <v>3.7480000000000002</v>
      </c>
      <c r="O1860" s="47">
        <f t="shared" si="2207"/>
        <v>99.99466410543728</v>
      </c>
      <c r="P1860" s="26"/>
      <c r="Q1860" s="26"/>
      <c r="R1860" s="26"/>
    </row>
    <row r="1861" spans="1:18" ht="26" x14ac:dyDescent="0.35">
      <c r="A1861" s="24" t="s">
        <v>417</v>
      </c>
      <c r="B1861" s="24" t="s">
        <v>8</v>
      </c>
      <c r="C1861" s="24" t="s">
        <v>74</v>
      </c>
      <c r="D1861" s="24" t="s">
        <v>304</v>
      </c>
      <c r="E1861" s="24" t="s">
        <v>6</v>
      </c>
      <c r="F1861" s="25" t="s">
        <v>367</v>
      </c>
      <c r="G1861" s="26">
        <f t="shared" ref="G1861:N1861" si="2284">G1862</f>
        <v>3464.1</v>
      </c>
      <c r="H1861" s="26">
        <f t="shared" si="2284"/>
        <v>3411.0772499999998</v>
      </c>
      <c r="I1861" s="26">
        <f t="shared" si="2284"/>
        <v>3411.0772499999998</v>
      </c>
      <c r="J1861" s="26">
        <f t="shared" si="2284"/>
        <v>0</v>
      </c>
      <c r="K1861" s="26">
        <f t="shared" si="2284"/>
        <v>0</v>
      </c>
      <c r="L1861" s="26">
        <f t="shared" si="2284"/>
        <v>0</v>
      </c>
      <c r="M1861" s="26">
        <f t="shared" si="2284"/>
        <v>0</v>
      </c>
      <c r="N1861" s="26">
        <f t="shared" si="2284"/>
        <v>3410.2759999999998</v>
      </c>
      <c r="O1861" s="47">
        <f t="shared" si="2207"/>
        <v>99.976510353144306</v>
      </c>
      <c r="P1861" s="26">
        <f t="shared" ref="P1861:R1861" si="2285">P1862</f>
        <v>0</v>
      </c>
      <c r="Q1861" s="26">
        <f t="shared" si="2285"/>
        <v>0</v>
      </c>
      <c r="R1861" s="26">
        <f t="shared" si="2285"/>
        <v>0</v>
      </c>
    </row>
    <row r="1862" spans="1:18" ht="26" x14ac:dyDescent="0.35">
      <c r="A1862" s="24" t="s">
        <v>417</v>
      </c>
      <c r="B1862" s="24" t="s">
        <v>8</v>
      </c>
      <c r="C1862" s="24" t="s">
        <v>74</v>
      </c>
      <c r="D1862" s="24" t="s">
        <v>304</v>
      </c>
      <c r="E1862" s="24">
        <v>240</v>
      </c>
      <c r="F1862" s="25" t="s">
        <v>356</v>
      </c>
      <c r="G1862" s="26">
        <v>3464.1</v>
      </c>
      <c r="H1862" s="26">
        <v>3411.0772499999998</v>
      </c>
      <c r="I1862" s="26">
        <v>3411.0772499999998</v>
      </c>
      <c r="J1862" s="26"/>
      <c r="K1862" s="26"/>
      <c r="L1862" s="26"/>
      <c r="M1862" s="26"/>
      <c r="N1862" s="26">
        <v>3410.2759999999998</v>
      </c>
      <c r="O1862" s="47">
        <f t="shared" si="2207"/>
        <v>99.976510353144306</v>
      </c>
      <c r="P1862" s="26"/>
      <c r="Q1862" s="26"/>
      <c r="R1862" s="26"/>
    </row>
    <row r="1863" spans="1:18" x14ac:dyDescent="0.35">
      <c r="A1863" s="24" t="s">
        <v>417</v>
      </c>
      <c r="B1863" s="24" t="s">
        <v>8</v>
      </c>
      <c r="C1863" s="24" t="s">
        <v>74</v>
      </c>
      <c r="D1863" s="24" t="s">
        <v>304</v>
      </c>
      <c r="E1863" s="24" t="s">
        <v>7</v>
      </c>
      <c r="F1863" s="25" t="s">
        <v>371</v>
      </c>
      <c r="G1863" s="26">
        <f t="shared" ref="G1863:N1863" si="2286">G1864</f>
        <v>46.8</v>
      </c>
      <c r="H1863" s="26">
        <f t="shared" si="2286"/>
        <v>18.617000000000001</v>
      </c>
      <c r="I1863" s="26">
        <f t="shared" si="2286"/>
        <v>18.617000000000001</v>
      </c>
      <c r="J1863" s="26">
        <f t="shared" si="2286"/>
        <v>0</v>
      </c>
      <c r="K1863" s="26">
        <f t="shared" si="2286"/>
        <v>0</v>
      </c>
      <c r="L1863" s="26">
        <f t="shared" si="2286"/>
        <v>0</v>
      </c>
      <c r="M1863" s="26">
        <f t="shared" si="2286"/>
        <v>0</v>
      </c>
      <c r="N1863" s="26">
        <f t="shared" si="2286"/>
        <v>18.617000000000001</v>
      </c>
      <c r="O1863" s="47">
        <f t="shared" si="2207"/>
        <v>100</v>
      </c>
      <c r="P1863" s="26">
        <f t="shared" ref="P1863:R1863" si="2287">P1864</f>
        <v>0</v>
      </c>
      <c r="Q1863" s="26">
        <f t="shared" si="2287"/>
        <v>0</v>
      </c>
      <c r="R1863" s="26">
        <f t="shared" si="2287"/>
        <v>0</v>
      </c>
    </row>
    <row r="1864" spans="1:18" x14ac:dyDescent="0.35">
      <c r="A1864" s="24" t="s">
        <v>417</v>
      </c>
      <c r="B1864" s="24" t="s">
        <v>8</v>
      </c>
      <c r="C1864" s="24" t="s">
        <v>74</v>
      </c>
      <c r="D1864" s="24" t="s">
        <v>304</v>
      </c>
      <c r="E1864" s="24">
        <v>850</v>
      </c>
      <c r="F1864" s="25" t="s">
        <v>365</v>
      </c>
      <c r="G1864" s="26">
        <v>46.8</v>
      </c>
      <c r="H1864" s="26">
        <v>18.617000000000001</v>
      </c>
      <c r="I1864" s="26">
        <v>18.617000000000001</v>
      </c>
      <c r="J1864" s="26"/>
      <c r="K1864" s="26"/>
      <c r="L1864" s="26"/>
      <c r="M1864" s="26"/>
      <c r="N1864" s="26">
        <v>18.617000000000001</v>
      </c>
      <c r="O1864" s="47">
        <f t="shared" si="2207"/>
        <v>100</v>
      </c>
      <c r="P1864" s="26"/>
      <c r="Q1864" s="26"/>
      <c r="R1864" s="26"/>
    </row>
    <row r="1865" spans="1:18" s="29" customFormat="1" x14ac:dyDescent="0.35">
      <c r="A1865" s="28" t="s">
        <v>417</v>
      </c>
      <c r="B1865" s="28" t="s">
        <v>8</v>
      </c>
      <c r="C1865" s="28" t="s">
        <v>10</v>
      </c>
      <c r="D1865" s="28"/>
      <c r="E1865" s="28"/>
      <c r="F1865" s="21" t="s">
        <v>14</v>
      </c>
      <c r="G1865" s="22">
        <f t="shared" ref="G1865:R1865" si="2288">G1866+G1894</f>
        <v>8579.2999999999993</v>
      </c>
      <c r="H1865" s="22">
        <f t="shared" si="2288"/>
        <v>9581.0080999999991</v>
      </c>
      <c r="I1865" s="22">
        <f t="shared" si="2288"/>
        <v>9581.0080999999991</v>
      </c>
      <c r="J1865" s="22">
        <f t="shared" si="2288"/>
        <v>0</v>
      </c>
      <c r="K1865" s="22">
        <f t="shared" si="2288"/>
        <v>0</v>
      </c>
      <c r="L1865" s="22">
        <f t="shared" si="2288"/>
        <v>0</v>
      </c>
      <c r="M1865" s="22">
        <f t="shared" si="2288"/>
        <v>0</v>
      </c>
      <c r="N1865" s="22">
        <f t="shared" si="2288"/>
        <v>9278.4240000000009</v>
      </c>
      <c r="O1865" s="48">
        <f t="shared" si="2207"/>
        <v>96.841834420325796</v>
      </c>
      <c r="P1865" s="22">
        <f t="shared" si="2288"/>
        <v>0</v>
      </c>
      <c r="Q1865" s="22">
        <f t="shared" si="2288"/>
        <v>0</v>
      </c>
      <c r="R1865" s="22">
        <f t="shared" si="2288"/>
        <v>0</v>
      </c>
    </row>
    <row r="1866" spans="1:18" x14ac:dyDescent="0.35">
      <c r="A1866" s="24" t="s">
        <v>417</v>
      </c>
      <c r="B1866" s="24" t="s">
        <v>8</v>
      </c>
      <c r="C1866" s="24" t="s">
        <v>10</v>
      </c>
      <c r="D1866" s="24" t="s">
        <v>329</v>
      </c>
      <c r="E1866" s="24"/>
      <c r="F1866" s="25" t="s">
        <v>386</v>
      </c>
      <c r="G1866" s="26">
        <f t="shared" ref="G1866:R1866" si="2289">G1867+G1871+G1883</f>
        <v>8281.2999999999993</v>
      </c>
      <c r="H1866" s="26">
        <f t="shared" si="2289"/>
        <v>9110.5</v>
      </c>
      <c r="I1866" s="26">
        <f t="shared" si="2289"/>
        <v>9110.5</v>
      </c>
      <c r="J1866" s="26">
        <f t="shared" si="2289"/>
        <v>0</v>
      </c>
      <c r="K1866" s="26">
        <f t="shared" si="2289"/>
        <v>0</v>
      </c>
      <c r="L1866" s="26">
        <f t="shared" si="2289"/>
        <v>0</v>
      </c>
      <c r="M1866" s="26">
        <f t="shared" si="2289"/>
        <v>0</v>
      </c>
      <c r="N1866" s="26">
        <f t="shared" si="2289"/>
        <v>8807.9160000000011</v>
      </c>
      <c r="O1866" s="47">
        <f t="shared" si="2207"/>
        <v>96.678733329674557</v>
      </c>
      <c r="P1866" s="26">
        <f t="shared" si="2289"/>
        <v>0</v>
      </c>
      <c r="Q1866" s="26">
        <f t="shared" si="2289"/>
        <v>0</v>
      </c>
      <c r="R1866" s="26">
        <f t="shared" si="2289"/>
        <v>0</v>
      </c>
    </row>
    <row r="1867" spans="1:18" ht="39" x14ac:dyDescent="0.35">
      <c r="A1867" s="24" t="s">
        <v>417</v>
      </c>
      <c r="B1867" s="24" t="s">
        <v>8</v>
      </c>
      <c r="C1867" s="24" t="s">
        <v>10</v>
      </c>
      <c r="D1867" s="24" t="s">
        <v>330</v>
      </c>
      <c r="E1867" s="24"/>
      <c r="F1867" s="25" t="s">
        <v>818</v>
      </c>
      <c r="G1867" s="26">
        <f t="shared" ref="G1867:N1869" si="2290">G1868</f>
        <v>15</v>
      </c>
      <c r="H1867" s="26">
        <f t="shared" si="2290"/>
        <v>15</v>
      </c>
      <c r="I1867" s="26">
        <f t="shared" si="2290"/>
        <v>15</v>
      </c>
      <c r="J1867" s="26">
        <f t="shared" si="2290"/>
        <v>0</v>
      </c>
      <c r="K1867" s="26">
        <f t="shared" si="2290"/>
        <v>0</v>
      </c>
      <c r="L1867" s="26">
        <f t="shared" si="2290"/>
        <v>0</v>
      </c>
      <c r="M1867" s="26">
        <f t="shared" si="2290"/>
        <v>0</v>
      </c>
      <c r="N1867" s="26">
        <f t="shared" si="2290"/>
        <v>15</v>
      </c>
      <c r="O1867" s="47">
        <f t="shared" si="2207"/>
        <v>100</v>
      </c>
      <c r="P1867" s="26">
        <f t="shared" ref="P1867:R1869" si="2291">P1868</f>
        <v>0</v>
      </c>
      <c r="Q1867" s="26">
        <f t="shared" si="2291"/>
        <v>0</v>
      </c>
      <c r="R1867" s="26">
        <f t="shared" si="2291"/>
        <v>0</v>
      </c>
    </row>
    <row r="1868" spans="1:18" ht="39" x14ac:dyDescent="0.35">
      <c r="A1868" s="24" t="s">
        <v>417</v>
      </c>
      <c r="B1868" s="24" t="s">
        <v>8</v>
      </c>
      <c r="C1868" s="24" t="s">
        <v>10</v>
      </c>
      <c r="D1868" s="24" t="s">
        <v>307</v>
      </c>
      <c r="E1868" s="24"/>
      <c r="F1868" s="25" t="s">
        <v>819</v>
      </c>
      <c r="G1868" s="26">
        <f t="shared" si="2290"/>
        <v>15</v>
      </c>
      <c r="H1868" s="26">
        <f t="shared" si="2290"/>
        <v>15</v>
      </c>
      <c r="I1868" s="26">
        <f t="shared" si="2290"/>
        <v>15</v>
      </c>
      <c r="J1868" s="26">
        <f t="shared" si="2290"/>
        <v>0</v>
      </c>
      <c r="K1868" s="26">
        <f t="shared" si="2290"/>
        <v>0</v>
      </c>
      <c r="L1868" s="26">
        <f t="shared" si="2290"/>
        <v>0</v>
      </c>
      <c r="M1868" s="26">
        <f t="shared" si="2290"/>
        <v>0</v>
      </c>
      <c r="N1868" s="26">
        <f t="shared" si="2290"/>
        <v>15</v>
      </c>
      <c r="O1868" s="47">
        <f t="shared" si="2207"/>
        <v>100</v>
      </c>
      <c r="P1868" s="26">
        <f t="shared" si="2291"/>
        <v>0</v>
      </c>
      <c r="Q1868" s="26">
        <f t="shared" si="2291"/>
        <v>0</v>
      </c>
      <c r="R1868" s="26">
        <f t="shared" si="2291"/>
        <v>0</v>
      </c>
    </row>
    <row r="1869" spans="1:18" ht="26" x14ac:dyDescent="0.35">
      <c r="A1869" s="24" t="s">
        <v>417</v>
      </c>
      <c r="B1869" s="24" t="s">
        <v>8</v>
      </c>
      <c r="C1869" s="24" t="s">
        <v>10</v>
      </c>
      <c r="D1869" s="24" t="s">
        <v>307</v>
      </c>
      <c r="E1869" s="24" t="s">
        <v>85</v>
      </c>
      <c r="F1869" s="25" t="s">
        <v>370</v>
      </c>
      <c r="G1869" s="26">
        <f t="shared" si="2290"/>
        <v>15</v>
      </c>
      <c r="H1869" s="26">
        <f t="shared" si="2290"/>
        <v>15</v>
      </c>
      <c r="I1869" s="26">
        <f t="shared" si="2290"/>
        <v>15</v>
      </c>
      <c r="J1869" s="26">
        <f t="shared" si="2290"/>
        <v>0</v>
      </c>
      <c r="K1869" s="26">
        <f t="shared" si="2290"/>
        <v>0</v>
      </c>
      <c r="L1869" s="26">
        <f t="shared" si="2290"/>
        <v>0</v>
      </c>
      <c r="M1869" s="26">
        <f t="shared" si="2290"/>
        <v>0</v>
      </c>
      <c r="N1869" s="26">
        <f t="shared" si="2290"/>
        <v>15</v>
      </c>
      <c r="O1869" s="47">
        <f t="shared" si="2207"/>
        <v>100</v>
      </c>
      <c r="P1869" s="26">
        <f t="shared" si="2291"/>
        <v>0</v>
      </c>
      <c r="Q1869" s="26">
        <f t="shared" si="2291"/>
        <v>0</v>
      </c>
      <c r="R1869" s="26">
        <f t="shared" si="2291"/>
        <v>0</v>
      </c>
    </row>
    <row r="1870" spans="1:18" ht="26" x14ac:dyDescent="0.35">
      <c r="A1870" s="24" t="s">
        <v>417</v>
      </c>
      <c r="B1870" s="24" t="s">
        <v>8</v>
      </c>
      <c r="C1870" s="24" t="s">
        <v>10</v>
      </c>
      <c r="D1870" s="24" t="s">
        <v>307</v>
      </c>
      <c r="E1870" s="24">
        <v>630</v>
      </c>
      <c r="F1870" s="25" t="s">
        <v>363</v>
      </c>
      <c r="G1870" s="26">
        <v>15</v>
      </c>
      <c r="H1870" s="26">
        <v>15</v>
      </c>
      <c r="I1870" s="26">
        <v>15</v>
      </c>
      <c r="J1870" s="26"/>
      <c r="K1870" s="26"/>
      <c r="L1870" s="26"/>
      <c r="M1870" s="26"/>
      <c r="N1870" s="26">
        <v>15</v>
      </c>
      <c r="O1870" s="47">
        <f t="shared" ref="O1870:O1933" si="2292">N1870/H1870*100</f>
        <v>100</v>
      </c>
      <c r="P1870" s="26"/>
      <c r="Q1870" s="26"/>
      <c r="R1870" s="26"/>
    </row>
    <row r="1871" spans="1:18" ht="26" x14ac:dyDescent="0.35">
      <c r="A1871" s="24" t="s">
        <v>417</v>
      </c>
      <c r="B1871" s="24" t="s">
        <v>8</v>
      </c>
      <c r="C1871" s="24" t="s">
        <v>10</v>
      </c>
      <c r="D1871" s="24" t="s">
        <v>331</v>
      </c>
      <c r="E1871" s="24"/>
      <c r="F1871" s="25" t="s">
        <v>387</v>
      </c>
      <c r="G1871" s="26">
        <f>G1877+G1880+G1872</f>
        <v>4240.3999999999996</v>
      </c>
      <c r="H1871" s="26">
        <f t="shared" ref="H1871:R1871" si="2293">H1877+H1880+H1872</f>
        <v>4598.2</v>
      </c>
      <c r="I1871" s="26">
        <f t="shared" si="2293"/>
        <v>4598.2</v>
      </c>
      <c r="J1871" s="26">
        <f t="shared" si="2293"/>
        <v>0</v>
      </c>
      <c r="K1871" s="26">
        <f t="shared" si="2293"/>
        <v>0</v>
      </c>
      <c r="L1871" s="26">
        <f t="shared" si="2293"/>
        <v>0</v>
      </c>
      <c r="M1871" s="26">
        <f t="shared" si="2293"/>
        <v>0</v>
      </c>
      <c r="N1871" s="26">
        <f t="shared" si="2293"/>
        <v>4598.2</v>
      </c>
      <c r="O1871" s="47">
        <f t="shared" si="2292"/>
        <v>100</v>
      </c>
      <c r="P1871" s="26">
        <f t="shared" si="2293"/>
        <v>0</v>
      </c>
      <c r="Q1871" s="26">
        <f t="shared" si="2293"/>
        <v>0</v>
      </c>
      <c r="R1871" s="26">
        <f t="shared" si="2293"/>
        <v>0</v>
      </c>
    </row>
    <row r="1872" spans="1:18" ht="26" x14ac:dyDescent="0.35">
      <c r="A1872" s="24" t="s">
        <v>417</v>
      </c>
      <c r="B1872" s="24" t="s">
        <v>8</v>
      </c>
      <c r="C1872" s="24" t="s">
        <v>10</v>
      </c>
      <c r="D1872" s="24" t="s">
        <v>540</v>
      </c>
      <c r="E1872" s="24"/>
      <c r="F1872" s="25" t="s">
        <v>820</v>
      </c>
      <c r="G1872" s="26">
        <f>G1875</f>
        <v>70</v>
      </c>
      <c r="H1872" s="26">
        <f>H1875+H1873</f>
        <v>427.8</v>
      </c>
      <c r="I1872" s="26">
        <f>I1875+I1873</f>
        <v>427.8</v>
      </c>
      <c r="J1872" s="26">
        <f>J1875</f>
        <v>0</v>
      </c>
      <c r="K1872" s="26">
        <f>K1875</f>
        <v>0</v>
      </c>
      <c r="L1872" s="26">
        <f>L1875</f>
        <v>0</v>
      </c>
      <c r="M1872" s="26">
        <f>M1875</f>
        <v>0</v>
      </c>
      <c r="N1872" s="26">
        <f>N1875+N1873</f>
        <v>427.8</v>
      </c>
      <c r="O1872" s="47">
        <f t="shared" si="2292"/>
        <v>100</v>
      </c>
      <c r="P1872" s="26">
        <f>P1875</f>
        <v>0</v>
      </c>
      <c r="Q1872" s="26">
        <f>Q1875</f>
        <v>0</v>
      </c>
      <c r="R1872" s="26">
        <f>R1875</f>
        <v>0</v>
      </c>
    </row>
    <row r="1873" spans="1:18" ht="26" x14ac:dyDescent="0.35">
      <c r="A1873" s="24" t="s">
        <v>417</v>
      </c>
      <c r="B1873" s="24" t="s">
        <v>8</v>
      </c>
      <c r="C1873" s="24" t="s">
        <v>10</v>
      </c>
      <c r="D1873" s="24" t="s">
        <v>540</v>
      </c>
      <c r="E1873" s="24" t="s">
        <v>6</v>
      </c>
      <c r="F1873" s="25" t="s">
        <v>367</v>
      </c>
      <c r="G1873" s="26"/>
      <c r="H1873" s="26">
        <f>H1874</f>
        <v>10.5</v>
      </c>
      <c r="I1873" s="26">
        <f>I1874</f>
        <v>10.5</v>
      </c>
      <c r="J1873" s="26"/>
      <c r="K1873" s="26"/>
      <c r="L1873" s="26"/>
      <c r="M1873" s="26"/>
      <c r="N1873" s="26">
        <f>N1874</f>
        <v>10.5</v>
      </c>
      <c r="O1873" s="47">
        <f t="shared" si="2292"/>
        <v>100</v>
      </c>
      <c r="P1873" s="26"/>
      <c r="Q1873" s="26"/>
      <c r="R1873" s="26"/>
    </row>
    <row r="1874" spans="1:18" ht="26" x14ac:dyDescent="0.35">
      <c r="A1874" s="24" t="s">
        <v>417</v>
      </c>
      <c r="B1874" s="24" t="s">
        <v>8</v>
      </c>
      <c r="C1874" s="24" t="s">
        <v>10</v>
      </c>
      <c r="D1874" s="24" t="s">
        <v>540</v>
      </c>
      <c r="E1874" s="24">
        <v>240</v>
      </c>
      <c r="F1874" s="25" t="s">
        <v>356</v>
      </c>
      <c r="G1874" s="26"/>
      <c r="H1874" s="26">
        <v>10.5</v>
      </c>
      <c r="I1874" s="26">
        <v>10.5</v>
      </c>
      <c r="J1874" s="26"/>
      <c r="K1874" s="26"/>
      <c r="L1874" s="26"/>
      <c r="M1874" s="26"/>
      <c r="N1874" s="26">
        <v>10.5</v>
      </c>
      <c r="O1874" s="47">
        <f t="shared" si="2292"/>
        <v>100</v>
      </c>
      <c r="P1874" s="26"/>
      <c r="Q1874" s="26"/>
      <c r="R1874" s="26"/>
    </row>
    <row r="1875" spans="1:18" ht="26" x14ac:dyDescent="0.35">
      <c r="A1875" s="24" t="s">
        <v>417</v>
      </c>
      <c r="B1875" s="24" t="s">
        <v>8</v>
      </c>
      <c r="C1875" s="24" t="s">
        <v>10</v>
      </c>
      <c r="D1875" s="24" t="s">
        <v>540</v>
      </c>
      <c r="E1875" s="24" t="s">
        <v>85</v>
      </c>
      <c r="F1875" s="25" t="s">
        <v>370</v>
      </c>
      <c r="G1875" s="26">
        <f t="shared" ref="G1875" si="2294">G1876</f>
        <v>70</v>
      </c>
      <c r="H1875" s="26">
        <f t="shared" ref="H1875:M1875" si="2295">H1876</f>
        <v>417.3</v>
      </c>
      <c r="I1875" s="26">
        <f t="shared" si="2295"/>
        <v>417.3</v>
      </c>
      <c r="J1875" s="26">
        <f t="shared" si="2295"/>
        <v>0</v>
      </c>
      <c r="K1875" s="26">
        <f t="shared" si="2295"/>
        <v>0</v>
      </c>
      <c r="L1875" s="26">
        <f t="shared" si="2295"/>
        <v>0</v>
      </c>
      <c r="M1875" s="26">
        <f t="shared" si="2295"/>
        <v>0</v>
      </c>
      <c r="N1875" s="26">
        <f t="shared" ref="N1875" si="2296">N1876</f>
        <v>417.3</v>
      </c>
      <c r="O1875" s="47">
        <f t="shared" si="2292"/>
        <v>100</v>
      </c>
      <c r="P1875" s="26">
        <f t="shared" ref="P1875:R1875" si="2297">P1876</f>
        <v>0</v>
      </c>
      <c r="Q1875" s="26">
        <f t="shared" si="2297"/>
        <v>0</v>
      </c>
      <c r="R1875" s="26">
        <f t="shared" si="2297"/>
        <v>0</v>
      </c>
    </row>
    <row r="1876" spans="1:18" ht="26" x14ac:dyDescent="0.35">
      <c r="A1876" s="24" t="s">
        <v>417</v>
      </c>
      <c r="B1876" s="24" t="s">
        <v>8</v>
      </c>
      <c r="C1876" s="24" t="s">
        <v>10</v>
      </c>
      <c r="D1876" s="24" t="s">
        <v>540</v>
      </c>
      <c r="E1876" s="24" t="s">
        <v>353</v>
      </c>
      <c r="F1876" s="25" t="s">
        <v>363</v>
      </c>
      <c r="G1876" s="26">
        <v>70</v>
      </c>
      <c r="H1876" s="26">
        <v>417.3</v>
      </c>
      <c r="I1876" s="26">
        <v>417.3</v>
      </c>
      <c r="J1876" s="26"/>
      <c r="K1876" s="26"/>
      <c r="L1876" s="26"/>
      <c r="M1876" s="26"/>
      <c r="N1876" s="26">
        <v>417.3</v>
      </c>
      <c r="O1876" s="47">
        <f t="shared" si="2292"/>
        <v>100</v>
      </c>
      <c r="P1876" s="26"/>
      <c r="Q1876" s="26"/>
      <c r="R1876" s="26"/>
    </row>
    <row r="1877" spans="1:18" ht="26" x14ac:dyDescent="0.35">
      <c r="A1877" s="24" t="s">
        <v>417</v>
      </c>
      <c r="B1877" s="24" t="s">
        <v>8</v>
      </c>
      <c r="C1877" s="24" t="s">
        <v>10</v>
      </c>
      <c r="D1877" s="24" t="s">
        <v>305</v>
      </c>
      <c r="E1877" s="24"/>
      <c r="F1877" s="25" t="s">
        <v>771</v>
      </c>
      <c r="G1877" s="26">
        <f t="shared" ref="G1877:N1878" si="2298">G1878</f>
        <v>3628.1</v>
      </c>
      <c r="H1877" s="26">
        <f t="shared" si="2298"/>
        <v>3628.1</v>
      </c>
      <c r="I1877" s="26">
        <f t="shared" si="2298"/>
        <v>3628.1</v>
      </c>
      <c r="J1877" s="26">
        <f t="shared" si="2298"/>
        <v>0</v>
      </c>
      <c r="K1877" s="26">
        <f t="shared" si="2298"/>
        <v>0</v>
      </c>
      <c r="L1877" s="26">
        <f t="shared" si="2298"/>
        <v>0</v>
      </c>
      <c r="M1877" s="26">
        <f t="shared" si="2298"/>
        <v>0</v>
      </c>
      <c r="N1877" s="26">
        <f t="shared" si="2298"/>
        <v>3628.1</v>
      </c>
      <c r="O1877" s="47">
        <f t="shared" si="2292"/>
        <v>100</v>
      </c>
      <c r="P1877" s="26">
        <f t="shared" ref="P1877:R1878" si="2299">P1878</f>
        <v>0</v>
      </c>
      <c r="Q1877" s="26">
        <f t="shared" si="2299"/>
        <v>0</v>
      </c>
      <c r="R1877" s="26">
        <f t="shared" si="2299"/>
        <v>0</v>
      </c>
    </row>
    <row r="1878" spans="1:18" ht="26" x14ac:dyDescent="0.35">
      <c r="A1878" s="24" t="s">
        <v>417</v>
      </c>
      <c r="B1878" s="24" t="s">
        <v>8</v>
      </c>
      <c r="C1878" s="24" t="s">
        <v>10</v>
      </c>
      <c r="D1878" s="24" t="s">
        <v>305</v>
      </c>
      <c r="E1878" s="24" t="s">
        <v>85</v>
      </c>
      <c r="F1878" s="25" t="s">
        <v>370</v>
      </c>
      <c r="G1878" s="26">
        <f t="shared" si="2298"/>
        <v>3628.1</v>
      </c>
      <c r="H1878" s="26">
        <f t="shared" si="2298"/>
        <v>3628.1</v>
      </c>
      <c r="I1878" s="26">
        <f t="shared" si="2298"/>
        <v>3628.1</v>
      </c>
      <c r="J1878" s="26">
        <f t="shared" si="2298"/>
        <v>0</v>
      </c>
      <c r="K1878" s="26">
        <f t="shared" si="2298"/>
        <v>0</v>
      </c>
      <c r="L1878" s="26">
        <f t="shared" si="2298"/>
        <v>0</v>
      </c>
      <c r="M1878" s="26">
        <f t="shared" si="2298"/>
        <v>0</v>
      </c>
      <c r="N1878" s="26">
        <f t="shared" si="2298"/>
        <v>3628.1</v>
      </c>
      <c r="O1878" s="47">
        <f t="shared" si="2292"/>
        <v>100</v>
      </c>
      <c r="P1878" s="26">
        <f t="shared" si="2299"/>
        <v>0</v>
      </c>
      <c r="Q1878" s="26">
        <f t="shared" si="2299"/>
        <v>0</v>
      </c>
      <c r="R1878" s="26">
        <f t="shared" si="2299"/>
        <v>0</v>
      </c>
    </row>
    <row r="1879" spans="1:18" ht="26" x14ac:dyDescent="0.35">
      <c r="A1879" s="24" t="s">
        <v>417</v>
      </c>
      <c r="B1879" s="24" t="s">
        <v>8</v>
      </c>
      <c r="C1879" s="24" t="s">
        <v>10</v>
      </c>
      <c r="D1879" s="24" t="s">
        <v>305</v>
      </c>
      <c r="E1879" s="24">
        <v>630</v>
      </c>
      <c r="F1879" s="25" t="s">
        <v>363</v>
      </c>
      <c r="G1879" s="26">
        <v>3628.1</v>
      </c>
      <c r="H1879" s="26">
        <v>3628.1</v>
      </c>
      <c r="I1879" s="26">
        <v>3628.1</v>
      </c>
      <c r="J1879" s="26"/>
      <c r="K1879" s="26"/>
      <c r="L1879" s="26"/>
      <c r="M1879" s="26"/>
      <c r="N1879" s="26">
        <v>3628.1</v>
      </c>
      <c r="O1879" s="47">
        <f t="shared" si="2292"/>
        <v>100</v>
      </c>
      <c r="P1879" s="26"/>
      <c r="Q1879" s="26"/>
      <c r="R1879" s="26"/>
    </row>
    <row r="1880" spans="1:18" ht="39" x14ac:dyDescent="0.35">
      <c r="A1880" s="24" t="s">
        <v>417</v>
      </c>
      <c r="B1880" s="24" t="s">
        <v>8</v>
      </c>
      <c r="C1880" s="24" t="s">
        <v>10</v>
      </c>
      <c r="D1880" s="24" t="s">
        <v>306</v>
      </c>
      <c r="E1880" s="24"/>
      <c r="F1880" s="25" t="s">
        <v>821</v>
      </c>
      <c r="G1880" s="26">
        <f t="shared" ref="G1880:N1881" si="2300">G1881</f>
        <v>542.29999999999995</v>
      </c>
      <c r="H1880" s="26">
        <f t="shared" si="2300"/>
        <v>542.29999999999995</v>
      </c>
      <c r="I1880" s="26">
        <f t="shared" si="2300"/>
        <v>542.29999999999995</v>
      </c>
      <c r="J1880" s="26">
        <f t="shared" si="2300"/>
        <v>0</v>
      </c>
      <c r="K1880" s="26">
        <f t="shared" si="2300"/>
        <v>0</v>
      </c>
      <c r="L1880" s="26">
        <f t="shared" si="2300"/>
        <v>0</v>
      </c>
      <c r="M1880" s="26">
        <f t="shared" si="2300"/>
        <v>0</v>
      </c>
      <c r="N1880" s="26">
        <f t="shared" si="2300"/>
        <v>542.29999999999995</v>
      </c>
      <c r="O1880" s="47">
        <f t="shared" si="2292"/>
        <v>100</v>
      </c>
      <c r="P1880" s="26">
        <f t="shared" ref="P1880:R1881" si="2301">P1881</f>
        <v>0</v>
      </c>
      <c r="Q1880" s="26">
        <f t="shared" si="2301"/>
        <v>0</v>
      </c>
      <c r="R1880" s="26">
        <f t="shared" si="2301"/>
        <v>0</v>
      </c>
    </row>
    <row r="1881" spans="1:18" ht="26" x14ac:dyDescent="0.35">
      <c r="A1881" s="24" t="s">
        <v>417</v>
      </c>
      <c r="B1881" s="24" t="s">
        <v>8</v>
      </c>
      <c r="C1881" s="24" t="s">
        <v>10</v>
      </c>
      <c r="D1881" s="24" t="s">
        <v>306</v>
      </c>
      <c r="E1881" s="24" t="s">
        <v>85</v>
      </c>
      <c r="F1881" s="25" t="s">
        <v>370</v>
      </c>
      <c r="G1881" s="26">
        <f t="shared" si="2300"/>
        <v>542.29999999999995</v>
      </c>
      <c r="H1881" s="26">
        <f t="shared" si="2300"/>
        <v>542.29999999999995</v>
      </c>
      <c r="I1881" s="26">
        <f t="shared" si="2300"/>
        <v>542.29999999999995</v>
      </c>
      <c r="J1881" s="26">
        <f t="shared" si="2300"/>
        <v>0</v>
      </c>
      <c r="K1881" s="26">
        <f t="shared" si="2300"/>
        <v>0</v>
      </c>
      <c r="L1881" s="26">
        <f t="shared" si="2300"/>
        <v>0</v>
      </c>
      <c r="M1881" s="26">
        <f t="shared" si="2300"/>
        <v>0</v>
      </c>
      <c r="N1881" s="26">
        <f t="shared" si="2300"/>
        <v>542.29999999999995</v>
      </c>
      <c r="O1881" s="47">
        <f t="shared" si="2292"/>
        <v>100</v>
      </c>
      <c r="P1881" s="26">
        <f t="shared" si="2301"/>
        <v>0</v>
      </c>
      <c r="Q1881" s="26">
        <f t="shared" si="2301"/>
        <v>0</v>
      </c>
      <c r="R1881" s="26">
        <f t="shared" si="2301"/>
        <v>0</v>
      </c>
    </row>
    <row r="1882" spans="1:18" ht="26" x14ac:dyDescent="0.35">
      <c r="A1882" s="24" t="s">
        <v>417</v>
      </c>
      <c r="B1882" s="24" t="s">
        <v>8</v>
      </c>
      <c r="C1882" s="24" t="s">
        <v>10</v>
      </c>
      <c r="D1882" s="24" t="s">
        <v>306</v>
      </c>
      <c r="E1882" s="24">
        <v>630</v>
      </c>
      <c r="F1882" s="25" t="s">
        <v>363</v>
      </c>
      <c r="G1882" s="26">
        <v>542.29999999999995</v>
      </c>
      <c r="H1882" s="26">
        <v>542.29999999999995</v>
      </c>
      <c r="I1882" s="26">
        <v>542.29999999999995</v>
      </c>
      <c r="J1882" s="26"/>
      <c r="K1882" s="26"/>
      <c r="L1882" s="26"/>
      <c r="M1882" s="26"/>
      <c r="N1882" s="26">
        <v>542.29999999999995</v>
      </c>
      <c r="O1882" s="47">
        <f t="shared" si="2292"/>
        <v>100</v>
      </c>
      <c r="P1882" s="26"/>
      <c r="Q1882" s="26"/>
      <c r="R1882" s="26"/>
    </row>
    <row r="1883" spans="1:18" ht="26" x14ac:dyDescent="0.35">
      <c r="A1883" s="24" t="s">
        <v>417</v>
      </c>
      <c r="B1883" s="24" t="s">
        <v>8</v>
      </c>
      <c r="C1883" s="24" t="s">
        <v>10</v>
      </c>
      <c r="D1883" s="24" t="s">
        <v>332</v>
      </c>
      <c r="E1883" s="24"/>
      <c r="F1883" s="25" t="s">
        <v>389</v>
      </c>
      <c r="G1883" s="26">
        <f>G1884+G1889</f>
        <v>4025.9</v>
      </c>
      <c r="H1883" s="26">
        <f t="shared" ref="H1883:R1883" si="2302">H1884+H1889</f>
        <v>4497.3</v>
      </c>
      <c r="I1883" s="26">
        <f t="shared" si="2302"/>
        <v>4497.3</v>
      </c>
      <c r="J1883" s="26">
        <f t="shared" si="2302"/>
        <v>0</v>
      </c>
      <c r="K1883" s="26">
        <f t="shared" si="2302"/>
        <v>0</v>
      </c>
      <c r="L1883" s="26">
        <f t="shared" si="2302"/>
        <v>0</v>
      </c>
      <c r="M1883" s="26">
        <f t="shared" si="2302"/>
        <v>0</v>
      </c>
      <c r="N1883" s="26">
        <f t="shared" si="2302"/>
        <v>4194.7160000000003</v>
      </c>
      <c r="O1883" s="47">
        <f t="shared" si="2292"/>
        <v>93.271874235652504</v>
      </c>
      <c r="P1883" s="26">
        <f t="shared" si="2302"/>
        <v>0</v>
      </c>
      <c r="Q1883" s="26">
        <f t="shared" si="2302"/>
        <v>0</v>
      </c>
      <c r="R1883" s="26">
        <f t="shared" si="2302"/>
        <v>0</v>
      </c>
    </row>
    <row r="1884" spans="1:18" ht="26" x14ac:dyDescent="0.35">
      <c r="A1884" s="24" t="s">
        <v>417</v>
      </c>
      <c r="B1884" s="24" t="s">
        <v>8</v>
      </c>
      <c r="C1884" s="24" t="s">
        <v>10</v>
      </c>
      <c r="D1884" s="24" t="s">
        <v>769</v>
      </c>
      <c r="E1884" s="24"/>
      <c r="F1884" s="25" t="s">
        <v>388</v>
      </c>
      <c r="G1884" s="26">
        <f t="shared" ref="G1884" si="2303">G1885+G1887</f>
        <v>3792.6</v>
      </c>
      <c r="H1884" s="26">
        <f t="shared" ref="H1884:M1884" si="2304">H1885+H1887</f>
        <v>4192.6000000000004</v>
      </c>
      <c r="I1884" s="26">
        <f t="shared" si="2304"/>
        <v>4192.6000000000004</v>
      </c>
      <c r="J1884" s="26">
        <f t="shared" si="2304"/>
        <v>0</v>
      </c>
      <c r="K1884" s="26">
        <f t="shared" si="2304"/>
        <v>0</v>
      </c>
      <c r="L1884" s="26">
        <f t="shared" si="2304"/>
        <v>0</v>
      </c>
      <c r="M1884" s="26">
        <f t="shared" si="2304"/>
        <v>0</v>
      </c>
      <c r="N1884" s="26">
        <f t="shared" ref="N1884" si="2305">N1885+N1887</f>
        <v>3890.0160000000001</v>
      </c>
      <c r="O1884" s="47">
        <f t="shared" si="2292"/>
        <v>92.782903210418354</v>
      </c>
      <c r="P1884" s="26">
        <f t="shared" ref="P1884:R1884" si="2306">P1885+P1887</f>
        <v>0</v>
      </c>
      <c r="Q1884" s="26">
        <f t="shared" ref="Q1884" si="2307">Q1885+Q1887</f>
        <v>0</v>
      </c>
      <c r="R1884" s="26">
        <f t="shared" si="2306"/>
        <v>0</v>
      </c>
    </row>
    <row r="1885" spans="1:18" ht="26" x14ac:dyDescent="0.35">
      <c r="A1885" s="24" t="s">
        <v>417</v>
      </c>
      <c r="B1885" s="24" t="s">
        <v>8</v>
      </c>
      <c r="C1885" s="24" t="s">
        <v>10</v>
      </c>
      <c r="D1885" s="24" t="s">
        <v>769</v>
      </c>
      <c r="E1885" s="24" t="s">
        <v>6</v>
      </c>
      <c r="F1885" s="25" t="s">
        <v>367</v>
      </c>
      <c r="G1885" s="26">
        <f t="shared" ref="G1885" si="2308">G1886</f>
        <v>3755</v>
      </c>
      <c r="H1885" s="26">
        <f t="shared" ref="H1885:M1885" si="2309">H1886</f>
        <v>4155</v>
      </c>
      <c r="I1885" s="26">
        <f t="shared" si="2309"/>
        <v>4155</v>
      </c>
      <c r="J1885" s="26">
        <f t="shared" si="2309"/>
        <v>0</v>
      </c>
      <c r="K1885" s="26">
        <f t="shared" si="2309"/>
        <v>0</v>
      </c>
      <c r="L1885" s="26">
        <f t="shared" si="2309"/>
        <v>0</v>
      </c>
      <c r="M1885" s="26">
        <f t="shared" si="2309"/>
        <v>0</v>
      </c>
      <c r="N1885" s="26">
        <f t="shared" ref="N1885" si="2310">N1886</f>
        <v>3853.59</v>
      </c>
      <c r="O1885" s="47">
        <f t="shared" si="2292"/>
        <v>92.745848375451274</v>
      </c>
      <c r="P1885" s="26">
        <f t="shared" ref="P1885:R1885" si="2311">P1886</f>
        <v>0</v>
      </c>
      <c r="Q1885" s="26">
        <f t="shared" si="2311"/>
        <v>0</v>
      </c>
      <c r="R1885" s="26">
        <f t="shared" si="2311"/>
        <v>0</v>
      </c>
    </row>
    <row r="1886" spans="1:18" ht="26" x14ac:dyDescent="0.35">
      <c r="A1886" s="24" t="s">
        <v>417</v>
      </c>
      <c r="B1886" s="24" t="s">
        <v>8</v>
      </c>
      <c r="C1886" s="24" t="s">
        <v>10</v>
      </c>
      <c r="D1886" s="24" t="s">
        <v>769</v>
      </c>
      <c r="E1886" s="24" t="s">
        <v>302</v>
      </c>
      <c r="F1886" s="25" t="s">
        <v>356</v>
      </c>
      <c r="G1886" s="26">
        <v>3755</v>
      </c>
      <c r="H1886" s="26">
        <v>4155</v>
      </c>
      <c r="I1886" s="26">
        <v>4155</v>
      </c>
      <c r="J1886" s="26"/>
      <c r="K1886" s="26"/>
      <c r="L1886" s="26"/>
      <c r="M1886" s="26"/>
      <c r="N1886" s="26">
        <v>3853.59</v>
      </c>
      <c r="O1886" s="47">
        <f t="shared" si="2292"/>
        <v>92.745848375451274</v>
      </c>
      <c r="P1886" s="26"/>
      <c r="Q1886" s="26"/>
      <c r="R1886" s="26"/>
    </row>
    <row r="1887" spans="1:18" x14ac:dyDescent="0.35">
      <c r="A1887" s="24" t="s">
        <v>417</v>
      </c>
      <c r="B1887" s="24" t="s">
        <v>8</v>
      </c>
      <c r="C1887" s="24" t="s">
        <v>10</v>
      </c>
      <c r="D1887" s="24" t="s">
        <v>769</v>
      </c>
      <c r="E1887" s="24" t="s">
        <v>7</v>
      </c>
      <c r="F1887" s="25" t="s">
        <v>371</v>
      </c>
      <c r="G1887" s="26">
        <f t="shared" ref="G1887" si="2312">G1888</f>
        <v>37.6</v>
      </c>
      <c r="H1887" s="26">
        <f t="shared" ref="H1887:M1887" si="2313">H1888</f>
        <v>37.6</v>
      </c>
      <c r="I1887" s="26">
        <f t="shared" si="2313"/>
        <v>37.6</v>
      </c>
      <c r="J1887" s="26">
        <f t="shared" si="2313"/>
        <v>0</v>
      </c>
      <c r="K1887" s="26">
        <f t="shared" si="2313"/>
        <v>0</v>
      </c>
      <c r="L1887" s="26">
        <f t="shared" si="2313"/>
        <v>0</v>
      </c>
      <c r="M1887" s="26">
        <f t="shared" si="2313"/>
        <v>0</v>
      </c>
      <c r="N1887" s="26">
        <f t="shared" ref="N1887" si="2314">N1888</f>
        <v>36.426000000000002</v>
      </c>
      <c r="O1887" s="47">
        <f t="shared" si="2292"/>
        <v>96.877659574468083</v>
      </c>
      <c r="P1887" s="26">
        <f t="shared" ref="P1887:R1887" si="2315">P1888</f>
        <v>0</v>
      </c>
      <c r="Q1887" s="26">
        <f t="shared" si="2315"/>
        <v>0</v>
      </c>
      <c r="R1887" s="26">
        <f t="shared" si="2315"/>
        <v>0</v>
      </c>
    </row>
    <row r="1888" spans="1:18" x14ac:dyDescent="0.35">
      <c r="A1888" s="24" t="s">
        <v>417</v>
      </c>
      <c r="B1888" s="24" t="s">
        <v>8</v>
      </c>
      <c r="C1888" s="24" t="s">
        <v>10</v>
      </c>
      <c r="D1888" s="24" t="s">
        <v>769</v>
      </c>
      <c r="E1888" s="24" t="s">
        <v>350</v>
      </c>
      <c r="F1888" s="25" t="s">
        <v>365</v>
      </c>
      <c r="G1888" s="26">
        <v>37.6</v>
      </c>
      <c r="H1888" s="26">
        <v>37.6</v>
      </c>
      <c r="I1888" s="26">
        <v>37.6</v>
      </c>
      <c r="J1888" s="26"/>
      <c r="K1888" s="26"/>
      <c r="L1888" s="26"/>
      <c r="M1888" s="26"/>
      <c r="N1888" s="26">
        <v>36.426000000000002</v>
      </c>
      <c r="O1888" s="47">
        <f t="shared" si="2292"/>
        <v>96.877659574468083</v>
      </c>
      <c r="P1888" s="26"/>
      <c r="Q1888" s="26"/>
      <c r="R1888" s="26"/>
    </row>
    <row r="1889" spans="1:18" ht="26" x14ac:dyDescent="0.35">
      <c r="A1889" s="24" t="s">
        <v>417</v>
      </c>
      <c r="B1889" s="24" t="s">
        <v>8</v>
      </c>
      <c r="C1889" s="24" t="s">
        <v>10</v>
      </c>
      <c r="D1889" s="24" t="s">
        <v>541</v>
      </c>
      <c r="E1889" s="24"/>
      <c r="F1889" s="25" t="s">
        <v>822</v>
      </c>
      <c r="G1889" s="26">
        <f>G1890+G1892</f>
        <v>233.3</v>
      </c>
      <c r="H1889" s="26">
        <f t="shared" ref="H1889:N1889" si="2316">H1890+H1892</f>
        <v>304.70000000000005</v>
      </c>
      <c r="I1889" s="26">
        <f t="shared" si="2316"/>
        <v>304.70000000000005</v>
      </c>
      <c r="J1889" s="26">
        <f t="shared" si="2316"/>
        <v>0</v>
      </c>
      <c r="K1889" s="26">
        <f t="shared" si="2316"/>
        <v>0</v>
      </c>
      <c r="L1889" s="26">
        <f t="shared" si="2316"/>
        <v>0</v>
      </c>
      <c r="M1889" s="26">
        <f t="shared" si="2316"/>
        <v>0</v>
      </c>
      <c r="N1889" s="26">
        <f t="shared" si="2316"/>
        <v>304.70000000000005</v>
      </c>
      <c r="O1889" s="47">
        <f t="shared" si="2292"/>
        <v>100</v>
      </c>
      <c r="P1889" s="26">
        <f t="shared" ref="P1889:R1889" si="2317">P1890+P1892</f>
        <v>0</v>
      </c>
      <c r="Q1889" s="26">
        <f t="shared" ref="Q1889" si="2318">Q1890+Q1892</f>
        <v>0</v>
      </c>
      <c r="R1889" s="26">
        <f t="shared" si="2317"/>
        <v>0</v>
      </c>
    </row>
    <row r="1890" spans="1:18" ht="26" x14ac:dyDescent="0.35">
      <c r="A1890" s="24" t="s">
        <v>417</v>
      </c>
      <c r="B1890" s="24" t="s">
        <v>8</v>
      </c>
      <c r="C1890" s="24" t="s">
        <v>10</v>
      </c>
      <c r="D1890" s="24" t="s">
        <v>541</v>
      </c>
      <c r="E1890" s="24" t="s">
        <v>6</v>
      </c>
      <c r="F1890" s="25" t="s">
        <v>367</v>
      </c>
      <c r="G1890" s="26">
        <f t="shared" ref="G1890" si="2319">G1891</f>
        <v>233.3</v>
      </c>
      <c r="H1890" s="26">
        <f t="shared" ref="H1890:M1890" si="2320">H1891</f>
        <v>233.3</v>
      </c>
      <c r="I1890" s="26">
        <f t="shared" si="2320"/>
        <v>233.3</v>
      </c>
      <c r="J1890" s="26">
        <f t="shared" si="2320"/>
        <v>0</v>
      </c>
      <c r="K1890" s="26">
        <f t="shared" si="2320"/>
        <v>0</v>
      </c>
      <c r="L1890" s="26">
        <f t="shared" si="2320"/>
        <v>0</v>
      </c>
      <c r="M1890" s="26">
        <f t="shared" si="2320"/>
        <v>0</v>
      </c>
      <c r="N1890" s="26">
        <f t="shared" ref="N1890" si="2321">N1891</f>
        <v>233.3</v>
      </c>
      <c r="O1890" s="47">
        <f t="shared" si="2292"/>
        <v>100</v>
      </c>
      <c r="P1890" s="26">
        <f t="shared" ref="P1890:R1890" si="2322">P1891</f>
        <v>0</v>
      </c>
      <c r="Q1890" s="26">
        <f t="shared" si="2322"/>
        <v>0</v>
      </c>
      <c r="R1890" s="26">
        <f t="shared" si="2322"/>
        <v>0</v>
      </c>
    </row>
    <row r="1891" spans="1:18" ht="26" x14ac:dyDescent="0.35">
      <c r="A1891" s="24" t="s">
        <v>417</v>
      </c>
      <c r="B1891" s="24" t="s">
        <v>8</v>
      </c>
      <c r="C1891" s="24" t="s">
        <v>10</v>
      </c>
      <c r="D1891" s="24" t="s">
        <v>541</v>
      </c>
      <c r="E1891" s="24" t="s">
        <v>302</v>
      </c>
      <c r="F1891" s="25" t="s">
        <v>356</v>
      </c>
      <c r="G1891" s="26">
        <v>233.3</v>
      </c>
      <c r="H1891" s="26">
        <v>233.3</v>
      </c>
      <c r="I1891" s="26">
        <v>233.3</v>
      </c>
      <c r="J1891" s="26"/>
      <c r="K1891" s="26"/>
      <c r="L1891" s="26"/>
      <c r="M1891" s="26"/>
      <c r="N1891" s="26">
        <v>233.3</v>
      </c>
      <c r="O1891" s="47">
        <f t="shared" si="2292"/>
        <v>100</v>
      </c>
      <c r="P1891" s="26"/>
      <c r="Q1891" s="26"/>
      <c r="R1891" s="26"/>
    </row>
    <row r="1892" spans="1:18" ht="26" x14ac:dyDescent="0.35">
      <c r="A1892" s="24" t="s">
        <v>417</v>
      </c>
      <c r="B1892" s="24" t="s">
        <v>8</v>
      </c>
      <c r="C1892" s="24" t="s">
        <v>10</v>
      </c>
      <c r="D1892" s="24" t="s">
        <v>541</v>
      </c>
      <c r="E1892" s="24" t="s">
        <v>85</v>
      </c>
      <c r="F1892" s="25" t="s">
        <v>370</v>
      </c>
      <c r="G1892" s="26">
        <f>G1893</f>
        <v>0</v>
      </c>
      <c r="H1892" s="26">
        <f t="shared" ref="H1892:N1892" si="2323">H1893</f>
        <v>71.400000000000006</v>
      </c>
      <c r="I1892" s="26">
        <f t="shared" si="2323"/>
        <v>71.400000000000006</v>
      </c>
      <c r="J1892" s="26">
        <f t="shared" si="2323"/>
        <v>0</v>
      </c>
      <c r="K1892" s="26">
        <f t="shared" si="2323"/>
        <v>0</v>
      </c>
      <c r="L1892" s="26">
        <f t="shared" si="2323"/>
        <v>0</v>
      </c>
      <c r="M1892" s="26">
        <f t="shared" si="2323"/>
        <v>0</v>
      </c>
      <c r="N1892" s="26">
        <f t="shared" si="2323"/>
        <v>71.400000000000006</v>
      </c>
      <c r="O1892" s="47">
        <f t="shared" si="2292"/>
        <v>100</v>
      </c>
      <c r="P1892" s="26">
        <f t="shared" ref="P1892:R1892" si="2324">P1893</f>
        <v>0</v>
      </c>
      <c r="Q1892" s="26">
        <f t="shared" si="2324"/>
        <v>0</v>
      </c>
      <c r="R1892" s="26">
        <f t="shared" si="2324"/>
        <v>0</v>
      </c>
    </row>
    <row r="1893" spans="1:18" ht="26" x14ac:dyDescent="0.35">
      <c r="A1893" s="24" t="s">
        <v>417</v>
      </c>
      <c r="B1893" s="24" t="s">
        <v>8</v>
      </c>
      <c r="C1893" s="24" t="s">
        <v>10</v>
      </c>
      <c r="D1893" s="24" t="s">
        <v>541</v>
      </c>
      <c r="E1893" s="24">
        <v>630</v>
      </c>
      <c r="F1893" s="25" t="s">
        <v>363</v>
      </c>
      <c r="G1893" s="26"/>
      <c r="H1893" s="26">
        <v>71.400000000000006</v>
      </c>
      <c r="I1893" s="26">
        <v>71.400000000000006</v>
      </c>
      <c r="J1893" s="26"/>
      <c r="K1893" s="26"/>
      <c r="L1893" s="26"/>
      <c r="M1893" s="26"/>
      <c r="N1893" s="26">
        <v>71.400000000000006</v>
      </c>
      <c r="O1893" s="47">
        <f t="shared" si="2292"/>
        <v>100</v>
      </c>
      <c r="P1893" s="26"/>
      <c r="Q1893" s="26"/>
      <c r="R1893" s="26"/>
    </row>
    <row r="1894" spans="1:18" ht="26" x14ac:dyDescent="0.35">
      <c r="A1894" s="24" t="s">
        <v>417</v>
      </c>
      <c r="B1894" s="24" t="s">
        <v>8</v>
      </c>
      <c r="C1894" s="24" t="s">
        <v>10</v>
      </c>
      <c r="D1894" s="24" t="s">
        <v>28</v>
      </c>
      <c r="E1894" s="24"/>
      <c r="F1894" s="25" t="s">
        <v>39</v>
      </c>
      <c r="G1894" s="26">
        <f t="shared" ref="G1894:N1897" si="2325">G1895</f>
        <v>298</v>
      </c>
      <c r="H1894" s="26">
        <f t="shared" si="2325"/>
        <v>470.50810000000001</v>
      </c>
      <c r="I1894" s="26">
        <f t="shared" si="2325"/>
        <v>470.50810000000001</v>
      </c>
      <c r="J1894" s="26">
        <f t="shared" si="2325"/>
        <v>0</v>
      </c>
      <c r="K1894" s="26">
        <f t="shared" si="2325"/>
        <v>0</v>
      </c>
      <c r="L1894" s="26">
        <f t="shared" si="2325"/>
        <v>0</v>
      </c>
      <c r="M1894" s="26">
        <f t="shared" si="2325"/>
        <v>0</v>
      </c>
      <c r="N1894" s="26">
        <f t="shared" si="2325"/>
        <v>470.50799999999998</v>
      </c>
      <c r="O1894" s="47">
        <f t="shared" si="2292"/>
        <v>99.999978746380762</v>
      </c>
      <c r="P1894" s="26">
        <f t="shared" ref="P1894:R1897" si="2326">P1895</f>
        <v>0</v>
      </c>
      <c r="Q1894" s="26">
        <f t="shared" si="2326"/>
        <v>0</v>
      </c>
      <c r="R1894" s="26">
        <f t="shared" si="2326"/>
        <v>0</v>
      </c>
    </row>
    <row r="1895" spans="1:18" ht="26" x14ac:dyDescent="0.35">
      <c r="A1895" s="24" t="s">
        <v>417</v>
      </c>
      <c r="B1895" s="24" t="s">
        <v>8</v>
      </c>
      <c r="C1895" s="24" t="s">
        <v>10</v>
      </c>
      <c r="D1895" s="24" t="s">
        <v>59</v>
      </c>
      <c r="E1895" s="24"/>
      <c r="F1895" s="25" t="s">
        <v>72</v>
      </c>
      <c r="G1895" s="26">
        <f t="shared" si="2325"/>
        <v>298</v>
      </c>
      <c r="H1895" s="26">
        <f t="shared" si="2325"/>
        <v>470.50810000000001</v>
      </c>
      <c r="I1895" s="26">
        <f t="shared" si="2325"/>
        <v>470.50810000000001</v>
      </c>
      <c r="J1895" s="26">
        <f t="shared" si="2325"/>
        <v>0</v>
      </c>
      <c r="K1895" s="26">
        <f t="shared" si="2325"/>
        <v>0</v>
      </c>
      <c r="L1895" s="26">
        <f t="shared" si="2325"/>
        <v>0</v>
      </c>
      <c r="M1895" s="26">
        <f t="shared" si="2325"/>
        <v>0</v>
      </c>
      <c r="N1895" s="26">
        <f t="shared" si="2325"/>
        <v>470.50799999999998</v>
      </c>
      <c r="O1895" s="47">
        <f t="shared" si="2292"/>
        <v>99.999978746380762</v>
      </c>
      <c r="P1895" s="26">
        <f t="shared" si="2326"/>
        <v>0</v>
      </c>
      <c r="Q1895" s="26">
        <f t="shared" si="2326"/>
        <v>0</v>
      </c>
      <c r="R1895" s="26">
        <f t="shared" si="2326"/>
        <v>0</v>
      </c>
    </row>
    <row r="1896" spans="1:18" ht="26" x14ac:dyDescent="0.35">
      <c r="A1896" s="24" t="s">
        <v>417</v>
      </c>
      <c r="B1896" s="24" t="s">
        <v>8</v>
      </c>
      <c r="C1896" s="24" t="s">
        <v>10</v>
      </c>
      <c r="D1896" s="24" t="s">
        <v>53</v>
      </c>
      <c r="E1896" s="24"/>
      <c r="F1896" s="25" t="s">
        <v>73</v>
      </c>
      <c r="G1896" s="26">
        <f t="shared" si="2325"/>
        <v>298</v>
      </c>
      <c r="H1896" s="26">
        <f t="shared" si="2325"/>
        <v>470.50810000000001</v>
      </c>
      <c r="I1896" s="26">
        <f t="shared" si="2325"/>
        <v>470.50810000000001</v>
      </c>
      <c r="J1896" s="26">
        <f t="shared" si="2325"/>
        <v>0</v>
      </c>
      <c r="K1896" s="26">
        <f t="shared" si="2325"/>
        <v>0</v>
      </c>
      <c r="L1896" s="26">
        <f t="shared" si="2325"/>
        <v>0</v>
      </c>
      <c r="M1896" s="26">
        <f t="shared" si="2325"/>
        <v>0</v>
      </c>
      <c r="N1896" s="26">
        <f t="shared" si="2325"/>
        <v>470.50799999999998</v>
      </c>
      <c r="O1896" s="47">
        <f t="shared" si="2292"/>
        <v>99.999978746380762</v>
      </c>
      <c r="P1896" s="26">
        <f t="shared" si="2326"/>
        <v>0</v>
      </c>
      <c r="Q1896" s="26">
        <f t="shared" si="2326"/>
        <v>0</v>
      </c>
      <c r="R1896" s="26">
        <f t="shared" si="2326"/>
        <v>0</v>
      </c>
    </row>
    <row r="1897" spans="1:18" ht="26" x14ac:dyDescent="0.35">
      <c r="A1897" s="24" t="s">
        <v>417</v>
      </c>
      <c r="B1897" s="24" t="s">
        <v>8</v>
      </c>
      <c r="C1897" s="24" t="s">
        <v>10</v>
      </c>
      <c r="D1897" s="24" t="s">
        <v>53</v>
      </c>
      <c r="E1897" s="24" t="s">
        <v>6</v>
      </c>
      <c r="F1897" s="25" t="s">
        <v>367</v>
      </c>
      <c r="G1897" s="26">
        <f t="shared" si="2325"/>
        <v>298</v>
      </c>
      <c r="H1897" s="26">
        <f t="shared" si="2325"/>
        <v>470.50810000000001</v>
      </c>
      <c r="I1897" s="26">
        <f t="shared" si="2325"/>
        <v>470.50810000000001</v>
      </c>
      <c r="J1897" s="26">
        <f t="shared" si="2325"/>
        <v>0</v>
      </c>
      <c r="K1897" s="26">
        <f t="shared" si="2325"/>
        <v>0</v>
      </c>
      <c r="L1897" s="26">
        <f t="shared" si="2325"/>
        <v>0</v>
      </c>
      <c r="M1897" s="26">
        <f t="shared" si="2325"/>
        <v>0</v>
      </c>
      <c r="N1897" s="26">
        <f t="shared" si="2325"/>
        <v>470.50799999999998</v>
      </c>
      <c r="O1897" s="47">
        <f t="shared" si="2292"/>
        <v>99.999978746380762</v>
      </c>
      <c r="P1897" s="26">
        <f t="shared" si="2326"/>
        <v>0</v>
      </c>
      <c r="Q1897" s="26">
        <f t="shared" si="2326"/>
        <v>0</v>
      </c>
      <c r="R1897" s="26">
        <f t="shared" si="2326"/>
        <v>0</v>
      </c>
    </row>
    <row r="1898" spans="1:18" ht="26" x14ac:dyDescent="0.35">
      <c r="A1898" s="24" t="s">
        <v>417</v>
      </c>
      <c r="B1898" s="24" t="s">
        <v>8</v>
      </c>
      <c r="C1898" s="24" t="s">
        <v>10</v>
      </c>
      <c r="D1898" s="24" t="s">
        <v>53</v>
      </c>
      <c r="E1898" s="24" t="s">
        <v>302</v>
      </c>
      <c r="F1898" s="25" t="s">
        <v>356</v>
      </c>
      <c r="G1898" s="26">
        <v>298</v>
      </c>
      <c r="H1898" s="26">
        <v>470.50810000000001</v>
      </c>
      <c r="I1898" s="26">
        <v>470.50810000000001</v>
      </c>
      <c r="J1898" s="26"/>
      <c r="K1898" s="26"/>
      <c r="L1898" s="26"/>
      <c r="M1898" s="26"/>
      <c r="N1898" s="26">
        <v>470.50799999999998</v>
      </c>
      <c r="O1898" s="47">
        <f t="shared" si="2292"/>
        <v>99.999978746380762</v>
      </c>
      <c r="P1898" s="26"/>
      <c r="Q1898" s="26"/>
      <c r="R1898" s="26"/>
    </row>
    <row r="1899" spans="1:18" s="7" customFormat="1" x14ac:dyDescent="0.35">
      <c r="A1899" s="27" t="s">
        <v>417</v>
      </c>
      <c r="B1899" s="27" t="s">
        <v>99</v>
      </c>
      <c r="C1899" s="27"/>
      <c r="D1899" s="27"/>
      <c r="E1899" s="27"/>
      <c r="F1899" s="17" t="s">
        <v>372</v>
      </c>
      <c r="G1899" s="18">
        <f t="shared" ref="G1899" si="2327">G1900+G1906</f>
        <v>824.4860000000001</v>
      </c>
      <c r="H1899" s="18">
        <f t="shared" ref="H1899:M1899" si="2328">H1900+H1906</f>
        <v>822.4860000000001</v>
      </c>
      <c r="I1899" s="18">
        <f t="shared" si="2328"/>
        <v>822.4860000000001</v>
      </c>
      <c r="J1899" s="18">
        <f t="shared" si="2328"/>
        <v>0</v>
      </c>
      <c r="K1899" s="18">
        <f t="shared" si="2328"/>
        <v>0</v>
      </c>
      <c r="L1899" s="18">
        <f t="shared" si="2328"/>
        <v>0</v>
      </c>
      <c r="M1899" s="18">
        <f t="shared" si="2328"/>
        <v>0</v>
      </c>
      <c r="N1899" s="18">
        <f t="shared" ref="N1899" si="2329">N1900+N1906</f>
        <v>808.19399999999996</v>
      </c>
      <c r="O1899" s="46">
        <f t="shared" si="2292"/>
        <v>98.262341243498355</v>
      </c>
      <c r="P1899" s="18">
        <f t="shared" ref="P1899:R1899" si="2330">P1900+P1906</f>
        <v>0</v>
      </c>
      <c r="Q1899" s="18">
        <f t="shared" ref="Q1899" si="2331">Q1900+Q1906</f>
        <v>0</v>
      </c>
      <c r="R1899" s="18">
        <f t="shared" si="2330"/>
        <v>0</v>
      </c>
    </row>
    <row r="1900" spans="1:18" s="29" customFormat="1" ht="26" x14ac:dyDescent="0.35">
      <c r="A1900" s="28" t="s">
        <v>417</v>
      </c>
      <c r="B1900" s="28" t="s">
        <v>99</v>
      </c>
      <c r="C1900" s="28" t="s">
        <v>128</v>
      </c>
      <c r="D1900" s="28"/>
      <c r="E1900" s="28"/>
      <c r="F1900" s="21" t="s">
        <v>378</v>
      </c>
      <c r="G1900" s="22">
        <f t="shared" ref="G1900:N1904" si="2332">G1901</f>
        <v>485.3</v>
      </c>
      <c r="H1900" s="22">
        <f t="shared" si="2332"/>
        <v>485.3</v>
      </c>
      <c r="I1900" s="22">
        <f t="shared" si="2332"/>
        <v>485.3</v>
      </c>
      <c r="J1900" s="22">
        <f t="shared" si="2332"/>
        <v>0</v>
      </c>
      <c r="K1900" s="22">
        <f t="shared" si="2332"/>
        <v>0</v>
      </c>
      <c r="L1900" s="22">
        <f t="shared" si="2332"/>
        <v>0</v>
      </c>
      <c r="M1900" s="22">
        <f t="shared" si="2332"/>
        <v>0</v>
      </c>
      <c r="N1900" s="22">
        <f t="shared" si="2332"/>
        <v>471.00900000000001</v>
      </c>
      <c r="O1900" s="48">
        <f t="shared" si="2292"/>
        <v>97.055223573047599</v>
      </c>
      <c r="P1900" s="22">
        <f t="shared" ref="P1900:R1904" si="2333">P1901</f>
        <v>0</v>
      </c>
      <c r="Q1900" s="22">
        <f t="shared" si="2333"/>
        <v>0</v>
      </c>
      <c r="R1900" s="22">
        <f t="shared" si="2333"/>
        <v>0</v>
      </c>
    </row>
    <row r="1901" spans="1:18" ht="26" x14ac:dyDescent="0.35">
      <c r="A1901" s="24" t="s">
        <v>417</v>
      </c>
      <c r="B1901" s="24" t="s">
        <v>99</v>
      </c>
      <c r="C1901" s="24" t="s">
        <v>128</v>
      </c>
      <c r="D1901" s="24" t="s">
        <v>28</v>
      </c>
      <c r="E1901" s="24"/>
      <c r="F1901" s="25" t="s">
        <v>39</v>
      </c>
      <c r="G1901" s="26">
        <f t="shared" si="2332"/>
        <v>485.3</v>
      </c>
      <c r="H1901" s="26">
        <f t="shared" si="2332"/>
        <v>485.3</v>
      </c>
      <c r="I1901" s="26">
        <f t="shared" si="2332"/>
        <v>485.3</v>
      </c>
      <c r="J1901" s="26">
        <f t="shared" si="2332"/>
        <v>0</v>
      </c>
      <c r="K1901" s="26">
        <f t="shared" si="2332"/>
        <v>0</v>
      </c>
      <c r="L1901" s="26">
        <f t="shared" si="2332"/>
        <v>0</v>
      </c>
      <c r="M1901" s="26">
        <f t="shared" si="2332"/>
        <v>0</v>
      </c>
      <c r="N1901" s="26">
        <f t="shared" si="2332"/>
        <v>471.00900000000001</v>
      </c>
      <c r="O1901" s="47">
        <f t="shared" si="2292"/>
        <v>97.055223573047599</v>
      </c>
      <c r="P1901" s="26">
        <f t="shared" si="2333"/>
        <v>0</v>
      </c>
      <c r="Q1901" s="26">
        <f t="shared" si="2333"/>
        <v>0</v>
      </c>
      <c r="R1901" s="26">
        <f t="shared" si="2333"/>
        <v>0</v>
      </c>
    </row>
    <row r="1902" spans="1:18" x14ac:dyDescent="0.35">
      <c r="A1902" s="24" t="s">
        <v>417</v>
      </c>
      <c r="B1902" s="24" t="s">
        <v>99</v>
      </c>
      <c r="C1902" s="24" t="s">
        <v>128</v>
      </c>
      <c r="D1902" s="24" t="s">
        <v>29</v>
      </c>
      <c r="E1902" s="24"/>
      <c r="F1902" s="25" t="s">
        <v>40</v>
      </c>
      <c r="G1902" s="26">
        <f t="shared" si="2332"/>
        <v>485.3</v>
      </c>
      <c r="H1902" s="26">
        <f t="shared" si="2332"/>
        <v>485.3</v>
      </c>
      <c r="I1902" s="26">
        <f t="shared" si="2332"/>
        <v>485.3</v>
      </c>
      <c r="J1902" s="26">
        <f t="shared" si="2332"/>
        <v>0</v>
      </c>
      <c r="K1902" s="26">
        <f t="shared" si="2332"/>
        <v>0</v>
      </c>
      <c r="L1902" s="26">
        <f t="shared" si="2332"/>
        <v>0</v>
      </c>
      <c r="M1902" s="26">
        <f t="shared" si="2332"/>
        <v>0</v>
      </c>
      <c r="N1902" s="26">
        <f t="shared" si="2332"/>
        <v>471.00900000000001</v>
      </c>
      <c r="O1902" s="47">
        <f t="shared" si="2292"/>
        <v>97.055223573047599</v>
      </c>
      <c r="P1902" s="26">
        <f t="shared" si="2333"/>
        <v>0</v>
      </c>
      <c r="Q1902" s="26">
        <f t="shared" si="2333"/>
        <v>0</v>
      </c>
      <c r="R1902" s="26">
        <f t="shared" si="2333"/>
        <v>0</v>
      </c>
    </row>
    <row r="1903" spans="1:18" ht="39" x14ac:dyDescent="0.35">
      <c r="A1903" s="24" t="s">
        <v>417</v>
      </c>
      <c r="B1903" s="24" t="s">
        <v>99</v>
      </c>
      <c r="C1903" s="24" t="s">
        <v>128</v>
      </c>
      <c r="D1903" s="24" t="s">
        <v>308</v>
      </c>
      <c r="E1903" s="24"/>
      <c r="F1903" s="25" t="s">
        <v>413</v>
      </c>
      <c r="G1903" s="26">
        <f t="shared" si="2332"/>
        <v>485.3</v>
      </c>
      <c r="H1903" s="26">
        <f t="shared" si="2332"/>
        <v>485.3</v>
      </c>
      <c r="I1903" s="26">
        <f t="shared" si="2332"/>
        <v>485.3</v>
      </c>
      <c r="J1903" s="26">
        <f t="shared" si="2332"/>
        <v>0</v>
      </c>
      <c r="K1903" s="26">
        <f t="shared" si="2332"/>
        <v>0</v>
      </c>
      <c r="L1903" s="26">
        <f t="shared" si="2332"/>
        <v>0</v>
      </c>
      <c r="M1903" s="26">
        <f t="shared" si="2332"/>
        <v>0</v>
      </c>
      <c r="N1903" s="26">
        <f t="shared" si="2332"/>
        <v>471.00900000000001</v>
      </c>
      <c r="O1903" s="47">
        <f t="shared" si="2292"/>
        <v>97.055223573047599</v>
      </c>
      <c r="P1903" s="26">
        <f t="shared" si="2333"/>
        <v>0</v>
      </c>
      <c r="Q1903" s="26">
        <f t="shared" si="2333"/>
        <v>0</v>
      </c>
      <c r="R1903" s="26">
        <f t="shared" si="2333"/>
        <v>0</v>
      </c>
    </row>
    <row r="1904" spans="1:18" ht="26" x14ac:dyDescent="0.35">
      <c r="A1904" s="24" t="s">
        <v>417</v>
      </c>
      <c r="B1904" s="24" t="s">
        <v>99</v>
      </c>
      <c r="C1904" s="24" t="s">
        <v>128</v>
      </c>
      <c r="D1904" s="24" t="s">
        <v>308</v>
      </c>
      <c r="E1904" s="24" t="s">
        <v>6</v>
      </c>
      <c r="F1904" s="25" t="s">
        <v>367</v>
      </c>
      <c r="G1904" s="26">
        <f t="shared" si="2332"/>
        <v>485.3</v>
      </c>
      <c r="H1904" s="26">
        <f t="shared" si="2332"/>
        <v>485.3</v>
      </c>
      <c r="I1904" s="26">
        <f t="shared" si="2332"/>
        <v>485.3</v>
      </c>
      <c r="J1904" s="26">
        <f t="shared" si="2332"/>
        <v>0</v>
      </c>
      <c r="K1904" s="26">
        <f t="shared" si="2332"/>
        <v>0</v>
      </c>
      <c r="L1904" s="26">
        <f t="shared" si="2332"/>
        <v>0</v>
      </c>
      <c r="M1904" s="26">
        <f t="shared" si="2332"/>
        <v>0</v>
      </c>
      <c r="N1904" s="26">
        <f t="shared" si="2332"/>
        <v>471.00900000000001</v>
      </c>
      <c r="O1904" s="47">
        <f t="shared" si="2292"/>
        <v>97.055223573047599</v>
      </c>
      <c r="P1904" s="26">
        <f t="shared" si="2333"/>
        <v>0</v>
      </c>
      <c r="Q1904" s="26">
        <f t="shared" si="2333"/>
        <v>0</v>
      </c>
      <c r="R1904" s="26">
        <f t="shared" si="2333"/>
        <v>0</v>
      </c>
    </row>
    <row r="1905" spans="1:18" ht="26" x14ac:dyDescent="0.35">
      <c r="A1905" s="24" t="s">
        <v>417</v>
      </c>
      <c r="B1905" s="24" t="s">
        <v>99</v>
      </c>
      <c r="C1905" s="24" t="s">
        <v>128</v>
      </c>
      <c r="D1905" s="24" t="s">
        <v>308</v>
      </c>
      <c r="E1905" s="24">
        <v>240</v>
      </c>
      <c r="F1905" s="25" t="s">
        <v>356</v>
      </c>
      <c r="G1905" s="26">
        <v>485.3</v>
      </c>
      <c r="H1905" s="26">
        <v>485.3</v>
      </c>
      <c r="I1905" s="26">
        <v>485.3</v>
      </c>
      <c r="J1905" s="26"/>
      <c r="K1905" s="26"/>
      <c r="L1905" s="26"/>
      <c r="M1905" s="26"/>
      <c r="N1905" s="26">
        <v>471.00900000000001</v>
      </c>
      <c r="O1905" s="47">
        <f t="shared" si="2292"/>
        <v>97.055223573047599</v>
      </c>
      <c r="P1905" s="26"/>
      <c r="Q1905" s="26"/>
      <c r="R1905" s="26"/>
    </row>
    <row r="1906" spans="1:18" s="29" customFormat="1" ht="26" x14ac:dyDescent="0.35">
      <c r="A1906" s="28" t="s">
        <v>417</v>
      </c>
      <c r="B1906" s="28" t="s">
        <v>99</v>
      </c>
      <c r="C1906" s="28" t="s">
        <v>309</v>
      </c>
      <c r="D1906" s="28"/>
      <c r="E1906" s="28"/>
      <c r="F1906" s="21" t="s">
        <v>379</v>
      </c>
      <c r="G1906" s="22">
        <f t="shared" ref="G1906" si="2334">G1907+G1912</f>
        <v>339.18600000000004</v>
      </c>
      <c r="H1906" s="22">
        <f t="shared" ref="H1906:M1906" si="2335">H1907+H1912</f>
        <v>337.18600000000004</v>
      </c>
      <c r="I1906" s="22">
        <f t="shared" si="2335"/>
        <v>337.18600000000004</v>
      </c>
      <c r="J1906" s="22">
        <f t="shared" si="2335"/>
        <v>0</v>
      </c>
      <c r="K1906" s="22">
        <f t="shared" si="2335"/>
        <v>0</v>
      </c>
      <c r="L1906" s="22">
        <f t="shared" si="2335"/>
        <v>0</v>
      </c>
      <c r="M1906" s="22">
        <f t="shared" si="2335"/>
        <v>0</v>
      </c>
      <c r="N1906" s="22">
        <f t="shared" ref="N1906" si="2336">N1907+N1912</f>
        <v>337.185</v>
      </c>
      <c r="O1906" s="48">
        <f t="shared" si="2292"/>
        <v>99.999703427781697</v>
      </c>
      <c r="P1906" s="22">
        <f t="shared" ref="P1906:R1906" si="2337">P1907+P1912</f>
        <v>0</v>
      </c>
      <c r="Q1906" s="22">
        <f t="shared" ref="Q1906" si="2338">Q1907+Q1912</f>
        <v>0</v>
      </c>
      <c r="R1906" s="22">
        <f t="shared" si="2337"/>
        <v>0</v>
      </c>
    </row>
    <row r="1907" spans="1:18" ht="26" x14ac:dyDescent="0.35">
      <c r="A1907" s="24" t="s">
        <v>417</v>
      </c>
      <c r="B1907" s="24" t="s">
        <v>99</v>
      </c>
      <c r="C1907" s="24" t="s">
        <v>309</v>
      </c>
      <c r="D1907" s="24" t="s">
        <v>190</v>
      </c>
      <c r="E1907" s="24"/>
      <c r="F1907" s="25" t="s">
        <v>765</v>
      </c>
      <c r="G1907" s="26">
        <f t="shared" ref="G1907:N1910" si="2339">G1908</f>
        <v>250</v>
      </c>
      <c r="H1907" s="26">
        <f t="shared" si="2339"/>
        <v>248</v>
      </c>
      <c r="I1907" s="26">
        <f t="shared" si="2339"/>
        <v>248</v>
      </c>
      <c r="J1907" s="26">
        <f t="shared" si="2339"/>
        <v>0</v>
      </c>
      <c r="K1907" s="26">
        <f t="shared" si="2339"/>
        <v>0</v>
      </c>
      <c r="L1907" s="26">
        <f t="shared" si="2339"/>
        <v>0</v>
      </c>
      <c r="M1907" s="26">
        <f t="shared" si="2339"/>
        <v>0</v>
      </c>
      <c r="N1907" s="26">
        <f t="shared" si="2339"/>
        <v>248</v>
      </c>
      <c r="O1907" s="47">
        <f t="shared" si="2292"/>
        <v>100</v>
      </c>
      <c r="P1907" s="26">
        <f t="shared" ref="P1907:R1910" si="2340">P1908</f>
        <v>0</v>
      </c>
      <c r="Q1907" s="26">
        <f t="shared" si="2340"/>
        <v>0</v>
      </c>
      <c r="R1907" s="26">
        <f t="shared" si="2340"/>
        <v>0</v>
      </c>
    </row>
    <row r="1908" spans="1:18" ht="39" x14ac:dyDescent="0.35">
      <c r="A1908" s="24" t="s">
        <v>417</v>
      </c>
      <c r="B1908" s="24" t="s">
        <v>99</v>
      </c>
      <c r="C1908" s="24" t="s">
        <v>309</v>
      </c>
      <c r="D1908" s="24" t="s">
        <v>191</v>
      </c>
      <c r="E1908" s="24"/>
      <c r="F1908" s="25" t="s">
        <v>766</v>
      </c>
      <c r="G1908" s="26">
        <f t="shared" si="2339"/>
        <v>250</v>
      </c>
      <c r="H1908" s="26">
        <f t="shared" si="2339"/>
        <v>248</v>
      </c>
      <c r="I1908" s="26">
        <f t="shared" si="2339"/>
        <v>248</v>
      </c>
      <c r="J1908" s="26">
        <f t="shared" si="2339"/>
        <v>0</v>
      </c>
      <c r="K1908" s="26">
        <f t="shared" si="2339"/>
        <v>0</v>
      </c>
      <c r="L1908" s="26">
        <f t="shared" si="2339"/>
        <v>0</v>
      </c>
      <c r="M1908" s="26">
        <f t="shared" si="2339"/>
        <v>0</v>
      </c>
      <c r="N1908" s="26">
        <f t="shared" si="2339"/>
        <v>248</v>
      </c>
      <c r="O1908" s="47">
        <f t="shared" si="2292"/>
        <v>100</v>
      </c>
      <c r="P1908" s="26">
        <f t="shared" si="2340"/>
        <v>0</v>
      </c>
      <c r="Q1908" s="26">
        <f t="shared" si="2340"/>
        <v>0</v>
      </c>
      <c r="R1908" s="26">
        <f t="shared" si="2340"/>
        <v>0</v>
      </c>
    </row>
    <row r="1909" spans="1:18" ht="26" x14ac:dyDescent="0.35">
      <c r="A1909" s="24" t="s">
        <v>417</v>
      </c>
      <c r="B1909" s="24" t="s">
        <v>99</v>
      </c>
      <c r="C1909" s="24" t="s">
        <v>309</v>
      </c>
      <c r="D1909" s="24" t="s">
        <v>172</v>
      </c>
      <c r="E1909" s="24"/>
      <c r="F1909" s="25" t="s">
        <v>767</v>
      </c>
      <c r="G1909" s="26">
        <f t="shared" si="2339"/>
        <v>250</v>
      </c>
      <c r="H1909" s="26">
        <f t="shared" si="2339"/>
        <v>248</v>
      </c>
      <c r="I1909" s="26">
        <f t="shared" si="2339"/>
        <v>248</v>
      </c>
      <c r="J1909" s="26">
        <f t="shared" si="2339"/>
        <v>0</v>
      </c>
      <c r="K1909" s="26">
        <f t="shared" si="2339"/>
        <v>0</v>
      </c>
      <c r="L1909" s="26">
        <f t="shared" si="2339"/>
        <v>0</v>
      </c>
      <c r="M1909" s="26">
        <f t="shared" si="2339"/>
        <v>0</v>
      </c>
      <c r="N1909" s="26">
        <f t="shared" si="2339"/>
        <v>248</v>
      </c>
      <c r="O1909" s="47">
        <f t="shared" si="2292"/>
        <v>100</v>
      </c>
      <c r="P1909" s="26">
        <f t="shared" si="2340"/>
        <v>0</v>
      </c>
      <c r="Q1909" s="26">
        <f t="shared" si="2340"/>
        <v>0</v>
      </c>
      <c r="R1909" s="26">
        <f t="shared" si="2340"/>
        <v>0</v>
      </c>
    </row>
    <row r="1910" spans="1:18" ht="26" x14ac:dyDescent="0.35">
      <c r="A1910" s="24" t="s">
        <v>417</v>
      </c>
      <c r="B1910" s="24" t="s">
        <v>99</v>
      </c>
      <c r="C1910" s="24" t="s">
        <v>309</v>
      </c>
      <c r="D1910" s="24" t="s">
        <v>172</v>
      </c>
      <c r="E1910" s="24" t="s">
        <v>6</v>
      </c>
      <c r="F1910" s="25" t="s">
        <v>367</v>
      </c>
      <c r="G1910" s="26">
        <f t="shared" si="2339"/>
        <v>250</v>
      </c>
      <c r="H1910" s="26">
        <f t="shared" si="2339"/>
        <v>248</v>
      </c>
      <c r="I1910" s="26">
        <f t="shared" si="2339"/>
        <v>248</v>
      </c>
      <c r="J1910" s="26">
        <f t="shared" si="2339"/>
        <v>0</v>
      </c>
      <c r="K1910" s="26">
        <f t="shared" si="2339"/>
        <v>0</v>
      </c>
      <c r="L1910" s="26">
        <f t="shared" si="2339"/>
        <v>0</v>
      </c>
      <c r="M1910" s="26">
        <f t="shared" si="2339"/>
        <v>0</v>
      </c>
      <c r="N1910" s="26">
        <f t="shared" si="2339"/>
        <v>248</v>
      </c>
      <c r="O1910" s="47">
        <f t="shared" si="2292"/>
        <v>100</v>
      </c>
      <c r="P1910" s="26">
        <f t="shared" si="2340"/>
        <v>0</v>
      </c>
      <c r="Q1910" s="26">
        <f t="shared" si="2340"/>
        <v>0</v>
      </c>
      <c r="R1910" s="26">
        <f t="shared" si="2340"/>
        <v>0</v>
      </c>
    </row>
    <row r="1911" spans="1:18" ht="26" x14ac:dyDescent="0.35">
      <c r="A1911" s="24" t="s">
        <v>417</v>
      </c>
      <c r="B1911" s="24" t="s">
        <v>99</v>
      </c>
      <c r="C1911" s="24" t="s">
        <v>309</v>
      </c>
      <c r="D1911" s="24" t="s">
        <v>172</v>
      </c>
      <c r="E1911" s="24">
        <v>240</v>
      </c>
      <c r="F1911" s="25" t="s">
        <v>356</v>
      </c>
      <c r="G1911" s="26">
        <v>250</v>
      </c>
      <c r="H1911" s="26">
        <v>248</v>
      </c>
      <c r="I1911" s="26">
        <v>248</v>
      </c>
      <c r="J1911" s="26"/>
      <c r="K1911" s="26"/>
      <c r="L1911" s="26"/>
      <c r="M1911" s="26"/>
      <c r="N1911" s="26">
        <v>248</v>
      </c>
      <c r="O1911" s="47">
        <f t="shared" si="2292"/>
        <v>100</v>
      </c>
      <c r="P1911" s="26"/>
      <c r="Q1911" s="26"/>
      <c r="R1911" s="26"/>
    </row>
    <row r="1912" spans="1:18" ht="39" x14ac:dyDescent="0.35">
      <c r="A1912" s="24" t="s">
        <v>417</v>
      </c>
      <c r="B1912" s="24" t="s">
        <v>99</v>
      </c>
      <c r="C1912" s="24" t="s">
        <v>309</v>
      </c>
      <c r="D1912" s="24" t="s">
        <v>139</v>
      </c>
      <c r="E1912" s="24"/>
      <c r="F1912" s="25" t="s">
        <v>153</v>
      </c>
      <c r="G1912" s="26">
        <f t="shared" ref="G1912:N1915" si="2341">G1913</f>
        <v>89.186000000000007</v>
      </c>
      <c r="H1912" s="26">
        <f t="shared" si="2341"/>
        <v>89.186000000000007</v>
      </c>
      <c r="I1912" s="26">
        <f t="shared" si="2341"/>
        <v>89.186000000000007</v>
      </c>
      <c r="J1912" s="26">
        <f t="shared" si="2341"/>
        <v>0</v>
      </c>
      <c r="K1912" s="26">
        <f t="shared" si="2341"/>
        <v>0</v>
      </c>
      <c r="L1912" s="26">
        <f t="shared" si="2341"/>
        <v>0</v>
      </c>
      <c r="M1912" s="26">
        <f t="shared" si="2341"/>
        <v>0</v>
      </c>
      <c r="N1912" s="26">
        <f t="shared" si="2341"/>
        <v>89.185000000000002</v>
      </c>
      <c r="O1912" s="47">
        <f t="shared" si="2292"/>
        <v>99.998878747785525</v>
      </c>
      <c r="P1912" s="26">
        <f t="shared" ref="P1912:R1915" si="2342">P1913</f>
        <v>0</v>
      </c>
      <c r="Q1912" s="26">
        <f t="shared" si="2342"/>
        <v>0</v>
      </c>
      <c r="R1912" s="26">
        <f t="shared" si="2342"/>
        <v>0</v>
      </c>
    </row>
    <row r="1913" spans="1:18" ht="26" x14ac:dyDescent="0.35">
      <c r="A1913" s="24" t="s">
        <v>417</v>
      </c>
      <c r="B1913" s="24" t="s">
        <v>99</v>
      </c>
      <c r="C1913" s="24" t="s">
        <v>309</v>
      </c>
      <c r="D1913" s="24" t="s">
        <v>334</v>
      </c>
      <c r="E1913" s="24"/>
      <c r="F1913" s="25" t="s">
        <v>408</v>
      </c>
      <c r="G1913" s="26">
        <f>G1914</f>
        <v>89.186000000000007</v>
      </c>
      <c r="H1913" s="26">
        <f t="shared" si="2341"/>
        <v>89.186000000000007</v>
      </c>
      <c r="I1913" s="26">
        <f t="shared" si="2341"/>
        <v>89.186000000000007</v>
      </c>
      <c r="J1913" s="26">
        <f t="shared" si="2341"/>
        <v>0</v>
      </c>
      <c r="K1913" s="26">
        <f t="shared" si="2341"/>
        <v>0</v>
      </c>
      <c r="L1913" s="26">
        <f t="shared" si="2341"/>
        <v>0</v>
      </c>
      <c r="M1913" s="26">
        <f t="shared" si="2341"/>
        <v>0</v>
      </c>
      <c r="N1913" s="26">
        <f t="shared" si="2341"/>
        <v>89.185000000000002</v>
      </c>
      <c r="O1913" s="47">
        <f t="shared" si="2292"/>
        <v>99.998878747785525</v>
      </c>
      <c r="P1913" s="26">
        <f t="shared" si="2342"/>
        <v>0</v>
      </c>
      <c r="Q1913" s="26">
        <f t="shared" si="2342"/>
        <v>0</v>
      </c>
      <c r="R1913" s="26">
        <f t="shared" si="2342"/>
        <v>0</v>
      </c>
    </row>
    <row r="1914" spans="1:18" ht="26" x14ac:dyDescent="0.35">
      <c r="A1914" s="24" t="s">
        <v>417</v>
      </c>
      <c r="B1914" s="24" t="s">
        <v>99</v>
      </c>
      <c r="C1914" s="24" t="s">
        <v>309</v>
      </c>
      <c r="D1914" s="24" t="s">
        <v>310</v>
      </c>
      <c r="E1914" s="24"/>
      <c r="F1914" s="25" t="s">
        <v>768</v>
      </c>
      <c r="G1914" s="26">
        <f t="shared" si="2341"/>
        <v>89.186000000000007</v>
      </c>
      <c r="H1914" s="26">
        <f t="shared" si="2341"/>
        <v>89.186000000000007</v>
      </c>
      <c r="I1914" s="26">
        <f t="shared" si="2341"/>
        <v>89.186000000000007</v>
      </c>
      <c r="J1914" s="26">
        <f t="shared" si="2341"/>
        <v>0</v>
      </c>
      <c r="K1914" s="26">
        <f t="shared" si="2341"/>
        <v>0</v>
      </c>
      <c r="L1914" s="26">
        <f t="shared" si="2341"/>
        <v>0</v>
      </c>
      <c r="M1914" s="26">
        <f t="shared" si="2341"/>
        <v>0</v>
      </c>
      <c r="N1914" s="26">
        <f t="shared" si="2341"/>
        <v>89.185000000000002</v>
      </c>
      <c r="O1914" s="47">
        <f t="shared" si="2292"/>
        <v>99.998878747785525</v>
      </c>
      <c r="P1914" s="26">
        <f t="shared" si="2342"/>
        <v>0</v>
      </c>
      <c r="Q1914" s="26">
        <f t="shared" si="2342"/>
        <v>0</v>
      </c>
      <c r="R1914" s="26">
        <f t="shared" si="2342"/>
        <v>0</v>
      </c>
    </row>
    <row r="1915" spans="1:18" ht="26" x14ac:dyDescent="0.35">
      <c r="A1915" s="24" t="s">
        <v>417</v>
      </c>
      <c r="B1915" s="24" t="s">
        <v>99</v>
      </c>
      <c r="C1915" s="24" t="s">
        <v>309</v>
      </c>
      <c r="D1915" s="24" t="s">
        <v>310</v>
      </c>
      <c r="E1915" s="24" t="s">
        <v>6</v>
      </c>
      <c r="F1915" s="25" t="s">
        <v>367</v>
      </c>
      <c r="G1915" s="26">
        <f t="shared" si="2341"/>
        <v>89.186000000000007</v>
      </c>
      <c r="H1915" s="26">
        <f t="shared" si="2341"/>
        <v>89.186000000000007</v>
      </c>
      <c r="I1915" s="26">
        <f t="shared" si="2341"/>
        <v>89.186000000000007</v>
      </c>
      <c r="J1915" s="26">
        <f t="shared" si="2341"/>
        <v>0</v>
      </c>
      <c r="K1915" s="26">
        <f t="shared" si="2341"/>
        <v>0</v>
      </c>
      <c r="L1915" s="26">
        <f t="shared" si="2341"/>
        <v>0</v>
      </c>
      <c r="M1915" s="26">
        <f t="shared" si="2341"/>
        <v>0</v>
      </c>
      <c r="N1915" s="26">
        <f t="shared" si="2341"/>
        <v>89.185000000000002</v>
      </c>
      <c r="O1915" s="47">
        <f t="shared" si="2292"/>
        <v>99.998878747785525</v>
      </c>
      <c r="P1915" s="26">
        <f t="shared" si="2342"/>
        <v>0</v>
      </c>
      <c r="Q1915" s="26">
        <f t="shared" si="2342"/>
        <v>0</v>
      </c>
      <c r="R1915" s="26">
        <f t="shared" si="2342"/>
        <v>0</v>
      </c>
    </row>
    <row r="1916" spans="1:18" ht="26" x14ac:dyDescent="0.35">
      <c r="A1916" s="24" t="s">
        <v>417</v>
      </c>
      <c r="B1916" s="24" t="s">
        <v>99</v>
      </c>
      <c r="C1916" s="24" t="s">
        <v>309</v>
      </c>
      <c r="D1916" s="24" t="s">
        <v>310</v>
      </c>
      <c r="E1916" s="24">
        <v>240</v>
      </c>
      <c r="F1916" s="25" t="s">
        <v>356</v>
      </c>
      <c r="G1916" s="26">
        <v>89.186000000000007</v>
      </c>
      <c r="H1916" s="26">
        <v>89.186000000000007</v>
      </c>
      <c r="I1916" s="26">
        <v>89.186000000000007</v>
      </c>
      <c r="J1916" s="26"/>
      <c r="K1916" s="26"/>
      <c r="L1916" s="26"/>
      <c r="M1916" s="26"/>
      <c r="N1916" s="26">
        <v>89.185000000000002</v>
      </c>
      <c r="O1916" s="47">
        <f t="shared" si="2292"/>
        <v>99.998878747785525</v>
      </c>
      <c r="P1916" s="26"/>
      <c r="Q1916" s="26"/>
      <c r="R1916" s="26"/>
    </row>
    <row r="1917" spans="1:18" s="7" customFormat="1" x14ac:dyDescent="0.35">
      <c r="A1917" s="27" t="s">
        <v>417</v>
      </c>
      <c r="B1917" s="27" t="s">
        <v>74</v>
      </c>
      <c r="C1917" s="27"/>
      <c r="D1917" s="27"/>
      <c r="E1917" s="27"/>
      <c r="F1917" s="17" t="s">
        <v>88</v>
      </c>
      <c r="G1917" s="18">
        <f t="shared" ref="G1917" si="2343">G1918+G1945</f>
        <v>208291.98</v>
      </c>
      <c r="H1917" s="18">
        <f t="shared" ref="H1917:M1917" si="2344">H1918+H1945</f>
        <v>205184.40333</v>
      </c>
      <c r="I1917" s="18">
        <f t="shared" si="2344"/>
        <v>205184.40333</v>
      </c>
      <c r="J1917" s="18">
        <f t="shared" si="2344"/>
        <v>0</v>
      </c>
      <c r="K1917" s="18">
        <f t="shared" si="2344"/>
        <v>0</v>
      </c>
      <c r="L1917" s="18">
        <f t="shared" si="2344"/>
        <v>0</v>
      </c>
      <c r="M1917" s="18">
        <f t="shared" si="2344"/>
        <v>0</v>
      </c>
      <c r="N1917" s="18">
        <f t="shared" ref="N1917" si="2345">N1918+N1945</f>
        <v>204738.14800000004</v>
      </c>
      <c r="O1917" s="46">
        <f t="shared" si="2292"/>
        <v>99.782510111510646</v>
      </c>
      <c r="P1917" s="18">
        <f t="shared" ref="P1917:R1917" si="2346">P1918+P1945</f>
        <v>0</v>
      </c>
      <c r="Q1917" s="18">
        <f t="shared" ref="Q1917" si="2347">Q1918+Q1945</f>
        <v>0</v>
      </c>
      <c r="R1917" s="18">
        <f t="shared" si="2346"/>
        <v>0</v>
      </c>
    </row>
    <row r="1918" spans="1:18" s="29" customFormat="1" x14ac:dyDescent="0.35">
      <c r="A1918" s="28" t="s">
        <v>417</v>
      </c>
      <c r="B1918" s="28" t="s">
        <v>74</v>
      </c>
      <c r="C1918" s="28" t="s">
        <v>128</v>
      </c>
      <c r="D1918" s="28"/>
      <c r="E1918" s="28"/>
      <c r="F1918" s="21" t="s">
        <v>377</v>
      </c>
      <c r="G1918" s="22">
        <f t="shared" ref="G1918" si="2348">G1919+G1930+G1935+G1940</f>
        <v>206796.693</v>
      </c>
      <c r="H1918" s="22">
        <f t="shared" ref="H1918:M1918" si="2349">H1919+H1930+H1935+H1940</f>
        <v>204257.38633000001</v>
      </c>
      <c r="I1918" s="22">
        <f t="shared" si="2349"/>
        <v>204257.38633000001</v>
      </c>
      <c r="J1918" s="22">
        <f t="shared" si="2349"/>
        <v>0</v>
      </c>
      <c r="K1918" s="22">
        <f t="shared" si="2349"/>
        <v>0</v>
      </c>
      <c r="L1918" s="22">
        <f t="shared" si="2349"/>
        <v>0</v>
      </c>
      <c r="M1918" s="22">
        <f t="shared" si="2349"/>
        <v>0</v>
      </c>
      <c r="N1918" s="22">
        <f t="shared" ref="N1918" si="2350">N1919+N1930+N1935+N1940</f>
        <v>203811.20000000004</v>
      </c>
      <c r="O1918" s="48">
        <f t="shared" si="2292"/>
        <v>99.781556820041203</v>
      </c>
      <c r="P1918" s="22">
        <f t="shared" ref="P1918:R1918" si="2351">P1919+P1930+P1935+P1940</f>
        <v>0</v>
      </c>
      <c r="Q1918" s="22">
        <f t="shared" ref="Q1918" si="2352">Q1919+Q1930+Q1935+Q1940</f>
        <v>0</v>
      </c>
      <c r="R1918" s="22">
        <f t="shared" si="2351"/>
        <v>0</v>
      </c>
    </row>
    <row r="1919" spans="1:18" ht="26" x14ac:dyDescent="0.35">
      <c r="A1919" s="24" t="s">
        <v>417</v>
      </c>
      <c r="B1919" s="24" t="s">
        <v>74</v>
      </c>
      <c r="C1919" s="24" t="s">
        <v>128</v>
      </c>
      <c r="D1919" s="24" t="s">
        <v>335</v>
      </c>
      <c r="E1919" s="24"/>
      <c r="F1919" s="25" t="s">
        <v>394</v>
      </c>
      <c r="G1919" s="26">
        <f t="shared" ref="G1919:N1919" si="2353">G1920</f>
        <v>200675.334</v>
      </c>
      <c r="H1919" s="26">
        <f t="shared" si="2353"/>
        <v>198277.48181</v>
      </c>
      <c r="I1919" s="26">
        <f t="shared" si="2353"/>
        <v>198277.48181</v>
      </c>
      <c r="J1919" s="26">
        <f t="shared" si="2353"/>
        <v>0</v>
      </c>
      <c r="K1919" s="26">
        <f t="shared" si="2353"/>
        <v>0</v>
      </c>
      <c r="L1919" s="26">
        <f t="shared" si="2353"/>
        <v>0</v>
      </c>
      <c r="M1919" s="26">
        <f t="shared" si="2353"/>
        <v>0</v>
      </c>
      <c r="N1919" s="26">
        <f t="shared" si="2353"/>
        <v>198111.77000000002</v>
      </c>
      <c r="O1919" s="47">
        <f t="shared" si="2292"/>
        <v>99.916424291610298</v>
      </c>
      <c r="P1919" s="26">
        <f t="shared" ref="P1919:R1919" si="2354">P1920</f>
        <v>0</v>
      </c>
      <c r="Q1919" s="26">
        <f t="shared" si="2354"/>
        <v>0</v>
      </c>
      <c r="R1919" s="26">
        <f t="shared" si="2354"/>
        <v>0</v>
      </c>
    </row>
    <row r="1920" spans="1:18" ht="26" x14ac:dyDescent="0.35">
      <c r="A1920" s="24" t="s">
        <v>417</v>
      </c>
      <c r="B1920" s="24" t="s">
        <v>74</v>
      </c>
      <c r="C1920" s="24" t="s">
        <v>128</v>
      </c>
      <c r="D1920" s="24" t="s">
        <v>336</v>
      </c>
      <c r="E1920" s="24"/>
      <c r="F1920" s="25" t="s">
        <v>395</v>
      </c>
      <c r="G1920" s="26">
        <f t="shared" ref="G1920" si="2355">G1921+G1924+G1927</f>
        <v>200675.334</v>
      </c>
      <c r="H1920" s="26">
        <f>H1921+H1924+H1927</f>
        <v>198277.48181</v>
      </c>
      <c r="I1920" s="26">
        <f t="shared" ref="I1920:M1920" si="2356">I1921+I1924+I1927</f>
        <v>198277.48181</v>
      </c>
      <c r="J1920" s="26">
        <f t="shared" si="2356"/>
        <v>0</v>
      </c>
      <c r="K1920" s="26">
        <f t="shared" si="2356"/>
        <v>0</v>
      </c>
      <c r="L1920" s="26">
        <f t="shared" si="2356"/>
        <v>0</v>
      </c>
      <c r="M1920" s="26">
        <f t="shared" si="2356"/>
        <v>0</v>
      </c>
      <c r="N1920" s="26">
        <f t="shared" ref="N1920" si="2357">N1921+N1924+N1927</f>
        <v>198111.77000000002</v>
      </c>
      <c r="O1920" s="47">
        <f t="shared" si="2292"/>
        <v>99.916424291610298</v>
      </c>
      <c r="P1920" s="26">
        <f t="shared" ref="P1920:R1920" si="2358">P1921+P1924+P1927</f>
        <v>0</v>
      </c>
      <c r="Q1920" s="26">
        <f t="shared" ref="Q1920" si="2359">Q1921+Q1924+Q1927</f>
        <v>0</v>
      </c>
      <c r="R1920" s="26">
        <f t="shared" si="2358"/>
        <v>0</v>
      </c>
    </row>
    <row r="1921" spans="1:18" x14ac:dyDescent="0.35">
      <c r="A1921" s="24" t="s">
        <v>417</v>
      </c>
      <c r="B1921" s="24" t="s">
        <v>74</v>
      </c>
      <c r="C1921" s="24" t="s">
        <v>128</v>
      </c>
      <c r="D1921" s="24" t="s">
        <v>311</v>
      </c>
      <c r="E1921" s="24"/>
      <c r="F1921" s="25" t="s">
        <v>776</v>
      </c>
      <c r="G1921" s="26">
        <f t="shared" ref="G1921:N1922" si="2360">G1922</f>
        <v>197472.269</v>
      </c>
      <c r="H1921" s="26">
        <f t="shared" si="2360"/>
        <v>195074.41755000001</v>
      </c>
      <c r="I1921" s="26">
        <f t="shared" si="2360"/>
        <v>195074.41755000001</v>
      </c>
      <c r="J1921" s="26">
        <f t="shared" si="2360"/>
        <v>0</v>
      </c>
      <c r="K1921" s="26">
        <f t="shared" si="2360"/>
        <v>0</v>
      </c>
      <c r="L1921" s="26">
        <f t="shared" si="2360"/>
        <v>0</v>
      </c>
      <c r="M1921" s="26">
        <f t="shared" si="2360"/>
        <v>0</v>
      </c>
      <c r="N1921" s="26">
        <f t="shared" si="2360"/>
        <v>194909.75200000001</v>
      </c>
      <c r="O1921" s="47">
        <f t="shared" si="2292"/>
        <v>99.915588342096257</v>
      </c>
      <c r="P1921" s="26">
        <f t="shared" ref="P1921:R1922" si="2361">P1922</f>
        <v>0</v>
      </c>
      <c r="Q1921" s="26">
        <f t="shared" si="2361"/>
        <v>0</v>
      </c>
      <c r="R1921" s="26">
        <f t="shared" si="2361"/>
        <v>0</v>
      </c>
    </row>
    <row r="1922" spans="1:18" ht="26" x14ac:dyDescent="0.35">
      <c r="A1922" s="24" t="s">
        <v>417</v>
      </c>
      <c r="B1922" s="24" t="s">
        <v>74</v>
      </c>
      <c r="C1922" s="24" t="s">
        <v>128</v>
      </c>
      <c r="D1922" s="24" t="s">
        <v>311</v>
      </c>
      <c r="E1922" s="24" t="s">
        <v>6</v>
      </c>
      <c r="F1922" s="25" t="s">
        <v>367</v>
      </c>
      <c r="G1922" s="26">
        <f t="shared" si="2360"/>
        <v>197472.269</v>
      </c>
      <c r="H1922" s="26">
        <f t="shared" si="2360"/>
        <v>195074.41755000001</v>
      </c>
      <c r="I1922" s="26">
        <f t="shared" si="2360"/>
        <v>195074.41755000001</v>
      </c>
      <c r="J1922" s="26">
        <f t="shared" si="2360"/>
        <v>0</v>
      </c>
      <c r="K1922" s="26">
        <f t="shared" si="2360"/>
        <v>0</v>
      </c>
      <c r="L1922" s="26">
        <f t="shared" si="2360"/>
        <v>0</v>
      </c>
      <c r="M1922" s="26">
        <f t="shared" si="2360"/>
        <v>0</v>
      </c>
      <c r="N1922" s="26">
        <f t="shared" si="2360"/>
        <v>194909.75200000001</v>
      </c>
      <c r="O1922" s="47">
        <f t="shared" si="2292"/>
        <v>99.915588342096257</v>
      </c>
      <c r="P1922" s="26">
        <f t="shared" si="2361"/>
        <v>0</v>
      </c>
      <c r="Q1922" s="26">
        <f t="shared" si="2361"/>
        <v>0</v>
      </c>
      <c r="R1922" s="26">
        <f t="shared" si="2361"/>
        <v>0</v>
      </c>
    </row>
    <row r="1923" spans="1:18" ht="26" x14ac:dyDescent="0.35">
      <c r="A1923" s="24" t="s">
        <v>417</v>
      </c>
      <c r="B1923" s="24" t="s">
        <v>74</v>
      </c>
      <c r="C1923" s="24" t="s">
        <v>128</v>
      </c>
      <c r="D1923" s="24" t="s">
        <v>311</v>
      </c>
      <c r="E1923" s="24">
        <v>240</v>
      </c>
      <c r="F1923" s="25" t="s">
        <v>356</v>
      </c>
      <c r="G1923" s="26">
        <f>156354.808+41117.461</f>
        <v>197472.269</v>
      </c>
      <c r="H1923" s="26">
        <v>195074.41755000001</v>
      </c>
      <c r="I1923" s="26">
        <v>195074.41755000001</v>
      </c>
      <c r="J1923" s="26"/>
      <c r="K1923" s="26"/>
      <c r="L1923" s="26"/>
      <c r="M1923" s="26"/>
      <c r="N1923" s="26">
        <v>194909.75200000001</v>
      </c>
      <c r="O1923" s="47">
        <f t="shared" si="2292"/>
        <v>99.915588342096257</v>
      </c>
      <c r="P1923" s="26"/>
      <c r="Q1923" s="26"/>
      <c r="R1923" s="26"/>
    </row>
    <row r="1924" spans="1:18" x14ac:dyDescent="0.35">
      <c r="A1924" s="24" t="s">
        <v>417</v>
      </c>
      <c r="B1924" s="24" t="s">
        <v>74</v>
      </c>
      <c r="C1924" s="24" t="s">
        <v>128</v>
      </c>
      <c r="D1924" s="24" t="s">
        <v>312</v>
      </c>
      <c r="E1924" s="24"/>
      <c r="F1924" s="25" t="s">
        <v>396</v>
      </c>
      <c r="G1924" s="26">
        <f t="shared" ref="G1924:N1925" si="2362">G1925</f>
        <v>3002.665</v>
      </c>
      <c r="H1924" s="26">
        <f t="shared" si="2362"/>
        <v>3002.66426</v>
      </c>
      <c r="I1924" s="26">
        <f t="shared" si="2362"/>
        <v>3002.66426</v>
      </c>
      <c r="J1924" s="26">
        <f t="shared" si="2362"/>
        <v>0</v>
      </c>
      <c r="K1924" s="26">
        <f t="shared" si="2362"/>
        <v>0</v>
      </c>
      <c r="L1924" s="26">
        <f t="shared" si="2362"/>
        <v>0</v>
      </c>
      <c r="M1924" s="26">
        <f t="shared" si="2362"/>
        <v>0</v>
      </c>
      <c r="N1924" s="26">
        <f t="shared" si="2362"/>
        <v>3001.7139999999999</v>
      </c>
      <c r="O1924" s="47">
        <f t="shared" si="2292"/>
        <v>99.968352772147767</v>
      </c>
      <c r="P1924" s="26">
        <f t="shared" ref="P1924:R1925" si="2363">P1925</f>
        <v>0</v>
      </c>
      <c r="Q1924" s="26">
        <f t="shared" si="2363"/>
        <v>0</v>
      </c>
      <c r="R1924" s="26">
        <f t="shared" si="2363"/>
        <v>0</v>
      </c>
    </row>
    <row r="1925" spans="1:18" ht="26" x14ac:dyDescent="0.35">
      <c r="A1925" s="24" t="s">
        <v>417</v>
      </c>
      <c r="B1925" s="24" t="s">
        <v>74</v>
      </c>
      <c r="C1925" s="24" t="s">
        <v>128</v>
      </c>
      <c r="D1925" s="24" t="s">
        <v>312</v>
      </c>
      <c r="E1925" s="24" t="s">
        <v>6</v>
      </c>
      <c r="F1925" s="25" t="s">
        <v>367</v>
      </c>
      <c r="G1925" s="26">
        <f t="shared" si="2362"/>
        <v>3002.665</v>
      </c>
      <c r="H1925" s="26">
        <f t="shared" si="2362"/>
        <v>3002.66426</v>
      </c>
      <c r="I1925" s="26">
        <f t="shared" si="2362"/>
        <v>3002.66426</v>
      </c>
      <c r="J1925" s="26">
        <f t="shared" si="2362"/>
        <v>0</v>
      </c>
      <c r="K1925" s="26">
        <f t="shared" si="2362"/>
        <v>0</v>
      </c>
      <c r="L1925" s="26">
        <f t="shared" si="2362"/>
        <v>0</v>
      </c>
      <c r="M1925" s="26">
        <f t="shared" si="2362"/>
        <v>0</v>
      </c>
      <c r="N1925" s="26">
        <f t="shared" si="2362"/>
        <v>3001.7139999999999</v>
      </c>
      <c r="O1925" s="47">
        <f t="shared" si="2292"/>
        <v>99.968352772147767</v>
      </c>
      <c r="P1925" s="26">
        <f t="shared" si="2363"/>
        <v>0</v>
      </c>
      <c r="Q1925" s="26">
        <f t="shared" si="2363"/>
        <v>0</v>
      </c>
      <c r="R1925" s="26">
        <f t="shared" si="2363"/>
        <v>0</v>
      </c>
    </row>
    <row r="1926" spans="1:18" ht="26" x14ac:dyDescent="0.35">
      <c r="A1926" s="24" t="s">
        <v>417</v>
      </c>
      <c r="B1926" s="24" t="s">
        <v>74</v>
      </c>
      <c r="C1926" s="24" t="s">
        <v>128</v>
      </c>
      <c r="D1926" s="24" t="s">
        <v>312</v>
      </c>
      <c r="E1926" s="24">
        <v>240</v>
      </c>
      <c r="F1926" s="25" t="s">
        <v>356</v>
      </c>
      <c r="G1926" s="26">
        <v>3002.665</v>
      </c>
      <c r="H1926" s="26">
        <v>3002.66426</v>
      </c>
      <c r="I1926" s="26">
        <v>3002.66426</v>
      </c>
      <c r="J1926" s="26"/>
      <c r="K1926" s="26"/>
      <c r="L1926" s="26"/>
      <c r="M1926" s="26"/>
      <c r="N1926" s="26">
        <v>3001.7139999999999</v>
      </c>
      <c r="O1926" s="47">
        <f t="shared" si="2292"/>
        <v>99.968352772147767</v>
      </c>
      <c r="P1926" s="26"/>
      <c r="Q1926" s="26"/>
      <c r="R1926" s="26"/>
    </row>
    <row r="1927" spans="1:18" ht="26" x14ac:dyDescent="0.35">
      <c r="A1927" s="24" t="s">
        <v>417</v>
      </c>
      <c r="B1927" s="24" t="s">
        <v>74</v>
      </c>
      <c r="C1927" s="24" t="s">
        <v>128</v>
      </c>
      <c r="D1927" s="24" t="s">
        <v>313</v>
      </c>
      <c r="E1927" s="24"/>
      <c r="F1927" s="25" t="s">
        <v>1026</v>
      </c>
      <c r="G1927" s="26">
        <f t="shared" ref="G1927:N1928" si="2364">G1928</f>
        <v>200.4</v>
      </c>
      <c r="H1927" s="26">
        <f t="shared" si="2364"/>
        <v>200.4</v>
      </c>
      <c r="I1927" s="26">
        <f t="shared" si="2364"/>
        <v>200.4</v>
      </c>
      <c r="J1927" s="26">
        <f t="shared" si="2364"/>
        <v>0</v>
      </c>
      <c r="K1927" s="26">
        <f t="shared" si="2364"/>
        <v>0</v>
      </c>
      <c r="L1927" s="26">
        <f t="shared" si="2364"/>
        <v>0</v>
      </c>
      <c r="M1927" s="26">
        <f t="shared" si="2364"/>
        <v>0</v>
      </c>
      <c r="N1927" s="26">
        <f t="shared" si="2364"/>
        <v>200.304</v>
      </c>
      <c r="O1927" s="47">
        <f t="shared" si="2292"/>
        <v>99.952095808383234</v>
      </c>
      <c r="P1927" s="26">
        <f t="shared" ref="P1927:R1928" si="2365">P1928</f>
        <v>0</v>
      </c>
      <c r="Q1927" s="26">
        <f t="shared" si="2365"/>
        <v>0</v>
      </c>
      <c r="R1927" s="26">
        <f t="shared" si="2365"/>
        <v>0</v>
      </c>
    </row>
    <row r="1928" spans="1:18" ht="26" x14ac:dyDescent="0.35">
      <c r="A1928" s="24" t="s">
        <v>417</v>
      </c>
      <c r="B1928" s="24" t="s">
        <v>74</v>
      </c>
      <c r="C1928" s="24" t="s">
        <v>128</v>
      </c>
      <c r="D1928" s="24" t="s">
        <v>313</v>
      </c>
      <c r="E1928" s="24" t="s">
        <v>6</v>
      </c>
      <c r="F1928" s="25" t="s">
        <v>367</v>
      </c>
      <c r="G1928" s="26">
        <f t="shared" si="2364"/>
        <v>200.4</v>
      </c>
      <c r="H1928" s="26">
        <f t="shared" si="2364"/>
        <v>200.4</v>
      </c>
      <c r="I1928" s="26">
        <f t="shared" si="2364"/>
        <v>200.4</v>
      </c>
      <c r="J1928" s="26">
        <f t="shared" si="2364"/>
        <v>0</v>
      </c>
      <c r="K1928" s="26">
        <f t="shared" si="2364"/>
        <v>0</v>
      </c>
      <c r="L1928" s="26">
        <f t="shared" si="2364"/>
        <v>0</v>
      </c>
      <c r="M1928" s="26">
        <f t="shared" si="2364"/>
        <v>0</v>
      </c>
      <c r="N1928" s="26">
        <f t="shared" si="2364"/>
        <v>200.304</v>
      </c>
      <c r="O1928" s="47">
        <f t="shared" si="2292"/>
        <v>99.952095808383234</v>
      </c>
      <c r="P1928" s="26">
        <f t="shared" si="2365"/>
        <v>0</v>
      </c>
      <c r="Q1928" s="26">
        <f t="shared" si="2365"/>
        <v>0</v>
      </c>
      <c r="R1928" s="26">
        <f t="shared" si="2365"/>
        <v>0</v>
      </c>
    </row>
    <row r="1929" spans="1:18" ht="26" x14ac:dyDescent="0.35">
      <c r="A1929" s="24" t="s">
        <v>417</v>
      </c>
      <c r="B1929" s="24" t="s">
        <v>74</v>
      </c>
      <c r="C1929" s="24" t="s">
        <v>128</v>
      </c>
      <c r="D1929" s="24" t="s">
        <v>313</v>
      </c>
      <c r="E1929" s="24">
        <v>240</v>
      </c>
      <c r="F1929" s="25" t="s">
        <v>356</v>
      </c>
      <c r="G1929" s="26">
        <v>200.4</v>
      </c>
      <c r="H1929" s="26">
        <v>200.4</v>
      </c>
      <c r="I1929" s="26">
        <v>200.4</v>
      </c>
      <c r="J1929" s="26"/>
      <c r="K1929" s="26"/>
      <c r="L1929" s="26"/>
      <c r="M1929" s="26"/>
      <c r="N1929" s="26">
        <v>200.304</v>
      </c>
      <c r="O1929" s="47">
        <f t="shared" si="2292"/>
        <v>99.952095808383234</v>
      </c>
      <c r="P1929" s="26"/>
      <c r="Q1929" s="26"/>
      <c r="R1929" s="26"/>
    </row>
    <row r="1930" spans="1:18" ht="39" x14ac:dyDescent="0.35">
      <c r="A1930" s="24" t="s">
        <v>417</v>
      </c>
      <c r="B1930" s="24" t="s">
        <v>74</v>
      </c>
      <c r="C1930" s="24" t="s">
        <v>128</v>
      </c>
      <c r="D1930" s="24" t="s">
        <v>337</v>
      </c>
      <c r="E1930" s="24"/>
      <c r="F1930" s="25" t="s">
        <v>779</v>
      </c>
      <c r="G1930" s="26">
        <f t="shared" ref="G1930:N1933" si="2366">G1931</f>
        <v>199.1</v>
      </c>
      <c r="H1930" s="26">
        <f t="shared" si="2366"/>
        <v>199.1</v>
      </c>
      <c r="I1930" s="26">
        <f t="shared" si="2366"/>
        <v>199.1</v>
      </c>
      <c r="J1930" s="26">
        <f t="shared" si="2366"/>
        <v>0</v>
      </c>
      <c r="K1930" s="26">
        <f t="shared" si="2366"/>
        <v>0</v>
      </c>
      <c r="L1930" s="26">
        <f t="shared" si="2366"/>
        <v>0</v>
      </c>
      <c r="M1930" s="26">
        <f t="shared" si="2366"/>
        <v>0</v>
      </c>
      <c r="N1930" s="26">
        <f t="shared" si="2366"/>
        <v>193.328</v>
      </c>
      <c r="O1930" s="47">
        <f t="shared" si="2292"/>
        <v>97.100954294324453</v>
      </c>
      <c r="P1930" s="26">
        <f t="shared" ref="P1930:R1933" si="2367">P1931</f>
        <v>0</v>
      </c>
      <c r="Q1930" s="26">
        <f t="shared" si="2367"/>
        <v>0</v>
      </c>
      <c r="R1930" s="26">
        <f t="shared" si="2367"/>
        <v>0</v>
      </c>
    </row>
    <row r="1931" spans="1:18" ht="26" x14ac:dyDescent="0.35">
      <c r="A1931" s="24" t="s">
        <v>417</v>
      </c>
      <c r="B1931" s="24" t="s">
        <v>74</v>
      </c>
      <c r="C1931" s="24" t="s">
        <v>128</v>
      </c>
      <c r="D1931" s="24" t="s">
        <v>338</v>
      </c>
      <c r="E1931" s="24"/>
      <c r="F1931" s="25" t="s">
        <v>399</v>
      </c>
      <c r="G1931" s="26">
        <f t="shared" si="2366"/>
        <v>199.1</v>
      </c>
      <c r="H1931" s="26">
        <f t="shared" si="2366"/>
        <v>199.1</v>
      </c>
      <c r="I1931" s="26">
        <f t="shared" si="2366"/>
        <v>199.1</v>
      </c>
      <c r="J1931" s="26">
        <f t="shared" si="2366"/>
        <v>0</v>
      </c>
      <c r="K1931" s="26">
        <f t="shared" si="2366"/>
        <v>0</v>
      </c>
      <c r="L1931" s="26">
        <f t="shared" si="2366"/>
        <v>0</v>
      </c>
      <c r="M1931" s="26">
        <f t="shared" si="2366"/>
        <v>0</v>
      </c>
      <c r="N1931" s="26">
        <f t="shared" si="2366"/>
        <v>193.328</v>
      </c>
      <c r="O1931" s="47">
        <f t="shared" si="2292"/>
        <v>97.100954294324453</v>
      </c>
      <c r="P1931" s="26">
        <f t="shared" si="2367"/>
        <v>0</v>
      </c>
      <c r="Q1931" s="26">
        <f t="shared" si="2367"/>
        <v>0</v>
      </c>
      <c r="R1931" s="26">
        <f t="shared" si="2367"/>
        <v>0</v>
      </c>
    </row>
    <row r="1932" spans="1:18" x14ac:dyDescent="0.35">
      <c r="A1932" s="24" t="s">
        <v>417</v>
      </c>
      <c r="B1932" s="24" t="s">
        <v>74</v>
      </c>
      <c r="C1932" s="24" t="s">
        <v>128</v>
      </c>
      <c r="D1932" s="24" t="s">
        <v>314</v>
      </c>
      <c r="E1932" s="24"/>
      <c r="F1932" s="25" t="s">
        <v>403</v>
      </c>
      <c r="G1932" s="26">
        <f t="shared" si="2366"/>
        <v>199.1</v>
      </c>
      <c r="H1932" s="26">
        <f t="shared" si="2366"/>
        <v>199.1</v>
      </c>
      <c r="I1932" s="26">
        <f t="shared" si="2366"/>
        <v>199.1</v>
      </c>
      <c r="J1932" s="26">
        <f t="shared" si="2366"/>
        <v>0</v>
      </c>
      <c r="K1932" s="26">
        <f t="shared" si="2366"/>
        <v>0</v>
      </c>
      <c r="L1932" s="26">
        <f t="shared" si="2366"/>
        <v>0</v>
      </c>
      <c r="M1932" s="26">
        <f t="shared" si="2366"/>
        <v>0</v>
      </c>
      <c r="N1932" s="26">
        <f t="shared" si="2366"/>
        <v>193.328</v>
      </c>
      <c r="O1932" s="47">
        <f t="shared" si="2292"/>
        <v>97.100954294324453</v>
      </c>
      <c r="P1932" s="26">
        <f t="shared" si="2367"/>
        <v>0</v>
      </c>
      <c r="Q1932" s="26">
        <f t="shared" si="2367"/>
        <v>0</v>
      </c>
      <c r="R1932" s="26">
        <f t="shared" si="2367"/>
        <v>0</v>
      </c>
    </row>
    <row r="1933" spans="1:18" ht="26" x14ac:dyDescent="0.35">
      <c r="A1933" s="24" t="s">
        <v>417</v>
      </c>
      <c r="B1933" s="24" t="s">
        <v>74</v>
      </c>
      <c r="C1933" s="24" t="s">
        <v>128</v>
      </c>
      <c r="D1933" s="24" t="s">
        <v>314</v>
      </c>
      <c r="E1933" s="24" t="s">
        <v>6</v>
      </c>
      <c r="F1933" s="25" t="s">
        <v>367</v>
      </c>
      <c r="G1933" s="26">
        <f t="shared" si="2366"/>
        <v>199.1</v>
      </c>
      <c r="H1933" s="26">
        <f t="shared" si="2366"/>
        <v>199.1</v>
      </c>
      <c r="I1933" s="26">
        <f t="shared" si="2366"/>
        <v>199.1</v>
      </c>
      <c r="J1933" s="26">
        <f t="shared" si="2366"/>
        <v>0</v>
      </c>
      <c r="K1933" s="26">
        <f t="shared" si="2366"/>
        <v>0</v>
      </c>
      <c r="L1933" s="26">
        <f t="shared" si="2366"/>
        <v>0</v>
      </c>
      <c r="M1933" s="26">
        <f t="shared" si="2366"/>
        <v>0</v>
      </c>
      <c r="N1933" s="26">
        <f t="shared" si="2366"/>
        <v>193.328</v>
      </c>
      <c r="O1933" s="47">
        <f t="shared" si="2292"/>
        <v>97.100954294324453</v>
      </c>
      <c r="P1933" s="26">
        <f t="shared" si="2367"/>
        <v>0</v>
      </c>
      <c r="Q1933" s="26">
        <f t="shared" si="2367"/>
        <v>0</v>
      </c>
      <c r="R1933" s="26">
        <f t="shared" si="2367"/>
        <v>0</v>
      </c>
    </row>
    <row r="1934" spans="1:18" ht="26" x14ac:dyDescent="0.35">
      <c r="A1934" s="24" t="s">
        <v>417</v>
      </c>
      <c r="B1934" s="24" t="s">
        <v>74</v>
      </c>
      <c r="C1934" s="24" t="s">
        <v>128</v>
      </c>
      <c r="D1934" s="24" t="s">
        <v>314</v>
      </c>
      <c r="E1934" s="24">
        <v>240</v>
      </c>
      <c r="F1934" s="25" t="s">
        <v>356</v>
      </c>
      <c r="G1934" s="26">
        <v>199.1</v>
      </c>
      <c r="H1934" s="26">
        <v>199.1</v>
      </c>
      <c r="I1934" s="26">
        <v>199.1</v>
      </c>
      <c r="J1934" s="26"/>
      <c r="K1934" s="26"/>
      <c r="L1934" s="26"/>
      <c r="M1934" s="26"/>
      <c r="N1934" s="26">
        <v>193.328</v>
      </c>
      <c r="O1934" s="47">
        <f t="shared" ref="O1934:O1997" si="2368">N1934/H1934*100</f>
        <v>97.100954294324453</v>
      </c>
      <c r="P1934" s="26"/>
      <c r="Q1934" s="26"/>
      <c r="R1934" s="26"/>
    </row>
    <row r="1935" spans="1:18" ht="39" x14ac:dyDescent="0.35">
      <c r="A1935" s="24" t="s">
        <v>417</v>
      </c>
      <c r="B1935" s="24" t="s">
        <v>74</v>
      </c>
      <c r="C1935" s="24" t="s">
        <v>128</v>
      </c>
      <c r="D1935" s="24" t="s">
        <v>333</v>
      </c>
      <c r="E1935" s="24"/>
      <c r="F1935" s="25" t="s">
        <v>405</v>
      </c>
      <c r="G1935" s="26">
        <f t="shared" ref="G1935:N1938" si="2369">G1936</f>
        <v>3372.5360000000001</v>
      </c>
      <c r="H1935" s="26">
        <f t="shared" si="2369"/>
        <v>3372.53566</v>
      </c>
      <c r="I1935" s="26">
        <f t="shared" si="2369"/>
        <v>3372.53566</v>
      </c>
      <c r="J1935" s="26">
        <f t="shared" si="2369"/>
        <v>0</v>
      </c>
      <c r="K1935" s="26">
        <f t="shared" si="2369"/>
        <v>0</v>
      </c>
      <c r="L1935" s="26">
        <f t="shared" si="2369"/>
        <v>0</v>
      </c>
      <c r="M1935" s="26">
        <f t="shared" si="2369"/>
        <v>0</v>
      </c>
      <c r="N1935" s="26">
        <f t="shared" si="2369"/>
        <v>3304.2629999999999</v>
      </c>
      <c r="O1935" s="47">
        <f t="shared" si="2368"/>
        <v>97.975628225084506</v>
      </c>
      <c r="P1935" s="26">
        <f t="shared" ref="P1935:R1938" si="2370">P1936</f>
        <v>0</v>
      </c>
      <c r="Q1935" s="26">
        <f t="shared" si="2370"/>
        <v>0</v>
      </c>
      <c r="R1935" s="26">
        <f t="shared" si="2370"/>
        <v>0</v>
      </c>
    </row>
    <row r="1936" spans="1:18" ht="26" x14ac:dyDescent="0.35">
      <c r="A1936" s="24" t="s">
        <v>417</v>
      </c>
      <c r="B1936" s="24" t="s">
        <v>74</v>
      </c>
      <c r="C1936" s="24" t="s">
        <v>128</v>
      </c>
      <c r="D1936" s="24" t="s">
        <v>339</v>
      </c>
      <c r="E1936" s="24"/>
      <c r="F1936" s="25" t="s">
        <v>406</v>
      </c>
      <c r="G1936" s="26">
        <f t="shared" si="2369"/>
        <v>3372.5360000000001</v>
      </c>
      <c r="H1936" s="26">
        <f t="shared" si="2369"/>
        <v>3372.53566</v>
      </c>
      <c r="I1936" s="26">
        <f t="shared" si="2369"/>
        <v>3372.53566</v>
      </c>
      <c r="J1936" s="26">
        <f t="shared" si="2369"/>
        <v>0</v>
      </c>
      <c r="K1936" s="26">
        <f t="shared" si="2369"/>
        <v>0</v>
      </c>
      <c r="L1936" s="26">
        <f t="shared" si="2369"/>
        <v>0</v>
      </c>
      <c r="M1936" s="26">
        <f t="shared" si="2369"/>
        <v>0</v>
      </c>
      <c r="N1936" s="26">
        <f t="shared" si="2369"/>
        <v>3304.2629999999999</v>
      </c>
      <c r="O1936" s="47">
        <f t="shared" si="2368"/>
        <v>97.975628225084506</v>
      </c>
      <c r="P1936" s="26">
        <f t="shared" si="2370"/>
        <v>0</v>
      </c>
      <c r="Q1936" s="26">
        <f t="shared" si="2370"/>
        <v>0</v>
      </c>
      <c r="R1936" s="26">
        <f t="shared" si="2370"/>
        <v>0</v>
      </c>
    </row>
    <row r="1937" spans="1:18" ht="39" x14ac:dyDescent="0.35">
      <c r="A1937" s="24" t="s">
        <v>417</v>
      </c>
      <c r="B1937" s="24" t="s">
        <v>74</v>
      </c>
      <c r="C1937" s="24" t="s">
        <v>128</v>
      </c>
      <c r="D1937" s="24" t="s">
        <v>315</v>
      </c>
      <c r="E1937" s="24"/>
      <c r="F1937" s="25" t="s">
        <v>407</v>
      </c>
      <c r="G1937" s="26">
        <f t="shared" si="2369"/>
        <v>3372.5360000000001</v>
      </c>
      <c r="H1937" s="26">
        <f t="shared" si="2369"/>
        <v>3372.53566</v>
      </c>
      <c r="I1937" s="26">
        <f t="shared" si="2369"/>
        <v>3372.53566</v>
      </c>
      <c r="J1937" s="26">
        <f t="shared" si="2369"/>
        <v>0</v>
      </c>
      <c r="K1937" s="26">
        <f t="shared" si="2369"/>
        <v>0</v>
      </c>
      <c r="L1937" s="26">
        <f t="shared" si="2369"/>
        <v>0</v>
      </c>
      <c r="M1937" s="26">
        <f t="shared" si="2369"/>
        <v>0</v>
      </c>
      <c r="N1937" s="26">
        <f t="shared" si="2369"/>
        <v>3304.2629999999999</v>
      </c>
      <c r="O1937" s="47">
        <f t="shared" si="2368"/>
        <v>97.975628225084506</v>
      </c>
      <c r="P1937" s="26">
        <f t="shared" si="2370"/>
        <v>0</v>
      </c>
      <c r="Q1937" s="26">
        <f t="shared" si="2370"/>
        <v>0</v>
      </c>
      <c r="R1937" s="26">
        <f t="shared" si="2370"/>
        <v>0</v>
      </c>
    </row>
    <row r="1938" spans="1:18" ht="26" x14ac:dyDescent="0.35">
      <c r="A1938" s="24" t="s">
        <v>417</v>
      </c>
      <c r="B1938" s="24" t="s">
        <v>74</v>
      </c>
      <c r="C1938" s="24" t="s">
        <v>128</v>
      </c>
      <c r="D1938" s="24" t="s">
        <v>315</v>
      </c>
      <c r="E1938" s="24" t="s">
        <v>6</v>
      </c>
      <c r="F1938" s="25" t="s">
        <v>367</v>
      </c>
      <c r="G1938" s="26">
        <f t="shared" si="2369"/>
        <v>3372.5360000000001</v>
      </c>
      <c r="H1938" s="26">
        <f t="shared" si="2369"/>
        <v>3372.53566</v>
      </c>
      <c r="I1938" s="26">
        <f t="shared" si="2369"/>
        <v>3372.53566</v>
      </c>
      <c r="J1938" s="26">
        <f t="shared" si="2369"/>
        <v>0</v>
      </c>
      <c r="K1938" s="26">
        <f t="shared" si="2369"/>
        <v>0</v>
      </c>
      <c r="L1938" s="26">
        <f t="shared" si="2369"/>
        <v>0</v>
      </c>
      <c r="M1938" s="26">
        <f t="shared" si="2369"/>
        <v>0</v>
      </c>
      <c r="N1938" s="26">
        <f t="shared" si="2369"/>
        <v>3304.2629999999999</v>
      </c>
      <c r="O1938" s="47">
        <f t="shared" si="2368"/>
        <v>97.975628225084506</v>
      </c>
      <c r="P1938" s="26">
        <f t="shared" si="2370"/>
        <v>0</v>
      </c>
      <c r="Q1938" s="26">
        <f t="shared" si="2370"/>
        <v>0</v>
      </c>
      <c r="R1938" s="26">
        <f t="shared" si="2370"/>
        <v>0</v>
      </c>
    </row>
    <row r="1939" spans="1:18" ht="26" x14ac:dyDescent="0.35">
      <c r="A1939" s="24" t="s">
        <v>417</v>
      </c>
      <c r="B1939" s="24" t="s">
        <v>74</v>
      </c>
      <c r="C1939" s="24" t="s">
        <v>128</v>
      </c>
      <c r="D1939" s="24" t="s">
        <v>315</v>
      </c>
      <c r="E1939" s="24">
        <v>240</v>
      </c>
      <c r="F1939" s="25" t="s">
        <v>356</v>
      </c>
      <c r="G1939" s="26">
        <v>3372.5360000000001</v>
      </c>
      <c r="H1939" s="26">
        <v>3372.53566</v>
      </c>
      <c r="I1939" s="26">
        <v>3372.53566</v>
      </c>
      <c r="J1939" s="26"/>
      <c r="K1939" s="26"/>
      <c r="L1939" s="26"/>
      <c r="M1939" s="26"/>
      <c r="N1939" s="26">
        <v>3304.2629999999999</v>
      </c>
      <c r="O1939" s="47">
        <f t="shared" si="2368"/>
        <v>97.975628225084506</v>
      </c>
      <c r="P1939" s="26"/>
      <c r="Q1939" s="26"/>
      <c r="R1939" s="26"/>
    </row>
    <row r="1940" spans="1:18" ht="26" x14ac:dyDescent="0.35">
      <c r="A1940" s="24" t="s">
        <v>417</v>
      </c>
      <c r="B1940" s="24" t="s">
        <v>74</v>
      </c>
      <c r="C1940" s="24" t="s">
        <v>128</v>
      </c>
      <c r="D1940" s="24" t="s">
        <v>28</v>
      </c>
      <c r="E1940" s="24"/>
      <c r="F1940" s="25" t="s">
        <v>39</v>
      </c>
      <c r="G1940" s="26">
        <f t="shared" ref="G1940:N1943" si="2371">G1941</f>
        <v>2549.723</v>
      </c>
      <c r="H1940" s="26">
        <f t="shared" si="2371"/>
        <v>2408.2688600000001</v>
      </c>
      <c r="I1940" s="26">
        <f t="shared" si="2371"/>
        <v>2408.2688600000001</v>
      </c>
      <c r="J1940" s="26">
        <f t="shared" si="2371"/>
        <v>0</v>
      </c>
      <c r="K1940" s="26">
        <f t="shared" si="2371"/>
        <v>0</v>
      </c>
      <c r="L1940" s="26">
        <f t="shared" si="2371"/>
        <v>0</v>
      </c>
      <c r="M1940" s="26">
        <f t="shared" si="2371"/>
        <v>0</v>
      </c>
      <c r="N1940" s="26">
        <f t="shared" si="2371"/>
        <v>2201.8389999999999</v>
      </c>
      <c r="O1940" s="47">
        <f t="shared" si="2368"/>
        <v>91.428288451149086</v>
      </c>
      <c r="P1940" s="26">
        <f t="shared" ref="P1940:R1943" si="2372">P1941</f>
        <v>0</v>
      </c>
      <c r="Q1940" s="26">
        <f t="shared" si="2372"/>
        <v>0</v>
      </c>
      <c r="R1940" s="26">
        <f t="shared" si="2372"/>
        <v>0</v>
      </c>
    </row>
    <row r="1941" spans="1:18" ht="26" x14ac:dyDescent="0.35">
      <c r="A1941" s="24" t="s">
        <v>417</v>
      </c>
      <c r="B1941" s="24" t="s">
        <v>74</v>
      </c>
      <c r="C1941" s="24" t="s">
        <v>128</v>
      </c>
      <c r="D1941" s="24" t="s">
        <v>59</v>
      </c>
      <c r="E1941" s="24"/>
      <c r="F1941" s="25" t="s">
        <v>72</v>
      </c>
      <c r="G1941" s="26">
        <f t="shared" si="2371"/>
        <v>2549.723</v>
      </c>
      <c r="H1941" s="26">
        <f t="shared" si="2371"/>
        <v>2408.2688600000001</v>
      </c>
      <c r="I1941" s="26">
        <f t="shared" si="2371"/>
        <v>2408.2688600000001</v>
      </c>
      <c r="J1941" s="26">
        <f t="shared" si="2371"/>
        <v>0</v>
      </c>
      <c r="K1941" s="26">
        <f t="shared" si="2371"/>
        <v>0</v>
      </c>
      <c r="L1941" s="26">
        <f t="shared" si="2371"/>
        <v>0</v>
      </c>
      <c r="M1941" s="26">
        <f t="shared" si="2371"/>
        <v>0</v>
      </c>
      <c r="N1941" s="26">
        <f t="shared" si="2371"/>
        <v>2201.8389999999999</v>
      </c>
      <c r="O1941" s="47">
        <f t="shared" si="2368"/>
        <v>91.428288451149086</v>
      </c>
      <c r="P1941" s="26">
        <f t="shared" si="2372"/>
        <v>0</v>
      </c>
      <c r="Q1941" s="26">
        <f t="shared" si="2372"/>
        <v>0</v>
      </c>
      <c r="R1941" s="26">
        <f t="shared" si="2372"/>
        <v>0</v>
      </c>
    </row>
    <row r="1942" spans="1:18" ht="26" x14ac:dyDescent="0.35">
      <c r="A1942" s="24" t="s">
        <v>417</v>
      </c>
      <c r="B1942" s="24" t="s">
        <v>74</v>
      </c>
      <c r="C1942" s="24" t="s">
        <v>128</v>
      </c>
      <c r="D1942" s="24" t="s">
        <v>53</v>
      </c>
      <c r="E1942" s="24"/>
      <c r="F1942" s="25" t="s">
        <v>73</v>
      </c>
      <c r="G1942" s="26">
        <f t="shared" si="2371"/>
        <v>2549.723</v>
      </c>
      <c r="H1942" s="26">
        <f t="shared" si="2371"/>
        <v>2408.2688600000001</v>
      </c>
      <c r="I1942" s="26">
        <f t="shared" si="2371"/>
        <v>2408.2688600000001</v>
      </c>
      <c r="J1942" s="26">
        <f t="shared" si="2371"/>
        <v>0</v>
      </c>
      <c r="K1942" s="26">
        <f t="shared" si="2371"/>
        <v>0</v>
      </c>
      <c r="L1942" s="26">
        <f t="shared" si="2371"/>
        <v>0</v>
      </c>
      <c r="M1942" s="26">
        <f t="shared" si="2371"/>
        <v>0</v>
      </c>
      <c r="N1942" s="26">
        <f t="shared" si="2371"/>
        <v>2201.8389999999999</v>
      </c>
      <c r="O1942" s="47">
        <f t="shared" si="2368"/>
        <v>91.428288451149086</v>
      </c>
      <c r="P1942" s="26">
        <f t="shared" si="2372"/>
        <v>0</v>
      </c>
      <c r="Q1942" s="26">
        <f t="shared" si="2372"/>
        <v>0</v>
      </c>
      <c r="R1942" s="26">
        <f t="shared" si="2372"/>
        <v>0</v>
      </c>
    </row>
    <row r="1943" spans="1:18" ht="26" x14ac:dyDescent="0.35">
      <c r="A1943" s="24" t="s">
        <v>417</v>
      </c>
      <c r="B1943" s="24" t="s">
        <v>74</v>
      </c>
      <c r="C1943" s="24" t="s">
        <v>128</v>
      </c>
      <c r="D1943" s="24" t="s">
        <v>53</v>
      </c>
      <c r="E1943" s="24" t="s">
        <v>6</v>
      </c>
      <c r="F1943" s="25" t="s">
        <v>367</v>
      </c>
      <c r="G1943" s="26">
        <f t="shared" si="2371"/>
        <v>2549.723</v>
      </c>
      <c r="H1943" s="26">
        <f t="shared" si="2371"/>
        <v>2408.2688600000001</v>
      </c>
      <c r="I1943" s="26">
        <f t="shared" si="2371"/>
        <v>2408.2688600000001</v>
      </c>
      <c r="J1943" s="26">
        <f t="shared" si="2371"/>
        <v>0</v>
      </c>
      <c r="K1943" s="26">
        <f t="shared" si="2371"/>
        <v>0</v>
      </c>
      <c r="L1943" s="26">
        <f t="shared" si="2371"/>
        <v>0</v>
      </c>
      <c r="M1943" s="26">
        <f t="shared" si="2371"/>
        <v>0</v>
      </c>
      <c r="N1943" s="26">
        <f t="shared" si="2371"/>
        <v>2201.8389999999999</v>
      </c>
      <c r="O1943" s="47">
        <f t="shared" si="2368"/>
        <v>91.428288451149086</v>
      </c>
      <c r="P1943" s="26">
        <f t="shared" si="2372"/>
        <v>0</v>
      </c>
      <c r="Q1943" s="26">
        <f t="shared" si="2372"/>
        <v>0</v>
      </c>
      <c r="R1943" s="26">
        <f t="shared" si="2372"/>
        <v>0</v>
      </c>
    </row>
    <row r="1944" spans="1:18" ht="26" x14ac:dyDescent="0.35">
      <c r="A1944" s="24" t="s">
        <v>417</v>
      </c>
      <c r="B1944" s="24" t="s">
        <v>74</v>
      </c>
      <c r="C1944" s="24" t="s">
        <v>128</v>
      </c>
      <c r="D1944" s="24" t="s">
        <v>53</v>
      </c>
      <c r="E1944" s="24" t="s">
        <v>302</v>
      </c>
      <c r="F1944" s="25" t="s">
        <v>356</v>
      </c>
      <c r="G1944" s="26">
        <v>2549.723</v>
      </c>
      <c r="H1944" s="26">
        <v>2408.2688600000001</v>
      </c>
      <c r="I1944" s="26">
        <v>2408.2688600000001</v>
      </c>
      <c r="J1944" s="26"/>
      <c r="K1944" s="26"/>
      <c r="L1944" s="26"/>
      <c r="M1944" s="26"/>
      <c r="N1944" s="26">
        <v>2201.8389999999999</v>
      </c>
      <c r="O1944" s="47">
        <f t="shared" si="2368"/>
        <v>91.428288451149086</v>
      </c>
      <c r="P1944" s="26"/>
      <c r="Q1944" s="26"/>
      <c r="R1944" s="26"/>
    </row>
    <row r="1945" spans="1:18" s="29" customFormat="1" x14ac:dyDescent="0.35">
      <c r="A1945" s="28" t="s">
        <v>417</v>
      </c>
      <c r="B1945" s="28" t="s">
        <v>74</v>
      </c>
      <c r="C1945" s="28" t="s">
        <v>75</v>
      </c>
      <c r="D1945" s="28"/>
      <c r="E1945" s="28"/>
      <c r="F1945" s="21" t="s">
        <v>89</v>
      </c>
      <c r="G1945" s="22">
        <f t="shared" ref="G1945" si="2373">G1946+G1951</f>
        <v>1495.2869999999998</v>
      </c>
      <c r="H1945" s="22">
        <f t="shared" ref="H1945:M1945" si="2374">H1946+H1951</f>
        <v>927.01700000000005</v>
      </c>
      <c r="I1945" s="22">
        <f t="shared" si="2374"/>
        <v>927.01700000000005</v>
      </c>
      <c r="J1945" s="22">
        <f t="shared" si="2374"/>
        <v>0</v>
      </c>
      <c r="K1945" s="22">
        <f t="shared" si="2374"/>
        <v>0</v>
      </c>
      <c r="L1945" s="22">
        <f t="shared" si="2374"/>
        <v>0</v>
      </c>
      <c r="M1945" s="22">
        <f t="shared" si="2374"/>
        <v>0</v>
      </c>
      <c r="N1945" s="22">
        <f t="shared" ref="N1945" si="2375">N1946+N1951</f>
        <v>926.94800000000009</v>
      </c>
      <c r="O1945" s="48">
        <f t="shared" si="2368"/>
        <v>99.99255677080356</v>
      </c>
      <c r="P1945" s="22">
        <f t="shared" ref="P1945:R1945" si="2376">P1946+P1951</f>
        <v>0</v>
      </c>
      <c r="Q1945" s="22">
        <f t="shared" ref="Q1945" si="2377">Q1946+Q1951</f>
        <v>0</v>
      </c>
      <c r="R1945" s="22">
        <f t="shared" si="2376"/>
        <v>0</v>
      </c>
    </row>
    <row r="1946" spans="1:18" x14ac:dyDescent="0.35">
      <c r="A1946" s="24" t="s">
        <v>417</v>
      </c>
      <c r="B1946" s="24" t="s">
        <v>74</v>
      </c>
      <c r="C1946" s="24" t="s">
        <v>75</v>
      </c>
      <c r="D1946" s="24" t="s">
        <v>340</v>
      </c>
      <c r="E1946" s="24"/>
      <c r="F1946" s="25" t="s">
        <v>390</v>
      </c>
      <c r="G1946" s="26">
        <f t="shared" ref="G1946:N1949" si="2378">G1947</f>
        <v>541.48699999999997</v>
      </c>
      <c r="H1946" s="26">
        <f t="shared" si="2378"/>
        <v>541.08699999999999</v>
      </c>
      <c r="I1946" s="26">
        <f t="shared" si="2378"/>
        <v>541.08699999999999</v>
      </c>
      <c r="J1946" s="26">
        <f t="shared" si="2378"/>
        <v>0</v>
      </c>
      <c r="K1946" s="26">
        <f t="shared" si="2378"/>
        <v>0</v>
      </c>
      <c r="L1946" s="26">
        <f t="shared" si="2378"/>
        <v>0</v>
      </c>
      <c r="M1946" s="26">
        <f t="shared" si="2378"/>
        <v>0</v>
      </c>
      <c r="N1946" s="26">
        <f t="shared" si="2378"/>
        <v>541.01800000000003</v>
      </c>
      <c r="O1946" s="47">
        <f t="shared" si="2368"/>
        <v>99.987247891743849</v>
      </c>
      <c r="P1946" s="26">
        <f t="shared" ref="P1946:R1949" si="2379">P1947</f>
        <v>0</v>
      </c>
      <c r="Q1946" s="26">
        <f t="shared" si="2379"/>
        <v>0</v>
      </c>
      <c r="R1946" s="26">
        <f t="shared" si="2379"/>
        <v>0</v>
      </c>
    </row>
    <row r="1947" spans="1:18" ht="26" x14ac:dyDescent="0.35">
      <c r="A1947" s="24" t="s">
        <v>417</v>
      </c>
      <c r="B1947" s="24" t="s">
        <v>74</v>
      </c>
      <c r="C1947" s="24" t="s">
        <v>75</v>
      </c>
      <c r="D1947" s="24" t="s">
        <v>341</v>
      </c>
      <c r="E1947" s="24"/>
      <c r="F1947" s="25" t="s">
        <v>392</v>
      </c>
      <c r="G1947" s="26">
        <f t="shared" si="2378"/>
        <v>541.48699999999997</v>
      </c>
      <c r="H1947" s="26">
        <f t="shared" si="2378"/>
        <v>541.08699999999999</v>
      </c>
      <c r="I1947" s="26">
        <f t="shared" si="2378"/>
        <v>541.08699999999999</v>
      </c>
      <c r="J1947" s="26">
        <f t="shared" si="2378"/>
        <v>0</v>
      </c>
      <c r="K1947" s="26">
        <f t="shared" si="2378"/>
        <v>0</v>
      </c>
      <c r="L1947" s="26">
        <f t="shared" si="2378"/>
        <v>0</v>
      </c>
      <c r="M1947" s="26">
        <f t="shared" si="2378"/>
        <v>0</v>
      </c>
      <c r="N1947" s="26">
        <f t="shared" si="2378"/>
        <v>541.01800000000003</v>
      </c>
      <c r="O1947" s="47">
        <f t="shared" si="2368"/>
        <v>99.987247891743849</v>
      </c>
      <c r="P1947" s="26">
        <f t="shared" si="2379"/>
        <v>0</v>
      </c>
      <c r="Q1947" s="26">
        <f t="shared" si="2379"/>
        <v>0</v>
      </c>
      <c r="R1947" s="26">
        <f t="shared" si="2379"/>
        <v>0</v>
      </c>
    </row>
    <row r="1948" spans="1:18" ht="26" x14ac:dyDescent="0.35">
      <c r="A1948" s="24" t="s">
        <v>417</v>
      </c>
      <c r="B1948" s="24" t="s">
        <v>74</v>
      </c>
      <c r="C1948" s="24" t="s">
        <v>75</v>
      </c>
      <c r="D1948" s="24" t="s">
        <v>316</v>
      </c>
      <c r="E1948" s="24"/>
      <c r="F1948" s="25" t="s">
        <v>393</v>
      </c>
      <c r="G1948" s="26">
        <f t="shared" si="2378"/>
        <v>541.48699999999997</v>
      </c>
      <c r="H1948" s="26">
        <f t="shared" si="2378"/>
        <v>541.08699999999999</v>
      </c>
      <c r="I1948" s="26">
        <f t="shared" si="2378"/>
        <v>541.08699999999999</v>
      </c>
      <c r="J1948" s="26">
        <f t="shared" si="2378"/>
        <v>0</v>
      </c>
      <c r="K1948" s="26">
        <f t="shared" si="2378"/>
        <v>0</v>
      </c>
      <c r="L1948" s="26">
        <f t="shared" si="2378"/>
        <v>0</v>
      </c>
      <c r="M1948" s="26">
        <f t="shared" si="2378"/>
        <v>0</v>
      </c>
      <c r="N1948" s="26">
        <f t="shared" si="2378"/>
        <v>541.01800000000003</v>
      </c>
      <c r="O1948" s="47">
        <f t="shared" si="2368"/>
        <v>99.987247891743849</v>
      </c>
      <c r="P1948" s="26">
        <f t="shared" si="2379"/>
        <v>0</v>
      </c>
      <c r="Q1948" s="26">
        <f t="shared" si="2379"/>
        <v>0</v>
      </c>
      <c r="R1948" s="26">
        <f t="shared" si="2379"/>
        <v>0</v>
      </c>
    </row>
    <row r="1949" spans="1:18" ht="26" x14ac:dyDescent="0.35">
      <c r="A1949" s="24" t="s">
        <v>417</v>
      </c>
      <c r="B1949" s="24" t="s">
        <v>74</v>
      </c>
      <c r="C1949" s="24" t="s">
        <v>75</v>
      </c>
      <c r="D1949" s="24" t="s">
        <v>316</v>
      </c>
      <c r="E1949" s="24" t="s">
        <v>6</v>
      </c>
      <c r="F1949" s="25" t="s">
        <v>367</v>
      </c>
      <c r="G1949" s="26">
        <f t="shared" si="2378"/>
        <v>541.48699999999997</v>
      </c>
      <c r="H1949" s="26">
        <f t="shared" si="2378"/>
        <v>541.08699999999999</v>
      </c>
      <c r="I1949" s="26">
        <f t="shared" si="2378"/>
        <v>541.08699999999999</v>
      </c>
      <c r="J1949" s="26">
        <f t="shared" si="2378"/>
        <v>0</v>
      </c>
      <c r="K1949" s="26">
        <f t="shared" si="2378"/>
        <v>0</v>
      </c>
      <c r="L1949" s="26">
        <f t="shared" si="2378"/>
        <v>0</v>
      </c>
      <c r="M1949" s="26">
        <f t="shared" si="2378"/>
        <v>0</v>
      </c>
      <c r="N1949" s="26">
        <f t="shared" si="2378"/>
        <v>541.01800000000003</v>
      </c>
      <c r="O1949" s="47">
        <f t="shared" si="2368"/>
        <v>99.987247891743849</v>
      </c>
      <c r="P1949" s="26">
        <f t="shared" si="2379"/>
        <v>0</v>
      </c>
      <c r="Q1949" s="26">
        <f t="shared" si="2379"/>
        <v>0</v>
      </c>
      <c r="R1949" s="26">
        <f t="shared" si="2379"/>
        <v>0</v>
      </c>
    </row>
    <row r="1950" spans="1:18" ht="26" x14ac:dyDescent="0.35">
      <c r="A1950" s="24" t="s">
        <v>417</v>
      </c>
      <c r="B1950" s="24" t="s">
        <v>74</v>
      </c>
      <c r="C1950" s="24" t="s">
        <v>75</v>
      </c>
      <c r="D1950" s="24" t="s">
        <v>316</v>
      </c>
      <c r="E1950" s="24">
        <v>240</v>
      </c>
      <c r="F1950" s="25" t="s">
        <v>356</v>
      </c>
      <c r="G1950" s="26">
        <v>541.48699999999997</v>
      </c>
      <c r="H1950" s="26">
        <v>541.08699999999999</v>
      </c>
      <c r="I1950" s="26">
        <v>541.08699999999999</v>
      </c>
      <c r="J1950" s="26"/>
      <c r="K1950" s="26"/>
      <c r="L1950" s="26"/>
      <c r="M1950" s="26"/>
      <c r="N1950" s="26">
        <v>541.01800000000003</v>
      </c>
      <c r="O1950" s="47">
        <f t="shared" si="2368"/>
        <v>99.987247891743849</v>
      </c>
      <c r="P1950" s="26"/>
      <c r="Q1950" s="26"/>
      <c r="R1950" s="26"/>
    </row>
    <row r="1951" spans="1:18" ht="39" x14ac:dyDescent="0.35">
      <c r="A1951" s="24" t="s">
        <v>417</v>
      </c>
      <c r="B1951" s="24" t="s">
        <v>74</v>
      </c>
      <c r="C1951" s="24" t="s">
        <v>75</v>
      </c>
      <c r="D1951" s="24" t="s">
        <v>337</v>
      </c>
      <c r="E1951" s="24"/>
      <c r="F1951" s="25" t="s">
        <v>779</v>
      </c>
      <c r="G1951" s="26">
        <f t="shared" ref="G1951:N1954" si="2380">G1952</f>
        <v>953.8</v>
      </c>
      <c r="H1951" s="26">
        <f t="shared" si="2380"/>
        <v>385.93</v>
      </c>
      <c r="I1951" s="26">
        <f t="shared" si="2380"/>
        <v>385.93</v>
      </c>
      <c r="J1951" s="26">
        <f t="shared" si="2380"/>
        <v>0</v>
      </c>
      <c r="K1951" s="26">
        <f t="shared" si="2380"/>
        <v>0</v>
      </c>
      <c r="L1951" s="26">
        <f t="shared" si="2380"/>
        <v>0</v>
      </c>
      <c r="M1951" s="26">
        <f t="shared" si="2380"/>
        <v>0</v>
      </c>
      <c r="N1951" s="26">
        <f t="shared" si="2380"/>
        <v>385.93</v>
      </c>
      <c r="O1951" s="47">
        <f t="shared" si="2368"/>
        <v>100</v>
      </c>
      <c r="P1951" s="26">
        <f t="shared" ref="P1951:R1954" si="2381">P1952</f>
        <v>0</v>
      </c>
      <c r="Q1951" s="26">
        <f t="shared" si="2381"/>
        <v>0</v>
      </c>
      <c r="R1951" s="26">
        <f t="shared" si="2381"/>
        <v>0</v>
      </c>
    </row>
    <row r="1952" spans="1:18" ht="26" x14ac:dyDescent="0.35">
      <c r="A1952" s="24" t="s">
        <v>417</v>
      </c>
      <c r="B1952" s="24" t="s">
        <v>74</v>
      </c>
      <c r="C1952" s="24" t="s">
        <v>75</v>
      </c>
      <c r="D1952" s="24" t="s">
        <v>338</v>
      </c>
      <c r="E1952" s="24"/>
      <c r="F1952" s="25" t="s">
        <v>399</v>
      </c>
      <c r="G1952" s="26">
        <f t="shared" si="2380"/>
        <v>953.8</v>
      </c>
      <c r="H1952" s="26">
        <f t="shared" si="2380"/>
        <v>385.93</v>
      </c>
      <c r="I1952" s="26">
        <f t="shared" si="2380"/>
        <v>385.93</v>
      </c>
      <c r="J1952" s="26">
        <f t="shared" si="2380"/>
        <v>0</v>
      </c>
      <c r="K1952" s="26">
        <f t="shared" si="2380"/>
        <v>0</v>
      </c>
      <c r="L1952" s="26">
        <f t="shared" si="2380"/>
        <v>0</v>
      </c>
      <c r="M1952" s="26">
        <f t="shared" si="2380"/>
        <v>0</v>
      </c>
      <c r="N1952" s="26">
        <f t="shared" si="2380"/>
        <v>385.93</v>
      </c>
      <c r="O1952" s="47">
        <f t="shared" si="2368"/>
        <v>100</v>
      </c>
      <c r="P1952" s="26">
        <f t="shared" si="2381"/>
        <v>0</v>
      </c>
      <c r="Q1952" s="26">
        <f t="shared" si="2381"/>
        <v>0</v>
      </c>
      <c r="R1952" s="26">
        <f t="shared" si="2381"/>
        <v>0</v>
      </c>
    </row>
    <row r="1953" spans="1:18" x14ac:dyDescent="0.35">
      <c r="A1953" s="24" t="s">
        <v>417</v>
      </c>
      <c r="B1953" s="24" t="s">
        <v>74</v>
      </c>
      <c r="C1953" s="24" t="s">
        <v>75</v>
      </c>
      <c r="D1953" s="24" t="s">
        <v>317</v>
      </c>
      <c r="E1953" s="24"/>
      <c r="F1953" s="25" t="s">
        <v>404</v>
      </c>
      <c r="G1953" s="26">
        <f t="shared" si="2380"/>
        <v>953.8</v>
      </c>
      <c r="H1953" s="26">
        <f t="shared" si="2380"/>
        <v>385.93</v>
      </c>
      <c r="I1953" s="26">
        <f t="shared" si="2380"/>
        <v>385.93</v>
      </c>
      <c r="J1953" s="26">
        <f t="shared" si="2380"/>
        <v>0</v>
      </c>
      <c r="K1953" s="26">
        <f t="shared" si="2380"/>
        <v>0</v>
      </c>
      <c r="L1953" s="26">
        <f t="shared" si="2380"/>
        <v>0</v>
      </c>
      <c r="M1953" s="26">
        <f t="shared" si="2380"/>
        <v>0</v>
      </c>
      <c r="N1953" s="26">
        <f t="shared" si="2380"/>
        <v>385.93</v>
      </c>
      <c r="O1953" s="47">
        <f t="shared" si="2368"/>
        <v>100</v>
      </c>
      <c r="P1953" s="26">
        <f t="shared" si="2381"/>
        <v>0</v>
      </c>
      <c r="Q1953" s="26">
        <f t="shared" si="2381"/>
        <v>0</v>
      </c>
      <c r="R1953" s="26">
        <f t="shared" si="2381"/>
        <v>0</v>
      </c>
    </row>
    <row r="1954" spans="1:18" ht="26" x14ac:dyDescent="0.35">
      <c r="A1954" s="24" t="s">
        <v>417</v>
      </c>
      <c r="B1954" s="24" t="s">
        <v>74</v>
      </c>
      <c r="C1954" s="24" t="s">
        <v>75</v>
      </c>
      <c r="D1954" s="24" t="s">
        <v>317</v>
      </c>
      <c r="E1954" s="24" t="s">
        <v>6</v>
      </c>
      <c r="F1954" s="25" t="s">
        <v>367</v>
      </c>
      <c r="G1954" s="26">
        <f t="shared" si="2380"/>
        <v>953.8</v>
      </c>
      <c r="H1954" s="26">
        <f t="shared" si="2380"/>
        <v>385.93</v>
      </c>
      <c r="I1954" s="26">
        <f t="shared" si="2380"/>
        <v>385.93</v>
      </c>
      <c r="J1954" s="26">
        <f t="shared" si="2380"/>
        <v>0</v>
      </c>
      <c r="K1954" s="26">
        <f t="shared" si="2380"/>
        <v>0</v>
      </c>
      <c r="L1954" s="26">
        <f t="shared" si="2380"/>
        <v>0</v>
      </c>
      <c r="M1954" s="26">
        <f t="shared" si="2380"/>
        <v>0</v>
      </c>
      <c r="N1954" s="26">
        <f t="shared" si="2380"/>
        <v>385.93</v>
      </c>
      <c r="O1954" s="47">
        <f t="shared" si="2368"/>
        <v>100</v>
      </c>
      <c r="P1954" s="26">
        <f t="shared" si="2381"/>
        <v>0</v>
      </c>
      <c r="Q1954" s="26">
        <f t="shared" si="2381"/>
        <v>0</v>
      </c>
      <c r="R1954" s="26">
        <f t="shared" si="2381"/>
        <v>0</v>
      </c>
    </row>
    <row r="1955" spans="1:18" ht="26" x14ac:dyDescent="0.35">
      <c r="A1955" s="24" t="s">
        <v>417</v>
      </c>
      <c r="B1955" s="24" t="s">
        <v>74</v>
      </c>
      <c r="C1955" s="24" t="s">
        <v>75</v>
      </c>
      <c r="D1955" s="24" t="s">
        <v>317</v>
      </c>
      <c r="E1955" s="24">
        <v>240</v>
      </c>
      <c r="F1955" s="25" t="s">
        <v>356</v>
      </c>
      <c r="G1955" s="26">
        <v>953.8</v>
      </c>
      <c r="H1955" s="26">
        <v>385.93</v>
      </c>
      <c r="I1955" s="26">
        <v>385.93</v>
      </c>
      <c r="J1955" s="26"/>
      <c r="K1955" s="26"/>
      <c r="L1955" s="26"/>
      <c r="M1955" s="26"/>
      <c r="N1955" s="26">
        <v>385.93</v>
      </c>
      <c r="O1955" s="47">
        <f t="shared" si="2368"/>
        <v>100</v>
      </c>
      <c r="P1955" s="26"/>
      <c r="Q1955" s="26"/>
      <c r="R1955" s="26"/>
    </row>
    <row r="1956" spans="1:18" s="7" customFormat="1" x14ac:dyDescent="0.35">
      <c r="A1956" s="27" t="s">
        <v>417</v>
      </c>
      <c r="B1956" s="27" t="s">
        <v>100</v>
      </c>
      <c r="C1956" s="27"/>
      <c r="D1956" s="27"/>
      <c r="E1956" s="27"/>
      <c r="F1956" s="17" t="s">
        <v>373</v>
      </c>
      <c r="G1956" s="18">
        <f t="shared" ref="G1956" si="2382">G1972+G1998+G1957</f>
        <v>30837.556</v>
      </c>
      <c r="H1956" s="18">
        <f>H1972+H1998+H1957</f>
        <v>43228.485709999994</v>
      </c>
      <c r="I1956" s="18">
        <f t="shared" ref="I1956:M1956" si="2383">I1972+I1998+I1957</f>
        <v>43228.485709999994</v>
      </c>
      <c r="J1956" s="18">
        <f t="shared" si="2383"/>
        <v>0</v>
      </c>
      <c r="K1956" s="18">
        <f t="shared" si="2383"/>
        <v>0</v>
      </c>
      <c r="L1956" s="18">
        <f t="shared" si="2383"/>
        <v>0</v>
      </c>
      <c r="M1956" s="18">
        <f t="shared" si="2383"/>
        <v>0</v>
      </c>
      <c r="N1956" s="18">
        <f t="shared" ref="N1956" si="2384">N1972+N1998+N1957</f>
        <v>41289.453000000001</v>
      </c>
      <c r="O1956" s="46">
        <f t="shared" si="2368"/>
        <v>95.514456085720724</v>
      </c>
      <c r="P1956" s="18">
        <f t="shared" ref="P1956:R1956" si="2385">P1972+P1998+P1957</f>
        <v>0</v>
      </c>
      <c r="Q1956" s="18">
        <f t="shared" ref="Q1956" si="2386">Q1972+Q1998+Q1957</f>
        <v>0</v>
      </c>
      <c r="R1956" s="18">
        <f t="shared" si="2385"/>
        <v>0</v>
      </c>
    </row>
    <row r="1957" spans="1:18" s="29" customFormat="1" x14ac:dyDescent="0.35">
      <c r="A1957" s="28" t="s">
        <v>417</v>
      </c>
      <c r="B1957" s="28" t="s">
        <v>100</v>
      </c>
      <c r="C1957" s="28" t="s">
        <v>8</v>
      </c>
      <c r="D1957" s="28"/>
      <c r="E1957" s="28"/>
      <c r="F1957" s="21" t="s">
        <v>380</v>
      </c>
      <c r="G1957" s="22">
        <f>G1965</f>
        <v>0</v>
      </c>
      <c r="H1957" s="22">
        <f>H1965+H1959</f>
        <v>13285.860290000001</v>
      </c>
      <c r="I1957" s="22">
        <f>I1965+I1959</f>
        <v>13285.860290000001</v>
      </c>
      <c r="J1957" s="22">
        <f>J1965</f>
        <v>0</v>
      </c>
      <c r="K1957" s="22">
        <f>K1965</f>
        <v>0</v>
      </c>
      <c r="L1957" s="22">
        <f>L1965</f>
        <v>0</v>
      </c>
      <c r="M1957" s="22">
        <f>M1965</f>
        <v>0</v>
      </c>
      <c r="N1957" s="22">
        <f>N1965+N1959</f>
        <v>11770.271000000001</v>
      </c>
      <c r="O1957" s="48">
        <f t="shared" si="2368"/>
        <v>88.592464041333074</v>
      </c>
      <c r="P1957" s="22">
        <f>P1965</f>
        <v>0</v>
      </c>
      <c r="Q1957" s="22">
        <f>Q1965</f>
        <v>0</v>
      </c>
      <c r="R1957" s="22">
        <f>R1965</f>
        <v>0</v>
      </c>
    </row>
    <row r="1958" spans="1:18" ht="26" x14ac:dyDescent="0.35">
      <c r="A1958" s="24" t="s">
        <v>417</v>
      </c>
      <c r="B1958" s="24" t="s">
        <v>100</v>
      </c>
      <c r="C1958" s="24" t="s">
        <v>8</v>
      </c>
      <c r="D1958" s="24" t="s">
        <v>343</v>
      </c>
      <c r="E1958" s="24"/>
      <c r="F1958" s="25" t="s">
        <v>410</v>
      </c>
      <c r="G1958" s="26">
        <f>G1959</f>
        <v>0</v>
      </c>
      <c r="H1958" s="26">
        <f t="shared" ref="H1958:Q1958" si="2387">H1959</f>
        <v>12000</v>
      </c>
      <c r="I1958" s="26">
        <f t="shared" si="2387"/>
        <v>12000</v>
      </c>
      <c r="J1958" s="26">
        <f t="shared" si="2387"/>
        <v>0</v>
      </c>
      <c r="K1958" s="26">
        <f t="shared" si="2387"/>
        <v>0</v>
      </c>
      <c r="L1958" s="26">
        <f t="shared" si="2387"/>
        <v>0</v>
      </c>
      <c r="M1958" s="26">
        <f t="shared" si="2387"/>
        <v>0</v>
      </c>
      <c r="N1958" s="26">
        <f t="shared" si="2387"/>
        <v>10484.411</v>
      </c>
      <c r="O1958" s="47">
        <f t="shared" si="2368"/>
        <v>87.370091666666667</v>
      </c>
      <c r="P1958" s="26">
        <f t="shared" si="2387"/>
        <v>0</v>
      </c>
      <c r="Q1958" s="26">
        <f t="shared" si="2387"/>
        <v>0</v>
      </c>
      <c r="R1958" s="22"/>
    </row>
    <row r="1959" spans="1:18" ht="26" x14ac:dyDescent="0.35">
      <c r="A1959" s="24" t="s">
        <v>417</v>
      </c>
      <c r="B1959" s="24" t="s">
        <v>100</v>
      </c>
      <c r="C1959" s="24" t="s">
        <v>8</v>
      </c>
      <c r="D1959" s="24" t="s">
        <v>460</v>
      </c>
      <c r="E1959" s="24"/>
      <c r="F1959" s="25" t="s">
        <v>684</v>
      </c>
      <c r="G1959" s="26"/>
      <c r="H1959" s="26">
        <f>H1960</f>
        <v>12000</v>
      </c>
      <c r="I1959" s="26">
        <f>I1960</f>
        <v>12000</v>
      </c>
      <c r="J1959" s="26"/>
      <c r="K1959" s="26"/>
      <c r="L1959" s="26"/>
      <c r="M1959" s="26"/>
      <c r="N1959" s="26">
        <f>N1960</f>
        <v>10484.411</v>
      </c>
      <c r="O1959" s="47">
        <f t="shared" si="2368"/>
        <v>87.370091666666667</v>
      </c>
      <c r="P1959" s="26"/>
      <c r="Q1959" s="26"/>
      <c r="R1959" s="26"/>
    </row>
    <row r="1960" spans="1:18" ht="52" x14ac:dyDescent="0.35">
      <c r="A1960" s="24" t="s">
        <v>417</v>
      </c>
      <c r="B1960" s="24" t="s">
        <v>100</v>
      </c>
      <c r="C1960" s="24" t="s">
        <v>8</v>
      </c>
      <c r="D1960" s="24" t="s">
        <v>810</v>
      </c>
      <c r="E1960" s="24"/>
      <c r="F1960" s="25" t="s">
        <v>938</v>
      </c>
      <c r="G1960" s="26"/>
      <c r="H1960" s="26">
        <f>H1961+H1963</f>
        <v>12000</v>
      </c>
      <c r="I1960" s="26">
        <f>I1961+I1963</f>
        <v>12000</v>
      </c>
      <c r="J1960" s="26"/>
      <c r="K1960" s="26"/>
      <c r="L1960" s="26"/>
      <c r="M1960" s="26"/>
      <c r="N1960" s="26">
        <f>N1961+N1963</f>
        <v>10484.411</v>
      </c>
      <c r="O1960" s="47">
        <f t="shared" si="2368"/>
        <v>87.370091666666667</v>
      </c>
      <c r="P1960" s="26"/>
      <c r="Q1960" s="26"/>
      <c r="R1960" s="26"/>
    </row>
    <row r="1961" spans="1:18" ht="26" x14ac:dyDescent="0.35">
      <c r="A1961" s="24" t="s">
        <v>417</v>
      </c>
      <c r="B1961" s="24" t="s">
        <v>100</v>
      </c>
      <c r="C1961" s="24" t="s">
        <v>8</v>
      </c>
      <c r="D1961" s="24" t="s">
        <v>810</v>
      </c>
      <c r="E1961" s="24" t="s">
        <v>85</v>
      </c>
      <c r="F1961" s="25" t="s">
        <v>370</v>
      </c>
      <c r="G1961" s="26"/>
      <c r="H1961" s="26">
        <f>H1962</f>
        <v>3720.9465599999999</v>
      </c>
      <c r="I1961" s="26">
        <f>I1962</f>
        <v>3720.9465599999999</v>
      </c>
      <c r="J1961" s="26"/>
      <c r="K1961" s="26"/>
      <c r="L1961" s="26"/>
      <c r="M1961" s="26"/>
      <c r="N1961" s="26">
        <f>N1962</f>
        <v>2310.3580000000002</v>
      </c>
      <c r="O1961" s="47">
        <f t="shared" si="2368"/>
        <v>62.09059879645249</v>
      </c>
      <c r="P1961" s="26"/>
      <c r="Q1961" s="26"/>
      <c r="R1961" s="26"/>
    </row>
    <row r="1962" spans="1:18" ht="26" x14ac:dyDescent="0.35">
      <c r="A1962" s="24" t="s">
        <v>417</v>
      </c>
      <c r="B1962" s="24" t="s">
        <v>100</v>
      </c>
      <c r="C1962" s="24" t="s">
        <v>8</v>
      </c>
      <c r="D1962" s="24" t="s">
        <v>810</v>
      </c>
      <c r="E1962" s="24" t="s">
        <v>353</v>
      </c>
      <c r="F1962" s="25" t="s">
        <v>363</v>
      </c>
      <c r="G1962" s="26"/>
      <c r="H1962" s="26">
        <v>3720.9465599999999</v>
      </c>
      <c r="I1962" s="26">
        <v>3720.9465599999999</v>
      </c>
      <c r="J1962" s="26"/>
      <c r="K1962" s="26"/>
      <c r="L1962" s="26"/>
      <c r="M1962" s="26"/>
      <c r="N1962" s="26">
        <v>2310.3580000000002</v>
      </c>
      <c r="O1962" s="47">
        <f t="shared" si="2368"/>
        <v>62.09059879645249</v>
      </c>
      <c r="P1962" s="26"/>
      <c r="Q1962" s="26"/>
      <c r="R1962" s="26"/>
    </row>
    <row r="1963" spans="1:18" x14ac:dyDescent="0.35">
      <c r="A1963" s="24" t="s">
        <v>417</v>
      </c>
      <c r="B1963" s="24" t="s">
        <v>100</v>
      </c>
      <c r="C1963" s="24" t="s">
        <v>8</v>
      </c>
      <c r="D1963" s="24" t="s">
        <v>810</v>
      </c>
      <c r="E1963" s="24" t="s">
        <v>7</v>
      </c>
      <c r="F1963" s="25" t="s">
        <v>371</v>
      </c>
      <c r="G1963" s="26"/>
      <c r="H1963" s="26">
        <f>H1964</f>
        <v>8279.0534399999997</v>
      </c>
      <c r="I1963" s="26">
        <f>I1964</f>
        <v>8279.0534399999997</v>
      </c>
      <c r="J1963" s="26"/>
      <c r="K1963" s="26"/>
      <c r="L1963" s="26"/>
      <c r="M1963" s="26"/>
      <c r="N1963" s="26">
        <f>N1964</f>
        <v>8174.0529999999999</v>
      </c>
      <c r="O1963" s="47">
        <f t="shared" si="2368"/>
        <v>98.731733757234935</v>
      </c>
      <c r="P1963" s="26"/>
      <c r="Q1963" s="26"/>
      <c r="R1963" s="26"/>
    </row>
    <row r="1964" spans="1:18" ht="39" x14ac:dyDescent="0.35">
      <c r="A1964" s="24" t="s">
        <v>417</v>
      </c>
      <c r="B1964" s="24" t="s">
        <v>100</v>
      </c>
      <c r="C1964" s="24" t="s">
        <v>8</v>
      </c>
      <c r="D1964" s="24" t="s">
        <v>810</v>
      </c>
      <c r="E1964" s="24" t="s">
        <v>428</v>
      </c>
      <c r="F1964" s="25" t="s">
        <v>733</v>
      </c>
      <c r="G1964" s="26"/>
      <c r="H1964" s="26">
        <v>8279.0534399999997</v>
      </c>
      <c r="I1964" s="26">
        <v>8279.0534399999997</v>
      </c>
      <c r="J1964" s="26"/>
      <c r="K1964" s="26"/>
      <c r="L1964" s="26"/>
      <c r="M1964" s="26"/>
      <c r="N1964" s="26">
        <v>8174.0529999999999</v>
      </c>
      <c r="O1964" s="47">
        <f t="shared" si="2368"/>
        <v>98.731733757234935</v>
      </c>
      <c r="P1964" s="26"/>
      <c r="Q1964" s="26"/>
      <c r="R1964" s="26"/>
    </row>
    <row r="1965" spans="1:18" ht="26" x14ac:dyDescent="0.35">
      <c r="A1965" s="24" t="s">
        <v>417</v>
      </c>
      <c r="B1965" s="24" t="s">
        <v>100</v>
      </c>
      <c r="C1965" s="24" t="s">
        <v>8</v>
      </c>
      <c r="D1965" s="24" t="s">
        <v>28</v>
      </c>
      <c r="E1965" s="24"/>
      <c r="F1965" s="25" t="s">
        <v>39</v>
      </c>
      <c r="G1965" s="26">
        <f t="shared" ref="G1965:G1966" si="2388">G1966</f>
        <v>0</v>
      </c>
      <c r="H1965" s="26">
        <f>H1966</f>
        <v>1285.8602900000001</v>
      </c>
      <c r="I1965" s="26">
        <f t="shared" ref="I1965:M1966" si="2389">I1966</f>
        <v>1285.8602900000001</v>
      </c>
      <c r="J1965" s="26">
        <f t="shared" si="2389"/>
        <v>0</v>
      </c>
      <c r="K1965" s="26">
        <f t="shared" si="2389"/>
        <v>0</v>
      </c>
      <c r="L1965" s="26">
        <f t="shared" si="2389"/>
        <v>0</v>
      </c>
      <c r="M1965" s="26">
        <f t="shared" si="2389"/>
        <v>0</v>
      </c>
      <c r="N1965" s="26">
        <f t="shared" ref="N1965:N1966" si="2390">N1966</f>
        <v>1285.8599999999999</v>
      </c>
      <c r="O1965" s="47">
        <f t="shared" si="2368"/>
        <v>99.999977447005534</v>
      </c>
      <c r="P1965" s="26">
        <f t="shared" ref="P1965:R1966" si="2391">P1966</f>
        <v>0</v>
      </c>
      <c r="Q1965" s="26">
        <f t="shared" si="2391"/>
        <v>0</v>
      </c>
      <c r="R1965" s="26">
        <f t="shared" si="2391"/>
        <v>0</v>
      </c>
    </row>
    <row r="1966" spans="1:18" ht="26" x14ac:dyDescent="0.35">
      <c r="A1966" s="24" t="s">
        <v>417</v>
      </c>
      <c r="B1966" s="24" t="s">
        <v>100</v>
      </c>
      <c r="C1966" s="24" t="s">
        <v>8</v>
      </c>
      <c r="D1966" s="24" t="s">
        <v>59</v>
      </c>
      <c r="E1966" s="24"/>
      <c r="F1966" s="25" t="s">
        <v>72</v>
      </c>
      <c r="G1966" s="26">
        <f t="shared" si="2388"/>
        <v>0</v>
      </c>
      <c r="H1966" s="26">
        <f>H1967</f>
        <v>1285.8602900000001</v>
      </c>
      <c r="I1966" s="26">
        <f t="shared" si="2389"/>
        <v>1285.8602900000001</v>
      </c>
      <c r="J1966" s="26">
        <f t="shared" si="2389"/>
        <v>0</v>
      </c>
      <c r="K1966" s="26">
        <f t="shared" si="2389"/>
        <v>0</v>
      </c>
      <c r="L1966" s="26">
        <f t="shared" si="2389"/>
        <v>0</v>
      </c>
      <c r="M1966" s="26">
        <f t="shared" si="2389"/>
        <v>0</v>
      </c>
      <c r="N1966" s="26">
        <f t="shared" si="2390"/>
        <v>1285.8599999999999</v>
      </c>
      <c r="O1966" s="47">
        <f t="shared" si="2368"/>
        <v>99.999977447005534</v>
      </c>
      <c r="P1966" s="26">
        <f t="shared" si="2391"/>
        <v>0</v>
      </c>
      <c r="Q1966" s="26">
        <f t="shared" si="2391"/>
        <v>0</v>
      </c>
      <c r="R1966" s="26">
        <f t="shared" si="2391"/>
        <v>0</v>
      </c>
    </row>
    <row r="1967" spans="1:18" ht="26" x14ac:dyDescent="0.35">
      <c r="A1967" s="24" t="s">
        <v>417</v>
      </c>
      <c r="B1967" s="24" t="s">
        <v>100</v>
      </c>
      <c r="C1967" s="24" t="s">
        <v>8</v>
      </c>
      <c r="D1967" s="24" t="s">
        <v>53</v>
      </c>
      <c r="E1967" s="24"/>
      <c r="F1967" s="25" t="s">
        <v>73</v>
      </c>
      <c r="G1967" s="26">
        <f t="shared" ref="G1967" si="2392">G1968+G1970</f>
        <v>0</v>
      </c>
      <c r="H1967" s="26">
        <f>H1968+H1970</f>
        <v>1285.8602900000001</v>
      </c>
      <c r="I1967" s="26">
        <f t="shared" ref="I1967:M1967" si="2393">I1968+I1970</f>
        <v>1285.8602900000001</v>
      </c>
      <c r="J1967" s="26">
        <f t="shared" si="2393"/>
        <v>0</v>
      </c>
      <c r="K1967" s="26">
        <f t="shared" si="2393"/>
        <v>0</v>
      </c>
      <c r="L1967" s="26">
        <f t="shared" si="2393"/>
        <v>0</v>
      </c>
      <c r="M1967" s="26">
        <f t="shared" si="2393"/>
        <v>0</v>
      </c>
      <c r="N1967" s="26">
        <f t="shared" ref="N1967" si="2394">N1968+N1970</f>
        <v>1285.8599999999999</v>
      </c>
      <c r="O1967" s="47">
        <f t="shared" si="2368"/>
        <v>99.999977447005534</v>
      </c>
      <c r="P1967" s="26">
        <f t="shared" ref="P1967:R1967" si="2395">P1968+P1970</f>
        <v>0</v>
      </c>
      <c r="Q1967" s="26">
        <f t="shared" ref="Q1967" si="2396">Q1968+Q1970</f>
        <v>0</v>
      </c>
      <c r="R1967" s="26">
        <f t="shared" si="2395"/>
        <v>0</v>
      </c>
    </row>
    <row r="1968" spans="1:18" ht="26" x14ac:dyDescent="0.35">
      <c r="A1968" s="24" t="s">
        <v>417</v>
      </c>
      <c r="B1968" s="24" t="s">
        <v>100</v>
      </c>
      <c r="C1968" s="24" t="s">
        <v>8</v>
      </c>
      <c r="D1968" s="24" t="s">
        <v>53</v>
      </c>
      <c r="E1968" s="24" t="s">
        <v>85</v>
      </c>
      <c r="F1968" s="25" t="s">
        <v>370</v>
      </c>
      <c r="G1968" s="26">
        <f t="shared" ref="G1968" si="2397">G1969</f>
        <v>0</v>
      </c>
      <c r="H1968" s="26">
        <f>H1969</f>
        <v>60</v>
      </c>
      <c r="I1968" s="26">
        <f t="shared" ref="I1968:M1968" si="2398">I1969</f>
        <v>60</v>
      </c>
      <c r="J1968" s="26">
        <f t="shared" si="2398"/>
        <v>0</v>
      </c>
      <c r="K1968" s="26">
        <f t="shared" si="2398"/>
        <v>0</v>
      </c>
      <c r="L1968" s="26">
        <f t="shared" si="2398"/>
        <v>0</v>
      </c>
      <c r="M1968" s="26">
        <f t="shared" si="2398"/>
        <v>0</v>
      </c>
      <c r="N1968" s="26">
        <f t="shared" ref="N1968" si="2399">N1969</f>
        <v>60</v>
      </c>
      <c r="O1968" s="47">
        <f t="shared" si="2368"/>
        <v>100</v>
      </c>
      <c r="P1968" s="26">
        <f t="shared" ref="P1968:R1968" si="2400">P1969</f>
        <v>0</v>
      </c>
      <c r="Q1968" s="26">
        <f t="shared" si="2400"/>
        <v>0</v>
      </c>
      <c r="R1968" s="26">
        <f t="shared" si="2400"/>
        <v>0</v>
      </c>
    </row>
    <row r="1969" spans="1:18" ht="26" x14ac:dyDescent="0.35">
      <c r="A1969" s="24" t="s">
        <v>417</v>
      </c>
      <c r="B1969" s="24" t="s">
        <v>100</v>
      </c>
      <c r="C1969" s="24" t="s">
        <v>8</v>
      </c>
      <c r="D1969" s="24" t="s">
        <v>53</v>
      </c>
      <c r="E1969" s="24" t="s">
        <v>353</v>
      </c>
      <c r="F1969" s="25" t="s">
        <v>363</v>
      </c>
      <c r="G1969" s="26"/>
      <c r="H1969" s="26">
        <v>60</v>
      </c>
      <c r="I1969" s="26">
        <v>60</v>
      </c>
      <c r="J1969" s="26"/>
      <c r="K1969" s="26"/>
      <c r="L1969" s="26"/>
      <c r="M1969" s="26"/>
      <c r="N1969" s="26">
        <v>60</v>
      </c>
      <c r="O1969" s="47">
        <f t="shared" si="2368"/>
        <v>100</v>
      </c>
      <c r="P1969" s="26"/>
      <c r="Q1969" s="26"/>
      <c r="R1969" s="26"/>
    </row>
    <row r="1970" spans="1:18" x14ac:dyDescent="0.35">
      <c r="A1970" s="24" t="s">
        <v>417</v>
      </c>
      <c r="B1970" s="24" t="s">
        <v>100</v>
      </c>
      <c r="C1970" s="24" t="s">
        <v>8</v>
      </c>
      <c r="D1970" s="24" t="s">
        <v>53</v>
      </c>
      <c r="E1970" s="24" t="s">
        <v>7</v>
      </c>
      <c r="F1970" s="25" t="s">
        <v>371</v>
      </c>
      <c r="G1970" s="26">
        <f t="shared" ref="G1970" si="2401">G1971</f>
        <v>0</v>
      </c>
      <c r="H1970" s="26">
        <f>H1971</f>
        <v>1225.8602900000001</v>
      </c>
      <c r="I1970" s="26">
        <f t="shared" ref="I1970:M1970" si="2402">I1971</f>
        <v>1225.8602900000001</v>
      </c>
      <c r="J1970" s="26">
        <f t="shared" si="2402"/>
        <v>0</v>
      </c>
      <c r="K1970" s="26">
        <f t="shared" si="2402"/>
        <v>0</v>
      </c>
      <c r="L1970" s="26">
        <f t="shared" si="2402"/>
        <v>0</v>
      </c>
      <c r="M1970" s="26">
        <f t="shared" si="2402"/>
        <v>0</v>
      </c>
      <c r="N1970" s="26">
        <f t="shared" ref="N1970" si="2403">N1971</f>
        <v>1225.8599999999999</v>
      </c>
      <c r="O1970" s="47">
        <f t="shared" si="2368"/>
        <v>99.999976343144283</v>
      </c>
      <c r="P1970" s="26">
        <f t="shared" ref="P1970:R1970" si="2404">P1971</f>
        <v>0</v>
      </c>
      <c r="Q1970" s="26">
        <f t="shared" si="2404"/>
        <v>0</v>
      </c>
      <c r="R1970" s="26">
        <f t="shared" si="2404"/>
        <v>0</v>
      </c>
    </row>
    <row r="1971" spans="1:18" ht="39" x14ac:dyDescent="0.35">
      <c r="A1971" s="24" t="s">
        <v>417</v>
      </c>
      <c r="B1971" s="24" t="s">
        <v>100</v>
      </c>
      <c r="C1971" s="24" t="s">
        <v>8</v>
      </c>
      <c r="D1971" s="24" t="s">
        <v>53</v>
      </c>
      <c r="E1971" s="24" t="s">
        <v>428</v>
      </c>
      <c r="F1971" s="25" t="s">
        <v>733</v>
      </c>
      <c r="G1971" s="26"/>
      <c r="H1971" s="26">
        <v>1225.8602900000001</v>
      </c>
      <c r="I1971" s="26">
        <v>1225.8602900000001</v>
      </c>
      <c r="J1971" s="26"/>
      <c r="K1971" s="26"/>
      <c r="L1971" s="26"/>
      <c r="M1971" s="26"/>
      <c r="N1971" s="26">
        <v>1225.8599999999999</v>
      </c>
      <c r="O1971" s="47">
        <f t="shared" si="2368"/>
        <v>99.999976343144283</v>
      </c>
      <c r="P1971" s="26"/>
      <c r="Q1971" s="26"/>
      <c r="R1971" s="26"/>
    </row>
    <row r="1972" spans="1:18" s="29" customFormat="1" x14ac:dyDescent="0.35">
      <c r="A1972" s="28" t="s">
        <v>417</v>
      </c>
      <c r="B1972" s="28" t="s">
        <v>100</v>
      </c>
      <c r="C1972" s="28" t="s">
        <v>99</v>
      </c>
      <c r="D1972" s="28"/>
      <c r="E1972" s="28"/>
      <c r="F1972" s="21" t="s">
        <v>381</v>
      </c>
      <c r="G1972" s="22">
        <f t="shared" ref="G1972" si="2405">G1973+G1978+G1988+G1993</f>
        <v>18791.556</v>
      </c>
      <c r="H1972" s="22">
        <f t="shared" ref="H1972:M1972" si="2406">H1973+H1978+H1988+H1993</f>
        <v>17328.42542</v>
      </c>
      <c r="I1972" s="22">
        <f t="shared" si="2406"/>
        <v>17328.42542</v>
      </c>
      <c r="J1972" s="22">
        <f t="shared" si="2406"/>
        <v>0</v>
      </c>
      <c r="K1972" s="22">
        <f t="shared" si="2406"/>
        <v>0</v>
      </c>
      <c r="L1972" s="22">
        <f t="shared" si="2406"/>
        <v>0</v>
      </c>
      <c r="M1972" s="22">
        <f t="shared" si="2406"/>
        <v>0</v>
      </c>
      <c r="N1972" s="22">
        <f t="shared" ref="N1972" si="2407">N1973+N1978+N1988+N1993</f>
        <v>17039.909</v>
      </c>
      <c r="O1972" s="48">
        <f t="shared" si="2368"/>
        <v>98.335010752523416</v>
      </c>
      <c r="P1972" s="22">
        <f t="shared" ref="P1972:R1972" si="2408">P1973+P1978+P1988+P1993</f>
        <v>0</v>
      </c>
      <c r="Q1972" s="22">
        <f t="shared" ref="Q1972" si="2409">Q1973+Q1978+Q1988+Q1993</f>
        <v>0</v>
      </c>
      <c r="R1972" s="22">
        <f t="shared" si="2408"/>
        <v>0</v>
      </c>
    </row>
    <row r="1973" spans="1:18" ht="26" x14ac:dyDescent="0.35">
      <c r="A1973" s="24" t="s">
        <v>417</v>
      </c>
      <c r="B1973" s="24" t="s">
        <v>100</v>
      </c>
      <c r="C1973" s="24" t="s">
        <v>99</v>
      </c>
      <c r="D1973" s="24" t="s">
        <v>335</v>
      </c>
      <c r="E1973" s="24"/>
      <c r="F1973" s="25" t="s">
        <v>394</v>
      </c>
      <c r="G1973" s="26">
        <f t="shared" ref="G1973:N1976" si="2410">G1974</f>
        <v>33.9</v>
      </c>
      <c r="H1973" s="26">
        <f t="shared" si="2410"/>
        <v>33.9</v>
      </c>
      <c r="I1973" s="26">
        <f t="shared" si="2410"/>
        <v>33.9</v>
      </c>
      <c r="J1973" s="26">
        <f t="shared" si="2410"/>
        <v>0</v>
      </c>
      <c r="K1973" s="26">
        <f t="shared" si="2410"/>
        <v>0</v>
      </c>
      <c r="L1973" s="26">
        <f t="shared" si="2410"/>
        <v>0</v>
      </c>
      <c r="M1973" s="26">
        <f t="shared" si="2410"/>
        <v>0</v>
      </c>
      <c r="N1973" s="26">
        <f t="shared" si="2410"/>
        <v>33.868000000000002</v>
      </c>
      <c r="O1973" s="47">
        <f t="shared" si="2368"/>
        <v>99.905604719764014</v>
      </c>
      <c r="P1973" s="26">
        <f t="shared" ref="P1973:R1976" si="2411">P1974</f>
        <v>0</v>
      </c>
      <c r="Q1973" s="26">
        <f t="shared" si="2411"/>
        <v>0</v>
      </c>
      <c r="R1973" s="26">
        <f t="shared" si="2411"/>
        <v>0</v>
      </c>
    </row>
    <row r="1974" spans="1:18" ht="26" x14ac:dyDescent="0.35">
      <c r="A1974" s="24" t="s">
        <v>417</v>
      </c>
      <c r="B1974" s="24" t="s">
        <v>100</v>
      </c>
      <c r="C1974" s="24" t="s">
        <v>99</v>
      </c>
      <c r="D1974" s="24" t="s">
        <v>336</v>
      </c>
      <c r="E1974" s="24"/>
      <c r="F1974" s="25" t="s">
        <v>395</v>
      </c>
      <c r="G1974" s="26">
        <f t="shared" si="2410"/>
        <v>33.9</v>
      </c>
      <c r="H1974" s="26">
        <f t="shared" si="2410"/>
        <v>33.9</v>
      </c>
      <c r="I1974" s="26">
        <f t="shared" si="2410"/>
        <v>33.9</v>
      </c>
      <c r="J1974" s="26">
        <f t="shared" si="2410"/>
        <v>0</v>
      </c>
      <c r="K1974" s="26">
        <f t="shared" si="2410"/>
        <v>0</v>
      </c>
      <c r="L1974" s="26">
        <f t="shared" si="2410"/>
        <v>0</v>
      </c>
      <c r="M1974" s="26">
        <f t="shared" si="2410"/>
        <v>0</v>
      </c>
      <c r="N1974" s="26">
        <f t="shared" si="2410"/>
        <v>33.868000000000002</v>
      </c>
      <c r="O1974" s="47">
        <f t="shared" si="2368"/>
        <v>99.905604719764014</v>
      </c>
      <c r="P1974" s="26">
        <f t="shared" si="2411"/>
        <v>0</v>
      </c>
      <c r="Q1974" s="26">
        <f t="shared" si="2411"/>
        <v>0</v>
      </c>
      <c r="R1974" s="26">
        <f t="shared" si="2411"/>
        <v>0</v>
      </c>
    </row>
    <row r="1975" spans="1:18" x14ac:dyDescent="0.35">
      <c r="A1975" s="24" t="s">
        <v>417</v>
      </c>
      <c r="B1975" s="24" t="s">
        <v>100</v>
      </c>
      <c r="C1975" s="24" t="s">
        <v>99</v>
      </c>
      <c r="D1975" s="24" t="s">
        <v>320</v>
      </c>
      <c r="E1975" s="24"/>
      <c r="F1975" s="25" t="s">
        <v>397</v>
      </c>
      <c r="G1975" s="26">
        <f t="shared" si="2410"/>
        <v>33.9</v>
      </c>
      <c r="H1975" s="26">
        <f t="shared" si="2410"/>
        <v>33.9</v>
      </c>
      <c r="I1975" s="26">
        <f t="shared" si="2410"/>
        <v>33.9</v>
      </c>
      <c r="J1975" s="26">
        <f t="shared" si="2410"/>
        <v>0</v>
      </c>
      <c r="K1975" s="26">
        <f t="shared" si="2410"/>
        <v>0</v>
      </c>
      <c r="L1975" s="26">
        <f t="shared" si="2410"/>
        <v>0</v>
      </c>
      <c r="M1975" s="26">
        <f t="shared" si="2410"/>
        <v>0</v>
      </c>
      <c r="N1975" s="26">
        <f t="shared" si="2410"/>
        <v>33.868000000000002</v>
      </c>
      <c r="O1975" s="47">
        <f t="shared" si="2368"/>
        <v>99.905604719764014</v>
      </c>
      <c r="P1975" s="26">
        <f t="shared" si="2411"/>
        <v>0</v>
      </c>
      <c r="Q1975" s="26">
        <f t="shared" si="2411"/>
        <v>0</v>
      </c>
      <c r="R1975" s="26">
        <f t="shared" si="2411"/>
        <v>0</v>
      </c>
    </row>
    <row r="1976" spans="1:18" ht="26" x14ac:dyDescent="0.35">
      <c r="A1976" s="24" t="s">
        <v>417</v>
      </c>
      <c r="B1976" s="24" t="s">
        <v>100</v>
      </c>
      <c r="C1976" s="24" t="s">
        <v>99</v>
      </c>
      <c r="D1976" s="24" t="s">
        <v>320</v>
      </c>
      <c r="E1976" s="24" t="s">
        <v>6</v>
      </c>
      <c r="F1976" s="25" t="s">
        <v>367</v>
      </c>
      <c r="G1976" s="26">
        <f t="shared" si="2410"/>
        <v>33.9</v>
      </c>
      <c r="H1976" s="26">
        <f t="shared" si="2410"/>
        <v>33.9</v>
      </c>
      <c r="I1976" s="26">
        <f t="shared" si="2410"/>
        <v>33.9</v>
      </c>
      <c r="J1976" s="26">
        <f t="shared" si="2410"/>
        <v>0</v>
      </c>
      <c r="K1976" s="26">
        <f t="shared" si="2410"/>
        <v>0</v>
      </c>
      <c r="L1976" s="26">
        <f t="shared" si="2410"/>
        <v>0</v>
      </c>
      <c r="M1976" s="26">
        <f t="shared" si="2410"/>
        <v>0</v>
      </c>
      <c r="N1976" s="26">
        <f t="shared" si="2410"/>
        <v>33.868000000000002</v>
      </c>
      <c r="O1976" s="47">
        <f t="shared" si="2368"/>
        <v>99.905604719764014</v>
      </c>
      <c r="P1976" s="26">
        <f t="shared" si="2411"/>
        <v>0</v>
      </c>
      <c r="Q1976" s="26">
        <f t="shared" si="2411"/>
        <v>0</v>
      </c>
      <c r="R1976" s="26">
        <f t="shared" si="2411"/>
        <v>0</v>
      </c>
    </row>
    <row r="1977" spans="1:18" ht="26" x14ac:dyDescent="0.35">
      <c r="A1977" s="24" t="s">
        <v>417</v>
      </c>
      <c r="B1977" s="24" t="s">
        <v>100</v>
      </c>
      <c r="C1977" s="24" t="s">
        <v>99</v>
      </c>
      <c r="D1977" s="24" t="s">
        <v>320</v>
      </c>
      <c r="E1977" s="24">
        <v>240</v>
      </c>
      <c r="F1977" s="25" t="s">
        <v>356</v>
      </c>
      <c r="G1977" s="26">
        <v>33.9</v>
      </c>
      <c r="H1977" s="26">
        <v>33.9</v>
      </c>
      <c r="I1977" s="26">
        <v>33.9</v>
      </c>
      <c r="J1977" s="26"/>
      <c r="K1977" s="26"/>
      <c r="L1977" s="26"/>
      <c r="M1977" s="26"/>
      <c r="N1977" s="26">
        <v>33.868000000000002</v>
      </c>
      <c r="O1977" s="47">
        <f t="shared" si="2368"/>
        <v>99.905604719764014</v>
      </c>
      <c r="P1977" s="26"/>
      <c r="Q1977" s="26"/>
      <c r="R1977" s="26"/>
    </row>
    <row r="1978" spans="1:18" ht="39" x14ac:dyDescent="0.35">
      <c r="A1978" s="24" t="s">
        <v>417</v>
      </c>
      <c r="B1978" s="24" t="s">
        <v>100</v>
      </c>
      <c r="C1978" s="24" t="s">
        <v>99</v>
      </c>
      <c r="D1978" s="24" t="s">
        <v>337</v>
      </c>
      <c r="E1978" s="24"/>
      <c r="F1978" s="25" t="s">
        <v>779</v>
      </c>
      <c r="G1978" s="26">
        <f t="shared" ref="G1978:N1978" si="2412">G1979</f>
        <v>12931.856</v>
      </c>
      <c r="H1978" s="26">
        <f t="shared" si="2412"/>
        <v>13499.725419999999</v>
      </c>
      <c r="I1978" s="26">
        <f t="shared" si="2412"/>
        <v>13499.725419999999</v>
      </c>
      <c r="J1978" s="26">
        <f t="shared" si="2412"/>
        <v>0</v>
      </c>
      <c r="K1978" s="26">
        <f t="shared" si="2412"/>
        <v>0</v>
      </c>
      <c r="L1978" s="26">
        <f t="shared" si="2412"/>
        <v>0</v>
      </c>
      <c r="M1978" s="26">
        <f t="shared" si="2412"/>
        <v>0</v>
      </c>
      <c r="N1978" s="26">
        <f t="shared" si="2412"/>
        <v>13271.325999999999</v>
      </c>
      <c r="O1978" s="47">
        <f t="shared" si="2368"/>
        <v>98.308118032818484</v>
      </c>
      <c r="P1978" s="26">
        <f t="shared" ref="P1978:R1978" si="2413">P1979</f>
        <v>0</v>
      </c>
      <c r="Q1978" s="26">
        <f t="shared" si="2413"/>
        <v>0</v>
      </c>
      <c r="R1978" s="26">
        <f t="shared" si="2413"/>
        <v>0</v>
      </c>
    </row>
    <row r="1979" spans="1:18" ht="26" x14ac:dyDescent="0.35">
      <c r="A1979" s="24" t="s">
        <v>417</v>
      </c>
      <c r="B1979" s="24" t="s">
        <v>100</v>
      </c>
      <c r="C1979" s="24" t="s">
        <v>99</v>
      </c>
      <c r="D1979" s="24" t="s">
        <v>338</v>
      </c>
      <c r="E1979" s="24"/>
      <c r="F1979" s="25" t="s">
        <v>399</v>
      </c>
      <c r="G1979" s="26">
        <f t="shared" ref="G1979" si="2414">G1980+G1985</f>
        <v>12931.856</v>
      </c>
      <c r="H1979" s="26">
        <f t="shared" ref="H1979:M1979" si="2415">H1980+H1985</f>
        <v>13499.725419999999</v>
      </c>
      <c r="I1979" s="26">
        <f t="shared" si="2415"/>
        <v>13499.725419999999</v>
      </c>
      <c r="J1979" s="26">
        <f t="shared" si="2415"/>
        <v>0</v>
      </c>
      <c r="K1979" s="26">
        <f t="shared" si="2415"/>
        <v>0</v>
      </c>
      <c r="L1979" s="26">
        <f t="shared" si="2415"/>
        <v>0</v>
      </c>
      <c r="M1979" s="26">
        <f t="shared" si="2415"/>
        <v>0</v>
      </c>
      <c r="N1979" s="26">
        <f t="shared" ref="N1979" si="2416">N1980+N1985</f>
        <v>13271.325999999999</v>
      </c>
      <c r="O1979" s="47">
        <f t="shared" si="2368"/>
        <v>98.308118032818484</v>
      </c>
      <c r="P1979" s="26">
        <f t="shared" ref="P1979:R1979" si="2417">P1980+P1985</f>
        <v>0</v>
      </c>
      <c r="Q1979" s="26">
        <f t="shared" ref="Q1979" si="2418">Q1980+Q1985</f>
        <v>0</v>
      </c>
      <c r="R1979" s="26">
        <f t="shared" si="2417"/>
        <v>0</v>
      </c>
    </row>
    <row r="1980" spans="1:18" x14ac:dyDescent="0.35">
      <c r="A1980" s="24" t="s">
        <v>417</v>
      </c>
      <c r="B1980" s="24" t="s">
        <v>100</v>
      </c>
      <c r="C1980" s="24" t="s">
        <v>99</v>
      </c>
      <c r="D1980" s="24" t="s">
        <v>321</v>
      </c>
      <c r="E1980" s="24"/>
      <c r="F1980" s="25" t="s">
        <v>400</v>
      </c>
      <c r="G1980" s="26">
        <f t="shared" ref="G1980" si="2419">G1981+G1983</f>
        <v>11503.204</v>
      </c>
      <c r="H1980" s="26">
        <f t="shared" ref="H1980:M1980" si="2420">H1981+H1983</f>
        <v>12528.000839999999</v>
      </c>
      <c r="I1980" s="26">
        <f t="shared" si="2420"/>
        <v>12528.000839999999</v>
      </c>
      <c r="J1980" s="26">
        <f t="shared" si="2420"/>
        <v>0</v>
      </c>
      <c r="K1980" s="26">
        <f t="shared" si="2420"/>
        <v>0</v>
      </c>
      <c r="L1980" s="26">
        <f t="shared" si="2420"/>
        <v>0</v>
      </c>
      <c r="M1980" s="26">
        <f t="shared" si="2420"/>
        <v>0</v>
      </c>
      <c r="N1980" s="26">
        <f t="shared" ref="N1980" si="2421">N1981+N1983</f>
        <v>12328.32</v>
      </c>
      <c r="O1980" s="47">
        <f t="shared" si="2368"/>
        <v>98.406123670087496</v>
      </c>
      <c r="P1980" s="26">
        <f t="shared" ref="P1980:R1980" si="2422">P1981+P1983</f>
        <v>0</v>
      </c>
      <c r="Q1980" s="26">
        <f t="shared" ref="Q1980" si="2423">Q1981+Q1983</f>
        <v>0</v>
      </c>
      <c r="R1980" s="26">
        <f t="shared" si="2422"/>
        <v>0</v>
      </c>
    </row>
    <row r="1981" spans="1:18" ht="26" x14ac:dyDescent="0.35">
      <c r="A1981" s="24" t="s">
        <v>417</v>
      </c>
      <c r="B1981" s="24" t="s">
        <v>100</v>
      </c>
      <c r="C1981" s="24" t="s">
        <v>99</v>
      </c>
      <c r="D1981" s="24" t="s">
        <v>321</v>
      </c>
      <c r="E1981" s="24" t="s">
        <v>6</v>
      </c>
      <c r="F1981" s="25" t="s">
        <v>367</v>
      </c>
      <c r="G1981" s="26">
        <f t="shared" ref="G1981:N1981" si="2424">G1982</f>
        <v>10786.904</v>
      </c>
      <c r="H1981" s="26">
        <f t="shared" si="2424"/>
        <v>11811.70084</v>
      </c>
      <c r="I1981" s="26">
        <f t="shared" si="2424"/>
        <v>11811.70084</v>
      </c>
      <c r="J1981" s="26">
        <f t="shared" si="2424"/>
        <v>0</v>
      </c>
      <c r="K1981" s="26">
        <f t="shared" si="2424"/>
        <v>0</v>
      </c>
      <c r="L1981" s="26">
        <f t="shared" si="2424"/>
        <v>0</v>
      </c>
      <c r="M1981" s="26">
        <f t="shared" si="2424"/>
        <v>0</v>
      </c>
      <c r="N1981" s="26">
        <f t="shared" si="2424"/>
        <v>11628.624</v>
      </c>
      <c r="O1981" s="47">
        <f t="shared" si="2368"/>
        <v>98.450038292707049</v>
      </c>
      <c r="P1981" s="26">
        <f t="shared" ref="P1981:R1981" si="2425">P1982</f>
        <v>0</v>
      </c>
      <c r="Q1981" s="26">
        <f t="shared" si="2425"/>
        <v>0</v>
      </c>
      <c r="R1981" s="26">
        <f t="shared" si="2425"/>
        <v>0</v>
      </c>
    </row>
    <row r="1982" spans="1:18" ht="26" x14ac:dyDescent="0.35">
      <c r="A1982" s="24" t="s">
        <v>417</v>
      </c>
      <c r="B1982" s="24" t="s">
        <v>100</v>
      </c>
      <c r="C1982" s="24" t="s">
        <v>99</v>
      </c>
      <c r="D1982" s="24" t="s">
        <v>321</v>
      </c>
      <c r="E1982" s="24">
        <v>240</v>
      </c>
      <c r="F1982" s="25" t="s">
        <v>356</v>
      </c>
      <c r="G1982" s="26">
        <v>10786.904</v>
      </c>
      <c r="H1982" s="26">
        <v>11811.70084</v>
      </c>
      <c r="I1982" s="26">
        <v>11811.70084</v>
      </c>
      <c r="J1982" s="26"/>
      <c r="K1982" s="26"/>
      <c r="L1982" s="26"/>
      <c r="M1982" s="26"/>
      <c r="N1982" s="26">
        <v>11628.624</v>
      </c>
      <c r="O1982" s="47">
        <f t="shared" si="2368"/>
        <v>98.450038292707049</v>
      </c>
      <c r="P1982" s="26"/>
      <c r="Q1982" s="26"/>
      <c r="R1982" s="26"/>
    </row>
    <row r="1983" spans="1:18" x14ac:dyDescent="0.35">
      <c r="A1983" s="24" t="s">
        <v>417</v>
      </c>
      <c r="B1983" s="24" t="s">
        <v>100</v>
      </c>
      <c r="C1983" s="24" t="s">
        <v>99</v>
      </c>
      <c r="D1983" s="24" t="s">
        <v>321</v>
      </c>
      <c r="E1983" s="24" t="s">
        <v>7</v>
      </c>
      <c r="F1983" s="25" t="s">
        <v>371</v>
      </c>
      <c r="G1983" s="26">
        <f t="shared" ref="G1983:N1983" si="2426">G1984</f>
        <v>716.3</v>
      </c>
      <c r="H1983" s="26">
        <f t="shared" si="2426"/>
        <v>716.3</v>
      </c>
      <c r="I1983" s="26">
        <f t="shared" si="2426"/>
        <v>716.3</v>
      </c>
      <c r="J1983" s="26">
        <f t="shared" si="2426"/>
        <v>0</v>
      </c>
      <c r="K1983" s="26">
        <f t="shared" si="2426"/>
        <v>0</v>
      </c>
      <c r="L1983" s="26">
        <f t="shared" si="2426"/>
        <v>0</v>
      </c>
      <c r="M1983" s="26">
        <f t="shared" si="2426"/>
        <v>0</v>
      </c>
      <c r="N1983" s="26">
        <f t="shared" si="2426"/>
        <v>699.69600000000003</v>
      </c>
      <c r="O1983" s="47">
        <f t="shared" si="2368"/>
        <v>97.681976825352507</v>
      </c>
      <c r="P1983" s="26">
        <f t="shared" ref="P1983:R1983" si="2427">P1984</f>
        <v>0</v>
      </c>
      <c r="Q1983" s="26">
        <f t="shared" si="2427"/>
        <v>0</v>
      </c>
      <c r="R1983" s="26">
        <f t="shared" si="2427"/>
        <v>0</v>
      </c>
    </row>
    <row r="1984" spans="1:18" x14ac:dyDescent="0.35">
      <c r="A1984" s="24" t="s">
        <v>417</v>
      </c>
      <c r="B1984" s="24" t="s">
        <v>100</v>
      </c>
      <c r="C1984" s="24" t="s">
        <v>99</v>
      </c>
      <c r="D1984" s="24" t="s">
        <v>321</v>
      </c>
      <c r="E1984" s="24" t="s">
        <v>350</v>
      </c>
      <c r="F1984" s="25" t="s">
        <v>365</v>
      </c>
      <c r="G1984" s="26">
        <v>716.3</v>
      </c>
      <c r="H1984" s="26">
        <v>716.3</v>
      </c>
      <c r="I1984" s="26">
        <v>716.3</v>
      </c>
      <c r="J1984" s="26"/>
      <c r="K1984" s="26"/>
      <c r="L1984" s="26"/>
      <c r="M1984" s="26"/>
      <c r="N1984" s="26">
        <v>699.69600000000003</v>
      </c>
      <c r="O1984" s="47">
        <f t="shared" si="2368"/>
        <v>97.681976825352507</v>
      </c>
      <c r="P1984" s="26"/>
      <c r="Q1984" s="26"/>
      <c r="R1984" s="26"/>
    </row>
    <row r="1985" spans="1:18" x14ac:dyDescent="0.35">
      <c r="A1985" s="24" t="s">
        <v>417</v>
      </c>
      <c r="B1985" s="24" t="s">
        <v>100</v>
      </c>
      <c r="C1985" s="24" t="s">
        <v>99</v>
      </c>
      <c r="D1985" s="24" t="s">
        <v>322</v>
      </c>
      <c r="E1985" s="24"/>
      <c r="F1985" s="25" t="s">
        <v>401</v>
      </c>
      <c r="G1985" s="26">
        <f t="shared" ref="G1985:N1986" si="2428">G1986</f>
        <v>1428.652</v>
      </c>
      <c r="H1985" s="26">
        <f t="shared" si="2428"/>
        <v>971.72457999999995</v>
      </c>
      <c r="I1985" s="26">
        <f t="shared" si="2428"/>
        <v>971.72457999999995</v>
      </c>
      <c r="J1985" s="26">
        <f t="shared" si="2428"/>
        <v>0</v>
      </c>
      <c r="K1985" s="26">
        <f t="shared" si="2428"/>
        <v>0</v>
      </c>
      <c r="L1985" s="26">
        <f t="shared" si="2428"/>
        <v>0</v>
      </c>
      <c r="M1985" s="26">
        <f t="shared" si="2428"/>
        <v>0</v>
      </c>
      <c r="N1985" s="26">
        <f t="shared" si="2428"/>
        <v>943.00599999999997</v>
      </c>
      <c r="O1985" s="47">
        <f t="shared" si="2368"/>
        <v>97.044576149344707</v>
      </c>
      <c r="P1985" s="26">
        <f t="shared" ref="P1985:R1986" si="2429">P1986</f>
        <v>0</v>
      </c>
      <c r="Q1985" s="26">
        <f t="shared" si="2429"/>
        <v>0</v>
      </c>
      <c r="R1985" s="26">
        <f t="shared" si="2429"/>
        <v>0</v>
      </c>
    </row>
    <row r="1986" spans="1:18" ht="26" x14ac:dyDescent="0.35">
      <c r="A1986" s="24" t="s">
        <v>417</v>
      </c>
      <c r="B1986" s="24" t="s">
        <v>100</v>
      </c>
      <c r="C1986" s="24" t="s">
        <v>99</v>
      </c>
      <c r="D1986" s="24" t="s">
        <v>322</v>
      </c>
      <c r="E1986" s="24" t="s">
        <v>6</v>
      </c>
      <c r="F1986" s="25" t="s">
        <v>367</v>
      </c>
      <c r="G1986" s="26">
        <f t="shared" si="2428"/>
        <v>1428.652</v>
      </c>
      <c r="H1986" s="26">
        <f t="shared" si="2428"/>
        <v>971.72457999999995</v>
      </c>
      <c r="I1986" s="26">
        <f t="shared" si="2428"/>
        <v>971.72457999999995</v>
      </c>
      <c r="J1986" s="26">
        <f t="shared" si="2428"/>
        <v>0</v>
      </c>
      <c r="K1986" s="26">
        <f t="shared" si="2428"/>
        <v>0</v>
      </c>
      <c r="L1986" s="26">
        <f t="shared" si="2428"/>
        <v>0</v>
      </c>
      <c r="M1986" s="26">
        <f t="shared" si="2428"/>
        <v>0</v>
      </c>
      <c r="N1986" s="26">
        <f t="shared" si="2428"/>
        <v>943.00599999999997</v>
      </c>
      <c r="O1986" s="47">
        <f t="shared" si="2368"/>
        <v>97.044576149344707</v>
      </c>
      <c r="P1986" s="26">
        <f t="shared" si="2429"/>
        <v>0</v>
      </c>
      <c r="Q1986" s="26">
        <f t="shared" si="2429"/>
        <v>0</v>
      </c>
      <c r="R1986" s="26">
        <f t="shared" si="2429"/>
        <v>0</v>
      </c>
    </row>
    <row r="1987" spans="1:18" ht="26" x14ac:dyDescent="0.35">
      <c r="A1987" s="24" t="s">
        <v>417</v>
      </c>
      <c r="B1987" s="24" t="s">
        <v>100</v>
      </c>
      <c r="C1987" s="24" t="s">
        <v>99</v>
      </c>
      <c r="D1987" s="24" t="s">
        <v>322</v>
      </c>
      <c r="E1987" s="24">
        <v>240</v>
      </c>
      <c r="F1987" s="25" t="s">
        <v>356</v>
      </c>
      <c r="G1987" s="26">
        <f>1625.109-196.457</f>
        <v>1428.652</v>
      </c>
      <c r="H1987" s="26">
        <v>971.72457999999995</v>
      </c>
      <c r="I1987" s="26">
        <v>971.72457999999995</v>
      </c>
      <c r="J1987" s="26"/>
      <c r="K1987" s="26"/>
      <c r="L1987" s="26"/>
      <c r="M1987" s="26"/>
      <c r="N1987" s="26">
        <v>943.00599999999997</v>
      </c>
      <c r="O1987" s="47">
        <f t="shared" si="2368"/>
        <v>97.044576149344707</v>
      </c>
      <c r="P1987" s="26"/>
      <c r="Q1987" s="26"/>
      <c r="R1987" s="26"/>
    </row>
    <row r="1988" spans="1:18" ht="26" x14ac:dyDescent="0.35">
      <c r="A1988" s="24" t="s">
        <v>417</v>
      </c>
      <c r="B1988" s="24" t="s">
        <v>100</v>
      </c>
      <c r="C1988" s="24" t="s">
        <v>99</v>
      </c>
      <c r="D1988" s="24" t="s">
        <v>343</v>
      </c>
      <c r="E1988" s="24"/>
      <c r="F1988" s="25" t="s">
        <v>410</v>
      </c>
      <c r="G1988" s="26">
        <f t="shared" ref="G1988:N1991" si="2430">G1989</f>
        <v>3714.8</v>
      </c>
      <c r="H1988" s="26">
        <f t="shared" si="2430"/>
        <v>3714.8</v>
      </c>
      <c r="I1988" s="26">
        <f t="shared" si="2430"/>
        <v>3714.8</v>
      </c>
      <c r="J1988" s="26">
        <f t="shared" si="2430"/>
        <v>0</v>
      </c>
      <c r="K1988" s="26">
        <f t="shared" si="2430"/>
        <v>0</v>
      </c>
      <c r="L1988" s="26">
        <f t="shared" si="2430"/>
        <v>0</v>
      </c>
      <c r="M1988" s="26">
        <f t="shared" si="2430"/>
        <v>0</v>
      </c>
      <c r="N1988" s="26">
        <f t="shared" si="2430"/>
        <v>3714.7150000000001</v>
      </c>
      <c r="O1988" s="47">
        <f t="shared" si="2368"/>
        <v>99.99771185528158</v>
      </c>
      <c r="P1988" s="26">
        <f t="shared" ref="P1988:R1991" si="2431">P1989</f>
        <v>0</v>
      </c>
      <c r="Q1988" s="26">
        <f t="shared" si="2431"/>
        <v>0</v>
      </c>
      <c r="R1988" s="26">
        <f t="shared" si="2431"/>
        <v>0</v>
      </c>
    </row>
    <row r="1989" spans="1:18" ht="26" x14ac:dyDescent="0.35">
      <c r="A1989" s="24" t="s">
        <v>417</v>
      </c>
      <c r="B1989" s="24" t="s">
        <v>100</v>
      </c>
      <c r="C1989" s="24" t="s">
        <v>99</v>
      </c>
      <c r="D1989" s="24" t="s">
        <v>344</v>
      </c>
      <c r="E1989" s="24"/>
      <c r="F1989" s="25" t="s">
        <v>789</v>
      </c>
      <c r="G1989" s="26">
        <f t="shared" si="2430"/>
        <v>3714.8</v>
      </c>
      <c r="H1989" s="26">
        <f t="shared" si="2430"/>
        <v>3714.8</v>
      </c>
      <c r="I1989" s="26">
        <f t="shared" si="2430"/>
        <v>3714.8</v>
      </c>
      <c r="J1989" s="26">
        <f t="shared" si="2430"/>
        <v>0</v>
      </c>
      <c r="K1989" s="26">
        <f t="shared" si="2430"/>
        <v>0</v>
      </c>
      <c r="L1989" s="26">
        <f t="shared" si="2430"/>
        <v>0</v>
      </c>
      <c r="M1989" s="26">
        <f t="shared" si="2430"/>
        <v>0</v>
      </c>
      <c r="N1989" s="26">
        <f t="shared" si="2430"/>
        <v>3714.7150000000001</v>
      </c>
      <c r="O1989" s="47">
        <f t="shared" si="2368"/>
        <v>99.99771185528158</v>
      </c>
      <c r="P1989" s="26">
        <f t="shared" si="2431"/>
        <v>0</v>
      </c>
      <c r="Q1989" s="26">
        <f t="shared" si="2431"/>
        <v>0</v>
      </c>
      <c r="R1989" s="26">
        <f t="shared" si="2431"/>
        <v>0</v>
      </c>
    </row>
    <row r="1990" spans="1:18" ht="26" x14ac:dyDescent="0.35">
      <c r="A1990" s="24" t="s">
        <v>417</v>
      </c>
      <c r="B1990" s="24" t="s">
        <v>100</v>
      </c>
      <c r="C1990" s="24" t="s">
        <v>99</v>
      </c>
      <c r="D1990" s="24" t="s">
        <v>324</v>
      </c>
      <c r="E1990" s="24"/>
      <c r="F1990" s="25" t="s">
        <v>411</v>
      </c>
      <c r="G1990" s="26">
        <f t="shared" si="2430"/>
        <v>3714.8</v>
      </c>
      <c r="H1990" s="26">
        <f t="shared" si="2430"/>
        <v>3714.8</v>
      </c>
      <c r="I1990" s="26">
        <f t="shared" si="2430"/>
        <v>3714.8</v>
      </c>
      <c r="J1990" s="26">
        <f t="shared" si="2430"/>
        <v>0</v>
      </c>
      <c r="K1990" s="26">
        <f t="shared" si="2430"/>
        <v>0</v>
      </c>
      <c r="L1990" s="26">
        <f t="shared" si="2430"/>
        <v>0</v>
      </c>
      <c r="M1990" s="26">
        <f t="shared" si="2430"/>
        <v>0</v>
      </c>
      <c r="N1990" s="26">
        <f t="shared" si="2430"/>
        <v>3714.7150000000001</v>
      </c>
      <c r="O1990" s="47">
        <f t="shared" si="2368"/>
        <v>99.99771185528158</v>
      </c>
      <c r="P1990" s="26">
        <f t="shared" si="2431"/>
        <v>0</v>
      </c>
      <c r="Q1990" s="26">
        <f t="shared" si="2431"/>
        <v>0</v>
      </c>
      <c r="R1990" s="26">
        <f t="shared" si="2431"/>
        <v>0</v>
      </c>
    </row>
    <row r="1991" spans="1:18" ht="26" x14ac:dyDescent="0.35">
      <c r="A1991" s="24" t="s">
        <v>417</v>
      </c>
      <c r="B1991" s="24" t="s">
        <v>100</v>
      </c>
      <c r="C1991" s="24" t="s">
        <v>99</v>
      </c>
      <c r="D1991" s="24" t="s">
        <v>324</v>
      </c>
      <c r="E1991" s="24" t="s">
        <v>6</v>
      </c>
      <c r="F1991" s="25" t="s">
        <v>367</v>
      </c>
      <c r="G1991" s="26">
        <f t="shared" si="2430"/>
        <v>3714.8</v>
      </c>
      <c r="H1991" s="26">
        <f t="shared" si="2430"/>
        <v>3714.8</v>
      </c>
      <c r="I1991" s="26">
        <f t="shared" si="2430"/>
        <v>3714.8</v>
      </c>
      <c r="J1991" s="26">
        <f t="shared" si="2430"/>
        <v>0</v>
      </c>
      <c r="K1991" s="26">
        <f t="shared" si="2430"/>
        <v>0</v>
      </c>
      <c r="L1991" s="26">
        <f t="shared" si="2430"/>
        <v>0</v>
      </c>
      <c r="M1991" s="26">
        <f t="shared" si="2430"/>
        <v>0</v>
      </c>
      <c r="N1991" s="26">
        <f t="shared" si="2430"/>
        <v>3714.7150000000001</v>
      </c>
      <c r="O1991" s="47">
        <f t="shared" si="2368"/>
        <v>99.99771185528158</v>
      </c>
      <c r="P1991" s="26">
        <f t="shared" si="2431"/>
        <v>0</v>
      </c>
      <c r="Q1991" s="26">
        <f t="shared" si="2431"/>
        <v>0</v>
      </c>
      <c r="R1991" s="26">
        <f t="shared" si="2431"/>
        <v>0</v>
      </c>
    </row>
    <row r="1992" spans="1:18" ht="26" x14ac:dyDescent="0.35">
      <c r="A1992" s="24" t="s">
        <v>417</v>
      </c>
      <c r="B1992" s="24" t="s">
        <v>100</v>
      </c>
      <c r="C1992" s="24" t="s">
        <v>99</v>
      </c>
      <c r="D1992" s="24" t="s">
        <v>324</v>
      </c>
      <c r="E1992" s="24">
        <v>240</v>
      </c>
      <c r="F1992" s="25" t="s">
        <v>356</v>
      </c>
      <c r="G1992" s="26">
        <v>3714.8</v>
      </c>
      <c r="H1992" s="26">
        <v>3714.8</v>
      </c>
      <c r="I1992" s="26">
        <v>3714.8</v>
      </c>
      <c r="J1992" s="26"/>
      <c r="K1992" s="26"/>
      <c r="L1992" s="26"/>
      <c r="M1992" s="26"/>
      <c r="N1992" s="26">
        <v>3714.7150000000001</v>
      </c>
      <c r="O1992" s="47">
        <f t="shared" si="2368"/>
        <v>99.99771185528158</v>
      </c>
      <c r="P1992" s="26"/>
      <c r="Q1992" s="26"/>
      <c r="R1992" s="26"/>
    </row>
    <row r="1993" spans="1:18" ht="26" x14ac:dyDescent="0.35">
      <c r="A1993" s="24" t="s">
        <v>417</v>
      </c>
      <c r="B1993" s="24" t="s">
        <v>100</v>
      </c>
      <c r="C1993" s="24" t="s">
        <v>99</v>
      </c>
      <c r="D1993" s="24" t="s">
        <v>28</v>
      </c>
      <c r="E1993" s="24"/>
      <c r="F1993" s="25" t="s">
        <v>39</v>
      </c>
      <c r="G1993" s="26">
        <f t="shared" ref="G1993:N1996" si="2432">G1994</f>
        <v>2111</v>
      </c>
      <c r="H1993" s="26">
        <f t="shared" si="2432"/>
        <v>80</v>
      </c>
      <c r="I1993" s="26">
        <f t="shared" si="2432"/>
        <v>80</v>
      </c>
      <c r="J1993" s="26">
        <f t="shared" si="2432"/>
        <v>0</v>
      </c>
      <c r="K1993" s="26">
        <f t="shared" si="2432"/>
        <v>0</v>
      </c>
      <c r="L1993" s="26">
        <f t="shared" si="2432"/>
        <v>0</v>
      </c>
      <c r="M1993" s="26">
        <f t="shared" si="2432"/>
        <v>0</v>
      </c>
      <c r="N1993" s="26">
        <f t="shared" si="2432"/>
        <v>20</v>
      </c>
      <c r="O1993" s="47">
        <f t="shared" si="2368"/>
        <v>25</v>
      </c>
      <c r="P1993" s="26">
        <f t="shared" ref="P1993:R1996" si="2433">P1994</f>
        <v>0</v>
      </c>
      <c r="Q1993" s="26">
        <f t="shared" si="2433"/>
        <v>0</v>
      </c>
      <c r="R1993" s="26">
        <f t="shared" si="2433"/>
        <v>0</v>
      </c>
    </row>
    <row r="1994" spans="1:18" ht="26" x14ac:dyDescent="0.35">
      <c r="A1994" s="24" t="s">
        <v>417</v>
      </c>
      <c r="B1994" s="24" t="s">
        <v>100</v>
      </c>
      <c r="C1994" s="24" t="s">
        <v>99</v>
      </c>
      <c r="D1994" s="24" t="s">
        <v>59</v>
      </c>
      <c r="E1994" s="24"/>
      <c r="F1994" s="25" t="s">
        <v>72</v>
      </c>
      <c r="G1994" s="26">
        <f t="shared" si="2432"/>
        <v>2111</v>
      </c>
      <c r="H1994" s="26">
        <f t="shared" si="2432"/>
        <v>80</v>
      </c>
      <c r="I1994" s="26">
        <f t="shared" si="2432"/>
        <v>80</v>
      </c>
      <c r="J1994" s="26">
        <f t="shared" si="2432"/>
        <v>0</v>
      </c>
      <c r="K1994" s="26">
        <f t="shared" si="2432"/>
        <v>0</v>
      </c>
      <c r="L1994" s="26">
        <f t="shared" si="2432"/>
        <v>0</v>
      </c>
      <c r="M1994" s="26">
        <f t="shared" si="2432"/>
        <v>0</v>
      </c>
      <c r="N1994" s="26">
        <f t="shared" si="2432"/>
        <v>20</v>
      </c>
      <c r="O1994" s="47">
        <f t="shared" si="2368"/>
        <v>25</v>
      </c>
      <c r="P1994" s="26">
        <f t="shared" si="2433"/>
        <v>0</v>
      </c>
      <c r="Q1994" s="26">
        <f t="shared" si="2433"/>
        <v>0</v>
      </c>
      <c r="R1994" s="26">
        <f t="shared" si="2433"/>
        <v>0</v>
      </c>
    </row>
    <row r="1995" spans="1:18" ht="26" x14ac:dyDescent="0.35">
      <c r="A1995" s="24" t="s">
        <v>417</v>
      </c>
      <c r="B1995" s="24" t="s">
        <v>100</v>
      </c>
      <c r="C1995" s="24" t="s">
        <v>99</v>
      </c>
      <c r="D1995" s="24" t="s">
        <v>53</v>
      </c>
      <c r="E1995" s="24"/>
      <c r="F1995" s="25" t="s">
        <v>73</v>
      </c>
      <c r="G1995" s="26">
        <f t="shared" si="2432"/>
        <v>2111</v>
      </c>
      <c r="H1995" s="26">
        <f t="shared" si="2432"/>
        <v>80</v>
      </c>
      <c r="I1995" s="26">
        <f t="shared" si="2432"/>
        <v>80</v>
      </c>
      <c r="J1995" s="26">
        <f t="shared" si="2432"/>
        <v>0</v>
      </c>
      <c r="K1995" s="26">
        <f t="shared" si="2432"/>
        <v>0</v>
      </c>
      <c r="L1995" s="26">
        <f t="shared" si="2432"/>
        <v>0</v>
      </c>
      <c r="M1995" s="26">
        <f t="shared" si="2432"/>
        <v>0</v>
      </c>
      <c r="N1995" s="26">
        <f t="shared" si="2432"/>
        <v>20</v>
      </c>
      <c r="O1995" s="47">
        <f t="shared" si="2368"/>
        <v>25</v>
      </c>
      <c r="P1995" s="26">
        <f t="shared" si="2433"/>
        <v>0</v>
      </c>
      <c r="Q1995" s="26">
        <f t="shared" si="2433"/>
        <v>0</v>
      </c>
      <c r="R1995" s="26">
        <f t="shared" si="2433"/>
        <v>0</v>
      </c>
    </row>
    <row r="1996" spans="1:18" ht="26" x14ac:dyDescent="0.35">
      <c r="A1996" s="24" t="s">
        <v>417</v>
      </c>
      <c r="B1996" s="24" t="s">
        <v>100</v>
      </c>
      <c r="C1996" s="24" t="s">
        <v>99</v>
      </c>
      <c r="D1996" s="24" t="s">
        <v>53</v>
      </c>
      <c r="E1996" s="24" t="s">
        <v>6</v>
      </c>
      <c r="F1996" s="25" t="s">
        <v>367</v>
      </c>
      <c r="G1996" s="26">
        <f t="shared" si="2432"/>
        <v>2111</v>
      </c>
      <c r="H1996" s="26">
        <f t="shared" si="2432"/>
        <v>80</v>
      </c>
      <c r="I1996" s="26">
        <f t="shared" si="2432"/>
        <v>80</v>
      </c>
      <c r="J1996" s="26">
        <f t="shared" si="2432"/>
        <v>0</v>
      </c>
      <c r="K1996" s="26">
        <f t="shared" si="2432"/>
        <v>0</v>
      </c>
      <c r="L1996" s="26">
        <f t="shared" si="2432"/>
        <v>0</v>
      </c>
      <c r="M1996" s="26">
        <f t="shared" si="2432"/>
        <v>0</v>
      </c>
      <c r="N1996" s="26">
        <f t="shared" si="2432"/>
        <v>20</v>
      </c>
      <c r="O1996" s="47">
        <f t="shared" si="2368"/>
        <v>25</v>
      </c>
      <c r="P1996" s="26">
        <f t="shared" si="2433"/>
        <v>0</v>
      </c>
      <c r="Q1996" s="26">
        <f t="shared" si="2433"/>
        <v>0</v>
      </c>
      <c r="R1996" s="26">
        <f t="shared" si="2433"/>
        <v>0</v>
      </c>
    </row>
    <row r="1997" spans="1:18" ht="26" x14ac:dyDescent="0.35">
      <c r="A1997" s="24" t="s">
        <v>417</v>
      </c>
      <c r="B1997" s="24" t="s">
        <v>100</v>
      </c>
      <c r="C1997" s="24" t="s">
        <v>99</v>
      </c>
      <c r="D1997" s="24" t="s">
        <v>53</v>
      </c>
      <c r="E1997" s="24">
        <v>240</v>
      </c>
      <c r="F1997" s="25" t="s">
        <v>356</v>
      </c>
      <c r="G1997" s="26">
        <v>2111</v>
      </c>
      <c r="H1997" s="26">
        <v>80</v>
      </c>
      <c r="I1997" s="26">
        <v>80</v>
      </c>
      <c r="J1997" s="26"/>
      <c r="K1997" s="26"/>
      <c r="L1997" s="26"/>
      <c r="M1997" s="26"/>
      <c r="N1997" s="26">
        <v>20</v>
      </c>
      <c r="O1997" s="47">
        <f t="shared" si="2368"/>
        <v>25</v>
      </c>
      <c r="P1997" s="26"/>
      <c r="Q1997" s="26"/>
      <c r="R1997" s="26"/>
    </row>
    <row r="1998" spans="1:18" s="29" customFormat="1" x14ac:dyDescent="0.35">
      <c r="A1998" s="28" t="s">
        <v>417</v>
      </c>
      <c r="B1998" s="28" t="s">
        <v>100</v>
      </c>
      <c r="C1998" s="28" t="s">
        <v>100</v>
      </c>
      <c r="D1998" s="28"/>
      <c r="E1998" s="28"/>
      <c r="F1998" s="21" t="s">
        <v>382</v>
      </c>
      <c r="G1998" s="22">
        <f t="shared" ref="G1998:N2000" si="2434">G1999</f>
        <v>12046</v>
      </c>
      <c r="H1998" s="22">
        <f t="shared" si="2434"/>
        <v>12614.199999999999</v>
      </c>
      <c r="I1998" s="22">
        <f t="shared" si="2434"/>
        <v>12614.199999999999</v>
      </c>
      <c r="J1998" s="22">
        <f t="shared" si="2434"/>
        <v>0</v>
      </c>
      <c r="K1998" s="22">
        <f t="shared" si="2434"/>
        <v>0</v>
      </c>
      <c r="L1998" s="22">
        <f t="shared" si="2434"/>
        <v>0</v>
      </c>
      <c r="M1998" s="22">
        <f t="shared" si="2434"/>
        <v>0</v>
      </c>
      <c r="N1998" s="22">
        <f t="shared" si="2434"/>
        <v>12479.273000000001</v>
      </c>
      <c r="O1998" s="48">
        <f t="shared" ref="O1998:O2061" si="2435">N1998/H1998*100</f>
        <v>98.930356265161507</v>
      </c>
      <c r="P1998" s="22">
        <f t="shared" ref="P1998:R2000" si="2436">P1999</f>
        <v>0</v>
      </c>
      <c r="Q1998" s="22">
        <f t="shared" si="2436"/>
        <v>0</v>
      </c>
      <c r="R1998" s="22">
        <f t="shared" si="2436"/>
        <v>0</v>
      </c>
    </row>
    <row r="1999" spans="1:18" ht="26" x14ac:dyDescent="0.35">
      <c r="A1999" s="24" t="s">
        <v>417</v>
      </c>
      <c r="B1999" s="24" t="s">
        <v>100</v>
      </c>
      <c r="C1999" s="24" t="s">
        <v>100</v>
      </c>
      <c r="D1999" s="24" t="s">
        <v>335</v>
      </c>
      <c r="E1999" s="24"/>
      <c r="F1999" s="25" t="s">
        <v>394</v>
      </c>
      <c r="G1999" s="26">
        <f t="shared" si="2434"/>
        <v>12046</v>
      </c>
      <c r="H1999" s="26">
        <f t="shared" si="2434"/>
        <v>12614.199999999999</v>
      </c>
      <c r="I1999" s="26">
        <f t="shared" si="2434"/>
        <v>12614.199999999999</v>
      </c>
      <c r="J1999" s="26">
        <f t="shared" si="2434"/>
        <v>0</v>
      </c>
      <c r="K1999" s="26">
        <f t="shared" si="2434"/>
        <v>0</v>
      </c>
      <c r="L1999" s="26">
        <f t="shared" si="2434"/>
        <v>0</v>
      </c>
      <c r="M1999" s="26">
        <f t="shared" si="2434"/>
        <v>0</v>
      </c>
      <c r="N1999" s="26">
        <f t="shared" si="2434"/>
        <v>12479.273000000001</v>
      </c>
      <c r="O1999" s="47">
        <f t="shared" si="2435"/>
        <v>98.930356265161507</v>
      </c>
      <c r="P1999" s="26">
        <f t="shared" si="2436"/>
        <v>0</v>
      </c>
      <c r="Q1999" s="26">
        <f t="shared" si="2436"/>
        <v>0</v>
      </c>
      <c r="R1999" s="26">
        <f t="shared" si="2436"/>
        <v>0</v>
      </c>
    </row>
    <row r="2000" spans="1:18" x14ac:dyDescent="0.35">
      <c r="A2000" s="24" t="s">
        <v>417</v>
      </c>
      <c r="B2000" s="24" t="s">
        <v>100</v>
      </c>
      <c r="C2000" s="24" t="s">
        <v>100</v>
      </c>
      <c r="D2000" s="24" t="s">
        <v>345</v>
      </c>
      <c r="E2000" s="24"/>
      <c r="F2000" s="25" t="s">
        <v>398</v>
      </c>
      <c r="G2000" s="26">
        <f t="shared" si="2434"/>
        <v>12046</v>
      </c>
      <c r="H2000" s="26">
        <f t="shared" si="2434"/>
        <v>12614.199999999999</v>
      </c>
      <c r="I2000" s="26">
        <f t="shared" si="2434"/>
        <v>12614.199999999999</v>
      </c>
      <c r="J2000" s="26">
        <f t="shared" si="2434"/>
        <v>0</v>
      </c>
      <c r="K2000" s="26">
        <f t="shared" si="2434"/>
        <v>0</v>
      </c>
      <c r="L2000" s="26">
        <f t="shared" si="2434"/>
        <v>0</v>
      </c>
      <c r="M2000" s="26">
        <f t="shared" si="2434"/>
        <v>0</v>
      </c>
      <c r="N2000" s="26">
        <f t="shared" si="2434"/>
        <v>12479.273000000001</v>
      </c>
      <c r="O2000" s="47">
        <f t="shared" si="2435"/>
        <v>98.930356265161507</v>
      </c>
      <c r="P2000" s="26">
        <f t="shared" si="2436"/>
        <v>0</v>
      </c>
      <c r="Q2000" s="26">
        <f t="shared" si="2436"/>
        <v>0</v>
      </c>
      <c r="R2000" s="26">
        <f t="shared" si="2436"/>
        <v>0</v>
      </c>
    </row>
    <row r="2001" spans="1:18" ht="39" x14ac:dyDescent="0.35">
      <c r="A2001" s="24" t="s">
        <v>417</v>
      </c>
      <c r="B2001" s="24" t="s">
        <v>100</v>
      </c>
      <c r="C2001" s="24" t="s">
        <v>100</v>
      </c>
      <c r="D2001" s="24" t="s">
        <v>325</v>
      </c>
      <c r="E2001" s="24"/>
      <c r="F2001" s="25" t="s">
        <v>37</v>
      </c>
      <c r="G2001" s="26">
        <f t="shared" ref="G2001" si="2437">G2002+G2004+G2006</f>
        <v>12046</v>
      </c>
      <c r="H2001" s="26">
        <f t="shared" ref="H2001:M2001" si="2438">H2002+H2004+H2006</f>
        <v>12614.199999999999</v>
      </c>
      <c r="I2001" s="26">
        <f t="shared" si="2438"/>
        <v>12614.199999999999</v>
      </c>
      <c r="J2001" s="26">
        <f t="shared" si="2438"/>
        <v>0</v>
      </c>
      <c r="K2001" s="26">
        <f t="shared" si="2438"/>
        <v>0</v>
      </c>
      <c r="L2001" s="26">
        <f t="shared" si="2438"/>
        <v>0</v>
      </c>
      <c r="M2001" s="26">
        <f t="shared" si="2438"/>
        <v>0</v>
      </c>
      <c r="N2001" s="26">
        <f t="shared" ref="N2001" si="2439">N2002+N2004+N2006</f>
        <v>12479.273000000001</v>
      </c>
      <c r="O2001" s="47">
        <f t="shared" si="2435"/>
        <v>98.930356265161507</v>
      </c>
      <c r="P2001" s="26">
        <f t="shared" ref="P2001:R2001" si="2440">P2002+P2004+P2006</f>
        <v>0</v>
      </c>
      <c r="Q2001" s="26">
        <f t="shared" ref="Q2001" si="2441">Q2002+Q2004+Q2006</f>
        <v>0</v>
      </c>
      <c r="R2001" s="26">
        <f t="shared" si="2440"/>
        <v>0</v>
      </c>
    </row>
    <row r="2002" spans="1:18" ht="52" x14ac:dyDescent="0.35">
      <c r="A2002" s="24" t="s">
        <v>417</v>
      </c>
      <c r="B2002" s="24" t="s">
        <v>100</v>
      </c>
      <c r="C2002" s="24" t="s">
        <v>100</v>
      </c>
      <c r="D2002" s="24" t="s">
        <v>325</v>
      </c>
      <c r="E2002" s="24" t="s">
        <v>19</v>
      </c>
      <c r="F2002" s="25" t="s">
        <v>366</v>
      </c>
      <c r="G2002" s="26">
        <f t="shared" ref="G2002:N2002" si="2442">G2003</f>
        <v>8357.2999999999993</v>
      </c>
      <c r="H2002" s="26">
        <f t="shared" si="2442"/>
        <v>9197.0949999999993</v>
      </c>
      <c r="I2002" s="26">
        <f t="shared" si="2442"/>
        <v>9197.0949999999993</v>
      </c>
      <c r="J2002" s="26">
        <f t="shared" si="2442"/>
        <v>0</v>
      </c>
      <c r="K2002" s="26">
        <f t="shared" si="2442"/>
        <v>0</v>
      </c>
      <c r="L2002" s="26">
        <f t="shared" si="2442"/>
        <v>0</v>
      </c>
      <c r="M2002" s="26">
        <f t="shared" si="2442"/>
        <v>0</v>
      </c>
      <c r="N2002" s="26">
        <f t="shared" si="2442"/>
        <v>9113.2070000000003</v>
      </c>
      <c r="O2002" s="47">
        <f t="shared" si="2435"/>
        <v>99.087885903103114</v>
      </c>
      <c r="P2002" s="26">
        <f t="shared" ref="P2002:R2002" si="2443">P2003</f>
        <v>0</v>
      </c>
      <c r="Q2002" s="26">
        <f t="shared" si="2443"/>
        <v>0</v>
      </c>
      <c r="R2002" s="26">
        <f t="shared" si="2443"/>
        <v>0</v>
      </c>
    </row>
    <row r="2003" spans="1:18" x14ac:dyDescent="0.35">
      <c r="A2003" s="24" t="s">
        <v>417</v>
      </c>
      <c r="B2003" s="24" t="s">
        <v>100</v>
      </c>
      <c r="C2003" s="24" t="s">
        <v>100</v>
      </c>
      <c r="D2003" s="24" t="s">
        <v>325</v>
      </c>
      <c r="E2003" s="24">
        <v>110</v>
      </c>
      <c r="F2003" s="25" t="s">
        <v>354</v>
      </c>
      <c r="G2003" s="26">
        <v>8357.2999999999993</v>
      </c>
      <c r="H2003" s="26">
        <v>9197.0949999999993</v>
      </c>
      <c r="I2003" s="26">
        <v>9197.0949999999993</v>
      </c>
      <c r="J2003" s="26"/>
      <c r="K2003" s="26"/>
      <c r="L2003" s="26"/>
      <c r="M2003" s="26"/>
      <c r="N2003" s="26">
        <v>9113.2070000000003</v>
      </c>
      <c r="O2003" s="47">
        <f t="shared" si="2435"/>
        <v>99.087885903103114</v>
      </c>
      <c r="P2003" s="26"/>
      <c r="Q2003" s="26"/>
      <c r="R2003" s="26"/>
    </row>
    <row r="2004" spans="1:18" ht="26" x14ac:dyDescent="0.35">
      <c r="A2004" s="24" t="s">
        <v>417</v>
      </c>
      <c r="B2004" s="24" t="s">
        <v>100</v>
      </c>
      <c r="C2004" s="24" t="s">
        <v>100</v>
      </c>
      <c r="D2004" s="24" t="s">
        <v>325</v>
      </c>
      <c r="E2004" s="24" t="s">
        <v>6</v>
      </c>
      <c r="F2004" s="25" t="s">
        <v>367</v>
      </c>
      <c r="G2004" s="26">
        <f t="shared" ref="G2004:N2004" si="2444">G2005</f>
        <v>3668</v>
      </c>
      <c r="H2004" s="26">
        <f t="shared" si="2444"/>
        <v>3406.2959999999998</v>
      </c>
      <c r="I2004" s="26">
        <f t="shared" si="2444"/>
        <v>3406.2959999999998</v>
      </c>
      <c r="J2004" s="26">
        <f t="shared" si="2444"/>
        <v>0</v>
      </c>
      <c r="K2004" s="26">
        <f t="shared" si="2444"/>
        <v>0</v>
      </c>
      <c r="L2004" s="26">
        <f t="shared" si="2444"/>
        <v>0</v>
      </c>
      <c r="M2004" s="26">
        <f t="shared" si="2444"/>
        <v>0</v>
      </c>
      <c r="N2004" s="26">
        <f t="shared" si="2444"/>
        <v>3355.7689999999998</v>
      </c>
      <c r="O2004" s="47">
        <f t="shared" si="2435"/>
        <v>98.5166585640238</v>
      </c>
      <c r="P2004" s="26">
        <f t="shared" ref="P2004:R2004" si="2445">P2005</f>
        <v>0</v>
      </c>
      <c r="Q2004" s="26">
        <f t="shared" si="2445"/>
        <v>0</v>
      </c>
      <c r="R2004" s="26">
        <f t="shared" si="2445"/>
        <v>0</v>
      </c>
    </row>
    <row r="2005" spans="1:18" ht="26" x14ac:dyDescent="0.35">
      <c r="A2005" s="24" t="s">
        <v>417</v>
      </c>
      <c r="B2005" s="24" t="s">
        <v>100</v>
      </c>
      <c r="C2005" s="24" t="s">
        <v>100</v>
      </c>
      <c r="D2005" s="24" t="s">
        <v>325</v>
      </c>
      <c r="E2005" s="24">
        <v>240</v>
      </c>
      <c r="F2005" s="25" t="s">
        <v>356</v>
      </c>
      <c r="G2005" s="26">
        <v>3668</v>
      </c>
      <c r="H2005" s="26">
        <v>3406.2959999999998</v>
      </c>
      <c r="I2005" s="26">
        <v>3406.2959999999998</v>
      </c>
      <c r="J2005" s="26"/>
      <c r="K2005" s="26"/>
      <c r="L2005" s="26"/>
      <c r="M2005" s="26"/>
      <c r="N2005" s="26">
        <v>3355.7689999999998</v>
      </c>
      <c r="O2005" s="47">
        <f t="shared" si="2435"/>
        <v>98.5166585640238</v>
      </c>
      <c r="P2005" s="26"/>
      <c r="Q2005" s="26"/>
      <c r="R2005" s="26"/>
    </row>
    <row r="2006" spans="1:18" x14ac:dyDescent="0.35">
      <c r="A2006" s="24" t="s">
        <v>417</v>
      </c>
      <c r="B2006" s="24" t="s">
        <v>100</v>
      </c>
      <c r="C2006" s="24" t="s">
        <v>100</v>
      </c>
      <c r="D2006" s="24" t="s">
        <v>325</v>
      </c>
      <c r="E2006" s="24" t="s">
        <v>7</v>
      </c>
      <c r="F2006" s="25" t="s">
        <v>371</v>
      </c>
      <c r="G2006" s="26">
        <f t="shared" ref="G2006:N2006" si="2446">G2007</f>
        <v>20.7</v>
      </c>
      <c r="H2006" s="26">
        <f t="shared" si="2446"/>
        <v>10.808999999999999</v>
      </c>
      <c r="I2006" s="26">
        <f t="shared" si="2446"/>
        <v>10.808999999999999</v>
      </c>
      <c r="J2006" s="26">
        <f t="shared" si="2446"/>
        <v>0</v>
      </c>
      <c r="K2006" s="26">
        <f t="shared" si="2446"/>
        <v>0</v>
      </c>
      <c r="L2006" s="26">
        <f t="shared" si="2446"/>
        <v>0</v>
      </c>
      <c r="M2006" s="26">
        <f t="shared" si="2446"/>
        <v>0</v>
      </c>
      <c r="N2006" s="26">
        <f t="shared" si="2446"/>
        <v>10.297000000000001</v>
      </c>
      <c r="O2006" s="47">
        <f t="shared" si="2435"/>
        <v>95.263206587103355</v>
      </c>
      <c r="P2006" s="26">
        <f t="shared" ref="P2006:R2006" si="2447">P2007</f>
        <v>0</v>
      </c>
      <c r="Q2006" s="26">
        <f t="shared" si="2447"/>
        <v>0</v>
      </c>
      <c r="R2006" s="26">
        <f t="shared" si="2447"/>
        <v>0</v>
      </c>
    </row>
    <row r="2007" spans="1:18" x14ac:dyDescent="0.35">
      <c r="A2007" s="24" t="s">
        <v>417</v>
      </c>
      <c r="B2007" s="24" t="s">
        <v>100</v>
      </c>
      <c r="C2007" s="24" t="s">
        <v>100</v>
      </c>
      <c r="D2007" s="24" t="s">
        <v>325</v>
      </c>
      <c r="E2007" s="24">
        <v>850</v>
      </c>
      <c r="F2007" s="25" t="s">
        <v>365</v>
      </c>
      <c r="G2007" s="26">
        <v>20.7</v>
      </c>
      <c r="H2007" s="26">
        <v>10.808999999999999</v>
      </c>
      <c r="I2007" s="26">
        <v>10.808999999999999</v>
      </c>
      <c r="J2007" s="26"/>
      <c r="K2007" s="26"/>
      <c r="L2007" s="26"/>
      <c r="M2007" s="26"/>
      <c r="N2007" s="26">
        <v>10.297000000000001</v>
      </c>
      <c r="O2007" s="47">
        <f t="shared" si="2435"/>
        <v>95.263206587103355</v>
      </c>
      <c r="P2007" s="26"/>
      <c r="Q2007" s="26"/>
      <c r="R2007" s="26"/>
    </row>
    <row r="2008" spans="1:18" s="7" customFormat="1" x14ac:dyDescent="0.35">
      <c r="A2008" s="27" t="s">
        <v>417</v>
      </c>
      <c r="B2008" s="27" t="s">
        <v>50</v>
      </c>
      <c r="C2008" s="27"/>
      <c r="D2008" s="27"/>
      <c r="E2008" s="27"/>
      <c r="F2008" s="17" t="s">
        <v>374</v>
      </c>
      <c r="G2008" s="18">
        <f t="shared" ref="G2008:N2013" si="2448">G2009</f>
        <v>86</v>
      </c>
      <c r="H2008" s="18">
        <f t="shared" si="2448"/>
        <v>86</v>
      </c>
      <c r="I2008" s="18">
        <f t="shared" si="2448"/>
        <v>86</v>
      </c>
      <c r="J2008" s="18">
        <f t="shared" si="2448"/>
        <v>0</v>
      </c>
      <c r="K2008" s="18">
        <f t="shared" si="2448"/>
        <v>0</v>
      </c>
      <c r="L2008" s="18">
        <f t="shared" si="2448"/>
        <v>0</v>
      </c>
      <c r="M2008" s="18">
        <f t="shared" si="2448"/>
        <v>0</v>
      </c>
      <c r="N2008" s="18">
        <f t="shared" si="2448"/>
        <v>86</v>
      </c>
      <c r="O2008" s="46">
        <f t="shared" si="2435"/>
        <v>100</v>
      </c>
      <c r="P2008" s="18">
        <f t="shared" ref="P2008:R2013" si="2449">P2009</f>
        <v>0</v>
      </c>
      <c r="Q2008" s="18">
        <f t="shared" si="2449"/>
        <v>0</v>
      </c>
      <c r="R2008" s="18">
        <f t="shared" si="2449"/>
        <v>0</v>
      </c>
    </row>
    <row r="2009" spans="1:18" s="29" customFormat="1" ht="26" x14ac:dyDescent="0.35">
      <c r="A2009" s="28" t="s">
        <v>417</v>
      </c>
      <c r="B2009" s="28" t="s">
        <v>50</v>
      </c>
      <c r="C2009" s="28" t="s">
        <v>99</v>
      </c>
      <c r="D2009" s="28"/>
      <c r="E2009" s="28"/>
      <c r="F2009" s="21" t="s">
        <v>116</v>
      </c>
      <c r="G2009" s="22">
        <f t="shared" si="2448"/>
        <v>86</v>
      </c>
      <c r="H2009" s="22">
        <f t="shared" si="2448"/>
        <v>86</v>
      </c>
      <c r="I2009" s="22">
        <f t="shared" si="2448"/>
        <v>86</v>
      </c>
      <c r="J2009" s="22">
        <f t="shared" si="2448"/>
        <v>0</v>
      </c>
      <c r="K2009" s="22">
        <f t="shared" si="2448"/>
        <v>0</v>
      </c>
      <c r="L2009" s="22">
        <f t="shared" si="2448"/>
        <v>0</v>
      </c>
      <c r="M2009" s="22">
        <f t="shared" si="2448"/>
        <v>0</v>
      </c>
      <c r="N2009" s="22">
        <f t="shared" si="2448"/>
        <v>86</v>
      </c>
      <c r="O2009" s="48">
        <f t="shared" si="2435"/>
        <v>100</v>
      </c>
      <c r="P2009" s="22">
        <f t="shared" si="2449"/>
        <v>0</v>
      </c>
      <c r="Q2009" s="22">
        <f t="shared" si="2449"/>
        <v>0</v>
      </c>
      <c r="R2009" s="22">
        <f t="shared" si="2449"/>
        <v>0</v>
      </c>
    </row>
    <row r="2010" spans="1:18" ht="26" x14ac:dyDescent="0.35">
      <c r="A2010" s="24" t="s">
        <v>417</v>
      </c>
      <c r="B2010" s="24" t="s">
        <v>50</v>
      </c>
      <c r="C2010" s="24" t="s">
        <v>99</v>
      </c>
      <c r="D2010" s="24" t="s">
        <v>109</v>
      </c>
      <c r="E2010" s="24"/>
      <c r="F2010" s="25" t="s">
        <v>118</v>
      </c>
      <c r="G2010" s="26">
        <f t="shared" si="2448"/>
        <v>86</v>
      </c>
      <c r="H2010" s="26">
        <f t="shared" si="2448"/>
        <v>86</v>
      </c>
      <c r="I2010" s="26">
        <f t="shared" si="2448"/>
        <v>86</v>
      </c>
      <c r="J2010" s="26">
        <f t="shared" si="2448"/>
        <v>0</v>
      </c>
      <c r="K2010" s="26">
        <f t="shared" si="2448"/>
        <v>0</v>
      </c>
      <c r="L2010" s="26">
        <f t="shared" si="2448"/>
        <v>0</v>
      </c>
      <c r="M2010" s="26">
        <f t="shared" si="2448"/>
        <v>0</v>
      </c>
      <c r="N2010" s="26">
        <f t="shared" si="2448"/>
        <v>86</v>
      </c>
      <c r="O2010" s="47">
        <f t="shared" si="2435"/>
        <v>100</v>
      </c>
      <c r="P2010" s="26">
        <f t="shared" si="2449"/>
        <v>0</v>
      </c>
      <c r="Q2010" s="26">
        <f t="shared" si="2449"/>
        <v>0</v>
      </c>
      <c r="R2010" s="26">
        <f t="shared" si="2449"/>
        <v>0</v>
      </c>
    </row>
    <row r="2011" spans="1:18" ht="26" x14ac:dyDescent="0.35">
      <c r="A2011" s="24" t="s">
        <v>417</v>
      </c>
      <c r="B2011" s="24" t="s">
        <v>50</v>
      </c>
      <c r="C2011" s="24" t="s">
        <v>99</v>
      </c>
      <c r="D2011" s="24" t="s">
        <v>111</v>
      </c>
      <c r="E2011" s="24"/>
      <c r="F2011" s="25" t="s">
        <v>122</v>
      </c>
      <c r="G2011" s="26">
        <f t="shared" si="2448"/>
        <v>86</v>
      </c>
      <c r="H2011" s="26">
        <f t="shared" si="2448"/>
        <v>86</v>
      </c>
      <c r="I2011" s="26">
        <f t="shared" si="2448"/>
        <v>86</v>
      </c>
      <c r="J2011" s="26">
        <f t="shared" si="2448"/>
        <v>0</v>
      </c>
      <c r="K2011" s="26">
        <f t="shared" si="2448"/>
        <v>0</v>
      </c>
      <c r="L2011" s="26">
        <f t="shared" si="2448"/>
        <v>0</v>
      </c>
      <c r="M2011" s="26">
        <f t="shared" si="2448"/>
        <v>0</v>
      </c>
      <c r="N2011" s="26">
        <f t="shared" si="2448"/>
        <v>86</v>
      </c>
      <c r="O2011" s="47">
        <f t="shared" si="2435"/>
        <v>100</v>
      </c>
      <c r="P2011" s="26">
        <f t="shared" si="2449"/>
        <v>0</v>
      </c>
      <c r="Q2011" s="26">
        <f t="shared" si="2449"/>
        <v>0</v>
      </c>
      <c r="R2011" s="26">
        <f t="shared" si="2449"/>
        <v>0</v>
      </c>
    </row>
    <row r="2012" spans="1:18" x14ac:dyDescent="0.35">
      <c r="A2012" s="24" t="s">
        <v>417</v>
      </c>
      <c r="B2012" s="24" t="s">
        <v>50</v>
      </c>
      <c r="C2012" s="24" t="s">
        <v>99</v>
      </c>
      <c r="D2012" s="24" t="s">
        <v>106</v>
      </c>
      <c r="E2012" s="24"/>
      <c r="F2012" s="25" t="s">
        <v>125</v>
      </c>
      <c r="G2012" s="26">
        <f t="shared" si="2448"/>
        <v>86</v>
      </c>
      <c r="H2012" s="26">
        <f t="shared" si="2448"/>
        <v>86</v>
      </c>
      <c r="I2012" s="26">
        <f t="shared" si="2448"/>
        <v>86</v>
      </c>
      <c r="J2012" s="26">
        <f t="shared" si="2448"/>
        <v>0</v>
      </c>
      <c r="K2012" s="26">
        <f t="shared" si="2448"/>
        <v>0</v>
      </c>
      <c r="L2012" s="26">
        <f t="shared" si="2448"/>
        <v>0</v>
      </c>
      <c r="M2012" s="26">
        <f t="shared" si="2448"/>
        <v>0</v>
      </c>
      <c r="N2012" s="26">
        <f t="shared" si="2448"/>
        <v>86</v>
      </c>
      <c r="O2012" s="47">
        <f t="shared" si="2435"/>
        <v>100</v>
      </c>
      <c r="P2012" s="26">
        <f t="shared" si="2449"/>
        <v>0</v>
      </c>
      <c r="Q2012" s="26">
        <f t="shared" si="2449"/>
        <v>0</v>
      </c>
      <c r="R2012" s="26">
        <f t="shared" si="2449"/>
        <v>0</v>
      </c>
    </row>
    <row r="2013" spans="1:18" ht="26" x14ac:dyDescent="0.35">
      <c r="A2013" s="24" t="s">
        <v>417</v>
      </c>
      <c r="B2013" s="24" t="s">
        <v>50</v>
      </c>
      <c r="C2013" s="24" t="s">
        <v>99</v>
      </c>
      <c r="D2013" s="24" t="s">
        <v>106</v>
      </c>
      <c r="E2013" s="24" t="s">
        <v>6</v>
      </c>
      <c r="F2013" s="25" t="s">
        <v>367</v>
      </c>
      <c r="G2013" s="26">
        <f t="shared" si="2448"/>
        <v>86</v>
      </c>
      <c r="H2013" s="26">
        <f t="shared" si="2448"/>
        <v>86</v>
      </c>
      <c r="I2013" s="26">
        <f t="shared" si="2448"/>
        <v>86</v>
      </c>
      <c r="J2013" s="26">
        <f t="shared" si="2448"/>
        <v>0</v>
      </c>
      <c r="K2013" s="26">
        <f t="shared" si="2448"/>
        <v>0</v>
      </c>
      <c r="L2013" s="26">
        <f t="shared" si="2448"/>
        <v>0</v>
      </c>
      <c r="M2013" s="26">
        <f t="shared" si="2448"/>
        <v>0</v>
      </c>
      <c r="N2013" s="26">
        <f t="shared" si="2448"/>
        <v>86</v>
      </c>
      <c r="O2013" s="47">
        <f t="shared" si="2435"/>
        <v>100</v>
      </c>
      <c r="P2013" s="26">
        <f t="shared" si="2449"/>
        <v>0</v>
      </c>
      <c r="Q2013" s="26">
        <f t="shared" si="2449"/>
        <v>0</v>
      </c>
      <c r="R2013" s="26">
        <f t="shared" si="2449"/>
        <v>0</v>
      </c>
    </row>
    <row r="2014" spans="1:18" ht="26" x14ac:dyDescent="0.35">
      <c r="A2014" s="24" t="s">
        <v>417</v>
      </c>
      <c r="B2014" s="24" t="s">
        <v>50</v>
      </c>
      <c r="C2014" s="24" t="s">
        <v>99</v>
      </c>
      <c r="D2014" s="24" t="s">
        <v>106</v>
      </c>
      <c r="E2014" s="24">
        <v>240</v>
      </c>
      <c r="F2014" s="25" t="s">
        <v>356</v>
      </c>
      <c r="G2014" s="26">
        <v>86</v>
      </c>
      <c r="H2014" s="26">
        <v>86</v>
      </c>
      <c r="I2014" s="26">
        <v>86</v>
      </c>
      <c r="J2014" s="26"/>
      <c r="K2014" s="26"/>
      <c r="L2014" s="26"/>
      <c r="M2014" s="26"/>
      <c r="N2014" s="26">
        <v>86</v>
      </c>
      <c r="O2014" s="47">
        <f t="shared" si="2435"/>
        <v>100</v>
      </c>
      <c r="P2014" s="26"/>
      <c r="Q2014" s="26"/>
      <c r="R2014" s="26"/>
    </row>
    <row r="2015" spans="1:18" s="7" customFormat="1" x14ac:dyDescent="0.35">
      <c r="A2015" s="27" t="s">
        <v>417</v>
      </c>
      <c r="B2015" s="27" t="s">
        <v>11</v>
      </c>
      <c r="C2015" s="27"/>
      <c r="D2015" s="27"/>
      <c r="E2015" s="27"/>
      <c r="F2015" s="17" t="s">
        <v>45</v>
      </c>
      <c r="G2015" s="18">
        <f t="shared" ref="G2015:N2017" si="2450">G2016</f>
        <v>2529.6</v>
      </c>
      <c r="H2015" s="18">
        <f t="shared" si="2450"/>
        <v>2529.6</v>
      </c>
      <c r="I2015" s="18">
        <f t="shared" si="2450"/>
        <v>2529.6</v>
      </c>
      <c r="J2015" s="18">
        <f t="shared" si="2450"/>
        <v>0</v>
      </c>
      <c r="K2015" s="18">
        <f t="shared" si="2450"/>
        <v>0</v>
      </c>
      <c r="L2015" s="18">
        <f t="shared" si="2450"/>
        <v>0</v>
      </c>
      <c r="M2015" s="18">
        <f t="shared" si="2450"/>
        <v>0</v>
      </c>
      <c r="N2015" s="18">
        <f t="shared" si="2450"/>
        <v>2529.5619999999999</v>
      </c>
      <c r="O2015" s="46">
        <f t="shared" si="2435"/>
        <v>99.99849778621126</v>
      </c>
      <c r="P2015" s="18">
        <f t="shared" ref="P2015:R2017" si="2451">P2016</f>
        <v>0</v>
      </c>
      <c r="Q2015" s="18">
        <f t="shared" si="2451"/>
        <v>0</v>
      </c>
      <c r="R2015" s="18">
        <f t="shared" si="2451"/>
        <v>0</v>
      </c>
    </row>
    <row r="2016" spans="1:18" s="29" customFormat="1" x14ac:dyDescent="0.35">
      <c r="A2016" s="28" t="s">
        <v>417</v>
      </c>
      <c r="B2016" s="28" t="s">
        <v>11</v>
      </c>
      <c r="C2016" s="28" t="s">
        <v>11</v>
      </c>
      <c r="D2016" s="28"/>
      <c r="E2016" s="28"/>
      <c r="F2016" s="21" t="s">
        <v>199</v>
      </c>
      <c r="G2016" s="22">
        <f t="shared" si="2450"/>
        <v>2529.6</v>
      </c>
      <c r="H2016" s="22">
        <f t="shared" si="2450"/>
        <v>2529.6</v>
      </c>
      <c r="I2016" s="22">
        <f t="shared" si="2450"/>
        <v>2529.6</v>
      </c>
      <c r="J2016" s="22">
        <f t="shared" si="2450"/>
        <v>0</v>
      </c>
      <c r="K2016" s="22">
        <f t="shared" si="2450"/>
        <v>0</v>
      </c>
      <c r="L2016" s="22">
        <f t="shared" si="2450"/>
        <v>0</v>
      </c>
      <c r="M2016" s="22">
        <f t="shared" si="2450"/>
        <v>0</v>
      </c>
      <c r="N2016" s="22">
        <f t="shared" si="2450"/>
        <v>2529.5619999999999</v>
      </c>
      <c r="O2016" s="48">
        <f t="shared" si="2435"/>
        <v>99.99849778621126</v>
      </c>
      <c r="P2016" s="22">
        <f t="shared" si="2451"/>
        <v>0</v>
      </c>
      <c r="Q2016" s="22">
        <f t="shared" si="2451"/>
        <v>0</v>
      </c>
      <c r="R2016" s="22">
        <f t="shared" si="2451"/>
        <v>0</v>
      </c>
    </row>
    <row r="2017" spans="1:18" x14ac:dyDescent="0.35">
      <c r="A2017" s="24" t="s">
        <v>417</v>
      </c>
      <c r="B2017" s="24" t="s">
        <v>11</v>
      </c>
      <c r="C2017" s="24" t="s">
        <v>11</v>
      </c>
      <c r="D2017" s="24" t="s">
        <v>186</v>
      </c>
      <c r="E2017" s="24"/>
      <c r="F2017" s="25" t="s">
        <v>211</v>
      </c>
      <c r="G2017" s="26">
        <f t="shared" si="2450"/>
        <v>2529.6</v>
      </c>
      <c r="H2017" s="26">
        <f t="shared" si="2450"/>
        <v>2529.6</v>
      </c>
      <c r="I2017" s="26">
        <f t="shared" si="2450"/>
        <v>2529.6</v>
      </c>
      <c r="J2017" s="26">
        <f t="shared" si="2450"/>
        <v>0</v>
      </c>
      <c r="K2017" s="26">
        <f t="shared" si="2450"/>
        <v>0</v>
      </c>
      <c r="L2017" s="26">
        <f t="shared" si="2450"/>
        <v>0</v>
      </c>
      <c r="M2017" s="26">
        <f t="shared" si="2450"/>
        <v>0</v>
      </c>
      <c r="N2017" s="26">
        <f t="shared" si="2450"/>
        <v>2529.5619999999999</v>
      </c>
      <c r="O2017" s="47">
        <f t="shared" si="2435"/>
        <v>99.99849778621126</v>
      </c>
      <c r="P2017" s="26">
        <f t="shared" si="2451"/>
        <v>0</v>
      </c>
      <c r="Q2017" s="26">
        <f t="shared" si="2451"/>
        <v>0</v>
      </c>
      <c r="R2017" s="26">
        <f t="shared" si="2451"/>
        <v>0</v>
      </c>
    </row>
    <row r="2018" spans="1:18" x14ac:dyDescent="0.35">
      <c r="A2018" s="24" t="s">
        <v>417</v>
      </c>
      <c r="B2018" s="24" t="s">
        <v>11</v>
      </c>
      <c r="C2018" s="24" t="s">
        <v>11</v>
      </c>
      <c r="D2018" s="24" t="s">
        <v>187</v>
      </c>
      <c r="E2018" s="24"/>
      <c r="F2018" s="25" t="s">
        <v>212</v>
      </c>
      <c r="G2018" s="26">
        <f t="shared" ref="G2018" si="2452">G2019+G2022</f>
        <v>2529.6</v>
      </c>
      <c r="H2018" s="26">
        <f t="shared" ref="H2018:M2018" si="2453">H2019+H2022</f>
        <v>2529.6</v>
      </c>
      <c r="I2018" s="26">
        <f t="shared" si="2453"/>
        <v>2529.6</v>
      </c>
      <c r="J2018" s="26">
        <f t="shared" si="2453"/>
        <v>0</v>
      </c>
      <c r="K2018" s="26">
        <f t="shared" si="2453"/>
        <v>0</v>
      </c>
      <c r="L2018" s="26">
        <f t="shared" si="2453"/>
        <v>0</v>
      </c>
      <c r="M2018" s="26">
        <f t="shared" si="2453"/>
        <v>0</v>
      </c>
      <c r="N2018" s="26">
        <f t="shared" ref="N2018" si="2454">N2019+N2022</f>
        <v>2529.5619999999999</v>
      </c>
      <c r="O2018" s="47">
        <f t="shared" si="2435"/>
        <v>99.99849778621126</v>
      </c>
      <c r="P2018" s="26">
        <f t="shared" ref="P2018:R2018" si="2455">P2019+P2022</f>
        <v>0</v>
      </c>
      <c r="Q2018" s="26">
        <f t="shared" ref="Q2018" si="2456">Q2019+Q2022</f>
        <v>0</v>
      </c>
      <c r="R2018" s="26">
        <f t="shared" si="2455"/>
        <v>0</v>
      </c>
    </row>
    <row r="2019" spans="1:18" x14ac:dyDescent="0.35">
      <c r="A2019" s="24" t="s">
        <v>417</v>
      </c>
      <c r="B2019" s="24" t="s">
        <v>11</v>
      </c>
      <c r="C2019" s="24" t="s">
        <v>11</v>
      </c>
      <c r="D2019" s="24" t="s">
        <v>167</v>
      </c>
      <c r="E2019" s="24"/>
      <c r="F2019" s="25" t="s">
        <v>213</v>
      </c>
      <c r="G2019" s="26">
        <f t="shared" ref="G2019:N2020" si="2457">G2020</f>
        <v>149.5</v>
      </c>
      <c r="H2019" s="26">
        <f t="shared" si="2457"/>
        <v>149.5</v>
      </c>
      <c r="I2019" s="26">
        <f t="shared" si="2457"/>
        <v>149.5</v>
      </c>
      <c r="J2019" s="26">
        <f t="shared" si="2457"/>
        <v>0</v>
      </c>
      <c r="K2019" s="26">
        <f t="shared" si="2457"/>
        <v>0</v>
      </c>
      <c r="L2019" s="26">
        <f t="shared" si="2457"/>
        <v>0</v>
      </c>
      <c r="M2019" s="26">
        <f t="shared" si="2457"/>
        <v>0</v>
      </c>
      <c r="N2019" s="26">
        <f t="shared" si="2457"/>
        <v>149.5</v>
      </c>
      <c r="O2019" s="47">
        <f t="shared" si="2435"/>
        <v>100</v>
      </c>
      <c r="P2019" s="26">
        <f t="shared" ref="P2019:R2020" si="2458">P2020</f>
        <v>0</v>
      </c>
      <c r="Q2019" s="26">
        <f t="shared" si="2458"/>
        <v>0</v>
      </c>
      <c r="R2019" s="26">
        <f t="shared" si="2458"/>
        <v>0</v>
      </c>
    </row>
    <row r="2020" spans="1:18" ht="26" x14ac:dyDescent="0.35">
      <c r="A2020" s="24" t="s">
        <v>417</v>
      </c>
      <c r="B2020" s="24" t="s">
        <v>11</v>
      </c>
      <c r="C2020" s="24" t="s">
        <v>11</v>
      </c>
      <c r="D2020" s="24" t="s">
        <v>167</v>
      </c>
      <c r="E2020" s="24" t="s">
        <v>6</v>
      </c>
      <c r="F2020" s="25" t="s">
        <v>367</v>
      </c>
      <c r="G2020" s="26">
        <f t="shared" si="2457"/>
        <v>149.5</v>
      </c>
      <c r="H2020" s="26">
        <f t="shared" si="2457"/>
        <v>149.5</v>
      </c>
      <c r="I2020" s="26">
        <f t="shared" si="2457"/>
        <v>149.5</v>
      </c>
      <c r="J2020" s="26">
        <f t="shared" si="2457"/>
        <v>0</v>
      </c>
      <c r="K2020" s="26">
        <f t="shared" si="2457"/>
        <v>0</v>
      </c>
      <c r="L2020" s="26">
        <f t="shared" si="2457"/>
        <v>0</v>
      </c>
      <c r="M2020" s="26">
        <f t="shared" si="2457"/>
        <v>0</v>
      </c>
      <c r="N2020" s="26">
        <f t="shared" si="2457"/>
        <v>149.5</v>
      </c>
      <c r="O2020" s="47">
        <f t="shared" si="2435"/>
        <v>100</v>
      </c>
      <c r="P2020" s="26">
        <f t="shared" si="2458"/>
        <v>0</v>
      </c>
      <c r="Q2020" s="26">
        <f t="shared" si="2458"/>
        <v>0</v>
      </c>
      <c r="R2020" s="26">
        <f t="shared" si="2458"/>
        <v>0</v>
      </c>
    </row>
    <row r="2021" spans="1:18" ht="26" x14ac:dyDescent="0.35">
      <c r="A2021" s="24" t="s">
        <v>417</v>
      </c>
      <c r="B2021" s="24" t="s">
        <v>11</v>
      </c>
      <c r="C2021" s="24" t="s">
        <v>11</v>
      </c>
      <c r="D2021" s="24" t="s">
        <v>167</v>
      </c>
      <c r="E2021" s="24">
        <v>240</v>
      </c>
      <c r="F2021" s="25" t="s">
        <v>356</v>
      </c>
      <c r="G2021" s="26">
        <v>149.5</v>
      </c>
      <c r="H2021" s="26">
        <v>149.5</v>
      </c>
      <c r="I2021" s="26">
        <v>149.5</v>
      </c>
      <c r="J2021" s="26"/>
      <c r="K2021" s="26"/>
      <c r="L2021" s="26"/>
      <c r="M2021" s="26"/>
      <c r="N2021" s="26">
        <v>149.5</v>
      </c>
      <c r="O2021" s="47">
        <f t="shared" si="2435"/>
        <v>100</v>
      </c>
      <c r="P2021" s="26"/>
      <c r="Q2021" s="26"/>
      <c r="R2021" s="26"/>
    </row>
    <row r="2022" spans="1:18" ht="52" x14ac:dyDescent="0.35">
      <c r="A2022" s="24" t="s">
        <v>417</v>
      </c>
      <c r="B2022" s="24" t="s">
        <v>11</v>
      </c>
      <c r="C2022" s="24" t="s">
        <v>11</v>
      </c>
      <c r="D2022" s="24" t="s">
        <v>326</v>
      </c>
      <c r="E2022" s="24"/>
      <c r="F2022" s="25" t="s">
        <v>384</v>
      </c>
      <c r="G2022" s="26">
        <f t="shared" ref="G2022:N2023" si="2459">G2023</f>
        <v>2380.1</v>
      </c>
      <c r="H2022" s="26">
        <f t="shared" si="2459"/>
        <v>2380.1</v>
      </c>
      <c r="I2022" s="26">
        <f t="shared" si="2459"/>
        <v>2380.1</v>
      </c>
      <c r="J2022" s="26">
        <f t="shared" si="2459"/>
        <v>0</v>
      </c>
      <c r="K2022" s="26">
        <f t="shared" si="2459"/>
        <v>0</v>
      </c>
      <c r="L2022" s="26">
        <f t="shared" si="2459"/>
        <v>0</v>
      </c>
      <c r="M2022" s="26">
        <f t="shared" si="2459"/>
        <v>0</v>
      </c>
      <c r="N2022" s="26">
        <f t="shared" si="2459"/>
        <v>2380.0619999999999</v>
      </c>
      <c r="O2022" s="47">
        <f t="shared" si="2435"/>
        <v>99.99840342842738</v>
      </c>
      <c r="P2022" s="26">
        <f t="shared" ref="P2022:R2023" si="2460">P2023</f>
        <v>0</v>
      </c>
      <c r="Q2022" s="26">
        <f t="shared" si="2460"/>
        <v>0</v>
      </c>
      <c r="R2022" s="26">
        <f t="shared" si="2460"/>
        <v>0</v>
      </c>
    </row>
    <row r="2023" spans="1:18" ht="26" x14ac:dyDescent="0.35">
      <c r="A2023" s="24" t="s">
        <v>417</v>
      </c>
      <c r="B2023" s="24" t="s">
        <v>11</v>
      </c>
      <c r="C2023" s="24" t="s">
        <v>11</v>
      </c>
      <c r="D2023" s="24" t="s">
        <v>326</v>
      </c>
      <c r="E2023" s="24" t="s">
        <v>85</v>
      </c>
      <c r="F2023" s="25" t="s">
        <v>370</v>
      </c>
      <c r="G2023" s="26">
        <f t="shared" si="2459"/>
        <v>2380.1</v>
      </c>
      <c r="H2023" s="26">
        <f t="shared" si="2459"/>
        <v>2380.1</v>
      </c>
      <c r="I2023" s="26">
        <f t="shared" si="2459"/>
        <v>2380.1</v>
      </c>
      <c r="J2023" s="26">
        <f t="shared" si="2459"/>
        <v>0</v>
      </c>
      <c r="K2023" s="26">
        <f t="shared" si="2459"/>
        <v>0</v>
      </c>
      <c r="L2023" s="26">
        <f t="shared" si="2459"/>
        <v>0</v>
      </c>
      <c r="M2023" s="26">
        <f t="shared" si="2459"/>
        <v>0</v>
      </c>
      <c r="N2023" s="26">
        <f t="shared" si="2459"/>
        <v>2380.0619999999999</v>
      </c>
      <c r="O2023" s="47">
        <f t="shared" si="2435"/>
        <v>99.99840342842738</v>
      </c>
      <c r="P2023" s="26">
        <f t="shared" si="2460"/>
        <v>0</v>
      </c>
      <c r="Q2023" s="26">
        <f t="shared" si="2460"/>
        <v>0</v>
      </c>
      <c r="R2023" s="26">
        <f t="shared" si="2460"/>
        <v>0</v>
      </c>
    </row>
    <row r="2024" spans="1:18" ht="26" x14ac:dyDescent="0.35">
      <c r="A2024" s="24" t="s">
        <v>417</v>
      </c>
      <c r="B2024" s="24" t="s">
        <v>11</v>
      </c>
      <c r="C2024" s="24" t="s">
        <v>11</v>
      </c>
      <c r="D2024" s="24" t="s">
        <v>326</v>
      </c>
      <c r="E2024" s="24">
        <v>630</v>
      </c>
      <c r="F2024" s="25" t="s">
        <v>363</v>
      </c>
      <c r="G2024" s="26">
        <v>2380.1</v>
      </c>
      <c r="H2024" s="26">
        <v>2380.1</v>
      </c>
      <c r="I2024" s="26">
        <v>2380.1</v>
      </c>
      <c r="J2024" s="26"/>
      <c r="K2024" s="26"/>
      <c r="L2024" s="26"/>
      <c r="M2024" s="26"/>
      <c r="N2024" s="26">
        <v>2380.0619999999999</v>
      </c>
      <c r="O2024" s="47">
        <f t="shared" si="2435"/>
        <v>99.99840342842738</v>
      </c>
      <c r="P2024" s="26"/>
      <c r="Q2024" s="26"/>
      <c r="R2024" s="26"/>
    </row>
    <row r="2025" spans="1:18" s="7" customFormat="1" x14ac:dyDescent="0.35">
      <c r="A2025" s="27" t="s">
        <v>417</v>
      </c>
      <c r="B2025" s="27" t="s">
        <v>174</v>
      </c>
      <c r="C2025" s="27"/>
      <c r="D2025" s="27"/>
      <c r="E2025" s="27"/>
      <c r="F2025" s="17" t="s">
        <v>201</v>
      </c>
      <c r="G2025" s="18">
        <f t="shared" ref="G2025:N2030" si="2461">G2026</f>
        <v>2904</v>
      </c>
      <c r="H2025" s="18">
        <f t="shared" si="2461"/>
        <v>4607.5523699999994</v>
      </c>
      <c r="I2025" s="18">
        <f t="shared" si="2461"/>
        <v>4607.5523699999994</v>
      </c>
      <c r="J2025" s="18">
        <f t="shared" si="2461"/>
        <v>0</v>
      </c>
      <c r="K2025" s="18">
        <f t="shared" si="2461"/>
        <v>0</v>
      </c>
      <c r="L2025" s="18">
        <f t="shared" si="2461"/>
        <v>0</v>
      </c>
      <c r="M2025" s="18">
        <f t="shared" si="2461"/>
        <v>0</v>
      </c>
      <c r="N2025" s="18">
        <f t="shared" si="2461"/>
        <v>4448.683</v>
      </c>
      <c r="O2025" s="46">
        <f t="shared" si="2435"/>
        <v>96.551979071699634</v>
      </c>
      <c r="P2025" s="18">
        <f t="shared" ref="P2025:R2030" si="2462">P2026</f>
        <v>0</v>
      </c>
      <c r="Q2025" s="18">
        <f t="shared" si="2462"/>
        <v>0</v>
      </c>
      <c r="R2025" s="18">
        <f t="shared" si="2462"/>
        <v>0</v>
      </c>
    </row>
    <row r="2026" spans="1:18" s="29" customFormat="1" x14ac:dyDescent="0.35">
      <c r="A2026" s="28" t="s">
        <v>417</v>
      </c>
      <c r="B2026" s="28" t="s">
        <v>174</v>
      </c>
      <c r="C2026" s="28" t="s">
        <v>8</v>
      </c>
      <c r="D2026" s="28"/>
      <c r="E2026" s="28"/>
      <c r="F2026" s="21" t="s">
        <v>202</v>
      </c>
      <c r="G2026" s="22">
        <f t="shared" ref="G2026" si="2463">G2027+G2032</f>
        <v>2904</v>
      </c>
      <c r="H2026" s="22">
        <f t="shared" ref="H2026:M2026" si="2464">H2027+H2032</f>
        <v>4607.5523699999994</v>
      </c>
      <c r="I2026" s="22">
        <f t="shared" si="2464"/>
        <v>4607.5523699999994</v>
      </c>
      <c r="J2026" s="22">
        <f t="shared" si="2464"/>
        <v>0</v>
      </c>
      <c r="K2026" s="22">
        <f t="shared" si="2464"/>
        <v>0</v>
      </c>
      <c r="L2026" s="22">
        <f t="shared" si="2464"/>
        <v>0</v>
      </c>
      <c r="M2026" s="22">
        <f t="shared" si="2464"/>
        <v>0</v>
      </c>
      <c r="N2026" s="22">
        <f t="shared" ref="N2026" si="2465">N2027+N2032</f>
        <v>4448.683</v>
      </c>
      <c r="O2026" s="48">
        <f t="shared" si="2435"/>
        <v>96.551979071699634</v>
      </c>
      <c r="P2026" s="22">
        <f t="shared" ref="P2026:R2026" si="2466">P2027+P2032</f>
        <v>0</v>
      </c>
      <c r="Q2026" s="22">
        <f t="shared" ref="Q2026" si="2467">Q2027+Q2032</f>
        <v>0</v>
      </c>
      <c r="R2026" s="22">
        <f t="shared" si="2466"/>
        <v>0</v>
      </c>
    </row>
    <row r="2027" spans="1:18" x14ac:dyDescent="0.35">
      <c r="A2027" s="24" t="s">
        <v>417</v>
      </c>
      <c r="B2027" s="24" t="s">
        <v>174</v>
      </c>
      <c r="C2027" s="24" t="s">
        <v>8</v>
      </c>
      <c r="D2027" s="24" t="s">
        <v>182</v>
      </c>
      <c r="E2027" s="24"/>
      <c r="F2027" s="25" t="s">
        <v>205</v>
      </c>
      <c r="G2027" s="26">
        <f t="shared" si="2461"/>
        <v>1662</v>
      </c>
      <c r="H2027" s="26">
        <f t="shared" si="2461"/>
        <v>1662</v>
      </c>
      <c r="I2027" s="26">
        <f t="shared" si="2461"/>
        <v>1662</v>
      </c>
      <c r="J2027" s="26">
        <f t="shared" si="2461"/>
        <v>0</v>
      </c>
      <c r="K2027" s="26">
        <f t="shared" si="2461"/>
        <v>0</v>
      </c>
      <c r="L2027" s="26">
        <f t="shared" si="2461"/>
        <v>0</v>
      </c>
      <c r="M2027" s="26">
        <f t="shared" si="2461"/>
        <v>0</v>
      </c>
      <c r="N2027" s="26">
        <f t="shared" si="2461"/>
        <v>1561.95</v>
      </c>
      <c r="O2027" s="47">
        <f t="shared" si="2435"/>
        <v>93.980144404332137</v>
      </c>
      <c r="P2027" s="26">
        <f t="shared" si="2462"/>
        <v>0</v>
      </c>
      <c r="Q2027" s="26">
        <f t="shared" si="2462"/>
        <v>0</v>
      </c>
      <c r="R2027" s="26">
        <f t="shared" si="2462"/>
        <v>0</v>
      </c>
    </row>
    <row r="2028" spans="1:18" x14ac:dyDescent="0.35">
      <c r="A2028" s="24" t="s">
        <v>417</v>
      </c>
      <c r="B2028" s="24" t="s">
        <v>174</v>
      </c>
      <c r="C2028" s="24" t="s">
        <v>8</v>
      </c>
      <c r="D2028" s="24" t="s">
        <v>193</v>
      </c>
      <c r="E2028" s="24"/>
      <c r="F2028" s="25" t="s">
        <v>222</v>
      </c>
      <c r="G2028" s="26">
        <f t="shared" si="2461"/>
        <v>1662</v>
      </c>
      <c r="H2028" s="26">
        <f t="shared" si="2461"/>
        <v>1662</v>
      </c>
      <c r="I2028" s="26">
        <f t="shared" si="2461"/>
        <v>1662</v>
      </c>
      <c r="J2028" s="26">
        <f t="shared" si="2461"/>
        <v>0</v>
      </c>
      <c r="K2028" s="26">
        <f t="shared" si="2461"/>
        <v>0</v>
      </c>
      <c r="L2028" s="26">
        <f t="shared" si="2461"/>
        <v>0</v>
      </c>
      <c r="M2028" s="26">
        <f t="shared" si="2461"/>
        <v>0</v>
      </c>
      <c r="N2028" s="26">
        <f t="shared" si="2461"/>
        <v>1561.95</v>
      </c>
      <c r="O2028" s="47">
        <f t="shared" si="2435"/>
        <v>93.980144404332137</v>
      </c>
      <c r="P2028" s="26">
        <f t="shared" si="2462"/>
        <v>0</v>
      </c>
      <c r="Q2028" s="26">
        <f t="shared" si="2462"/>
        <v>0</v>
      </c>
      <c r="R2028" s="26">
        <f t="shared" si="2462"/>
        <v>0</v>
      </c>
    </row>
    <row r="2029" spans="1:18" x14ac:dyDescent="0.35">
      <c r="A2029" s="24" t="s">
        <v>417</v>
      </c>
      <c r="B2029" s="24" t="s">
        <v>174</v>
      </c>
      <c r="C2029" s="24" t="s">
        <v>8</v>
      </c>
      <c r="D2029" s="24" t="s">
        <v>176</v>
      </c>
      <c r="E2029" s="24"/>
      <c r="F2029" s="25" t="s">
        <v>223</v>
      </c>
      <c r="G2029" s="26">
        <f t="shared" si="2461"/>
        <v>1662</v>
      </c>
      <c r="H2029" s="26">
        <f t="shared" si="2461"/>
        <v>1662</v>
      </c>
      <c r="I2029" s="26">
        <f t="shared" si="2461"/>
        <v>1662</v>
      </c>
      <c r="J2029" s="26">
        <f t="shared" si="2461"/>
        <v>0</v>
      </c>
      <c r="K2029" s="26">
        <f t="shared" si="2461"/>
        <v>0</v>
      </c>
      <c r="L2029" s="26">
        <f t="shared" si="2461"/>
        <v>0</v>
      </c>
      <c r="M2029" s="26">
        <f t="shared" si="2461"/>
        <v>0</v>
      </c>
      <c r="N2029" s="26">
        <f t="shared" si="2461"/>
        <v>1561.95</v>
      </c>
      <c r="O2029" s="47">
        <f t="shared" si="2435"/>
        <v>93.980144404332137</v>
      </c>
      <c r="P2029" s="26">
        <f t="shared" si="2462"/>
        <v>0</v>
      </c>
      <c r="Q2029" s="26">
        <f t="shared" si="2462"/>
        <v>0</v>
      </c>
      <c r="R2029" s="26">
        <f t="shared" si="2462"/>
        <v>0</v>
      </c>
    </row>
    <row r="2030" spans="1:18" ht="26" x14ac:dyDescent="0.35">
      <c r="A2030" s="24" t="s">
        <v>417</v>
      </c>
      <c r="B2030" s="24" t="s">
        <v>174</v>
      </c>
      <c r="C2030" s="24" t="s">
        <v>8</v>
      </c>
      <c r="D2030" s="24" t="s">
        <v>176</v>
      </c>
      <c r="E2030" s="24" t="s">
        <v>6</v>
      </c>
      <c r="F2030" s="25" t="s">
        <v>367</v>
      </c>
      <c r="G2030" s="26">
        <f t="shared" si="2461"/>
        <v>1662</v>
      </c>
      <c r="H2030" s="26">
        <f t="shared" si="2461"/>
        <v>1662</v>
      </c>
      <c r="I2030" s="26">
        <f t="shared" si="2461"/>
        <v>1662</v>
      </c>
      <c r="J2030" s="26">
        <f t="shared" si="2461"/>
        <v>0</v>
      </c>
      <c r="K2030" s="26">
        <f t="shared" si="2461"/>
        <v>0</v>
      </c>
      <c r="L2030" s="26">
        <f t="shared" si="2461"/>
        <v>0</v>
      </c>
      <c r="M2030" s="26">
        <f t="shared" si="2461"/>
        <v>0</v>
      </c>
      <c r="N2030" s="26">
        <f t="shared" si="2461"/>
        <v>1561.95</v>
      </c>
      <c r="O2030" s="47">
        <f t="shared" si="2435"/>
        <v>93.980144404332137</v>
      </c>
      <c r="P2030" s="26">
        <f t="shared" si="2462"/>
        <v>0</v>
      </c>
      <c r="Q2030" s="26">
        <f t="shared" si="2462"/>
        <v>0</v>
      </c>
      <c r="R2030" s="26">
        <f t="shared" si="2462"/>
        <v>0</v>
      </c>
    </row>
    <row r="2031" spans="1:18" ht="26" x14ac:dyDescent="0.35">
      <c r="A2031" s="24" t="s">
        <v>417</v>
      </c>
      <c r="B2031" s="24" t="s">
        <v>174</v>
      </c>
      <c r="C2031" s="24" t="s">
        <v>8</v>
      </c>
      <c r="D2031" s="24" t="s">
        <v>176</v>
      </c>
      <c r="E2031" s="24">
        <v>240</v>
      </c>
      <c r="F2031" s="25" t="s">
        <v>356</v>
      </c>
      <c r="G2031" s="26">
        <v>1662</v>
      </c>
      <c r="H2031" s="26">
        <v>1662</v>
      </c>
      <c r="I2031" s="26">
        <v>1662</v>
      </c>
      <c r="J2031" s="26"/>
      <c r="K2031" s="26"/>
      <c r="L2031" s="26"/>
      <c r="M2031" s="26"/>
      <c r="N2031" s="26">
        <v>1561.95</v>
      </c>
      <c r="O2031" s="47">
        <f t="shared" si="2435"/>
        <v>93.980144404332137</v>
      </c>
      <c r="P2031" s="26"/>
      <c r="Q2031" s="26"/>
      <c r="R2031" s="26"/>
    </row>
    <row r="2032" spans="1:18" ht="26" x14ac:dyDescent="0.35">
      <c r="A2032" s="24" t="s">
        <v>417</v>
      </c>
      <c r="B2032" s="24" t="s">
        <v>174</v>
      </c>
      <c r="C2032" s="24" t="s">
        <v>8</v>
      </c>
      <c r="D2032" s="24" t="s">
        <v>28</v>
      </c>
      <c r="E2032" s="24"/>
      <c r="F2032" s="25" t="s">
        <v>39</v>
      </c>
      <c r="G2032" s="26">
        <f t="shared" ref="G2032:N2035" si="2468">G2033</f>
        <v>1242</v>
      </c>
      <c r="H2032" s="26">
        <f t="shared" si="2468"/>
        <v>2945.5523699999999</v>
      </c>
      <c r="I2032" s="26">
        <f t="shared" si="2468"/>
        <v>2945.5523699999999</v>
      </c>
      <c r="J2032" s="26">
        <f t="shared" si="2468"/>
        <v>0</v>
      </c>
      <c r="K2032" s="26">
        <f t="shared" si="2468"/>
        <v>0</v>
      </c>
      <c r="L2032" s="26">
        <f t="shared" si="2468"/>
        <v>0</v>
      </c>
      <c r="M2032" s="26">
        <f t="shared" si="2468"/>
        <v>0</v>
      </c>
      <c r="N2032" s="26">
        <f t="shared" si="2468"/>
        <v>2886.7330000000002</v>
      </c>
      <c r="O2032" s="47">
        <f t="shared" si="2435"/>
        <v>98.003112400951821</v>
      </c>
      <c r="P2032" s="26">
        <f t="shared" ref="P2032:R2035" si="2469">P2033</f>
        <v>0</v>
      </c>
      <c r="Q2032" s="26">
        <f t="shared" si="2469"/>
        <v>0</v>
      </c>
      <c r="R2032" s="26">
        <f t="shared" si="2469"/>
        <v>0</v>
      </c>
    </row>
    <row r="2033" spans="1:18" ht="26" x14ac:dyDescent="0.35">
      <c r="A2033" s="24" t="s">
        <v>417</v>
      </c>
      <c r="B2033" s="24" t="s">
        <v>174</v>
      </c>
      <c r="C2033" s="24" t="s">
        <v>8</v>
      </c>
      <c r="D2033" s="24" t="s">
        <v>59</v>
      </c>
      <c r="E2033" s="24"/>
      <c r="F2033" s="25" t="s">
        <v>72</v>
      </c>
      <c r="G2033" s="26">
        <f t="shared" si="2468"/>
        <v>1242</v>
      </c>
      <c r="H2033" s="26">
        <f t="shared" si="2468"/>
        <v>2945.5523699999999</v>
      </c>
      <c r="I2033" s="26">
        <f t="shared" si="2468"/>
        <v>2945.5523699999999</v>
      </c>
      <c r="J2033" s="26">
        <f t="shared" si="2468"/>
        <v>0</v>
      </c>
      <c r="K2033" s="26">
        <f t="shared" si="2468"/>
        <v>0</v>
      </c>
      <c r="L2033" s="26">
        <f t="shared" si="2468"/>
        <v>0</v>
      </c>
      <c r="M2033" s="26">
        <f t="shared" si="2468"/>
        <v>0</v>
      </c>
      <c r="N2033" s="26">
        <f t="shared" si="2468"/>
        <v>2886.7330000000002</v>
      </c>
      <c r="O2033" s="47">
        <f t="shared" si="2435"/>
        <v>98.003112400951821</v>
      </c>
      <c r="P2033" s="26">
        <f t="shared" si="2469"/>
        <v>0</v>
      </c>
      <c r="Q2033" s="26">
        <f t="shared" si="2469"/>
        <v>0</v>
      </c>
      <c r="R2033" s="26">
        <f t="shared" si="2469"/>
        <v>0</v>
      </c>
    </row>
    <row r="2034" spans="1:18" ht="26" x14ac:dyDescent="0.35">
      <c r="A2034" s="24" t="s">
        <v>417</v>
      </c>
      <c r="B2034" s="24" t="s">
        <v>174</v>
      </c>
      <c r="C2034" s="24" t="s">
        <v>8</v>
      </c>
      <c r="D2034" s="24" t="s">
        <v>53</v>
      </c>
      <c r="E2034" s="24"/>
      <c r="F2034" s="25" t="s">
        <v>73</v>
      </c>
      <c r="G2034" s="26">
        <f t="shared" si="2468"/>
        <v>1242</v>
      </c>
      <c r="H2034" s="26">
        <f t="shared" si="2468"/>
        <v>2945.5523699999999</v>
      </c>
      <c r="I2034" s="26">
        <f t="shared" si="2468"/>
        <v>2945.5523699999999</v>
      </c>
      <c r="J2034" s="26">
        <f t="shared" si="2468"/>
        <v>0</v>
      </c>
      <c r="K2034" s="26">
        <f t="shared" si="2468"/>
        <v>0</v>
      </c>
      <c r="L2034" s="26">
        <f t="shared" si="2468"/>
        <v>0</v>
      </c>
      <c r="M2034" s="26">
        <f t="shared" si="2468"/>
        <v>0</v>
      </c>
      <c r="N2034" s="26">
        <f t="shared" si="2468"/>
        <v>2886.7330000000002</v>
      </c>
      <c r="O2034" s="47">
        <f t="shared" si="2435"/>
        <v>98.003112400951821</v>
      </c>
      <c r="P2034" s="26">
        <f t="shared" si="2469"/>
        <v>0</v>
      </c>
      <c r="Q2034" s="26">
        <f t="shared" si="2469"/>
        <v>0</v>
      </c>
      <c r="R2034" s="26">
        <f t="shared" si="2469"/>
        <v>0</v>
      </c>
    </row>
    <row r="2035" spans="1:18" ht="26" x14ac:dyDescent="0.35">
      <c r="A2035" s="24" t="s">
        <v>417</v>
      </c>
      <c r="B2035" s="24" t="s">
        <v>174</v>
      </c>
      <c r="C2035" s="24" t="s">
        <v>8</v>
      </c>
      <c r="D2035" s="24" t="s">
        <v>53</v>
      </c>
      <c r="E2035" s="24" t="s">
        <v>6</v>
      </c>
      <c r="F2035" s="25" t="s">
        <v>367</v>
      </c>
      <c r="G2035" s="26">
        <f t="shared" si="2468"/>
        <v>1242</v>
      </c>
      <c r="H2035" s="26">
        <f t="shared" si="2468"/>
        <v>2945.5523699999999</v>
      </c>
      <c r="I2035" s="26">
        <f t="shared" si="2468"/>
        <v>2945.5523699999999</v>
      </c>
      <c r="J2035" s="26">
        <f t="shared" si="2468"/>
        <v>0</v>
      </c>
      <c r="K2035" s="26">
        <f t="shared" si="2468"/>
        <v>0</v>
      </c>
      <c r="L2035" s="26">
        <f t="shared" si="2468"/>
        <v>0</v>
      </c>
      <c r="M2035" s="26">
        <f t="shared" si="2468"/>
        <v>0</v>
      </c>
      <c r="N2035" s="26">
        <f t="shared" si="2468"/>
        <v>2886.7330000000002</v>
      </c>
      <c r="O2035" s="47">
        <f t="shared" si="2435"/>
        <v>98.003112400951821</v>
      </c>
      <c r="P2035" s="26">
        <f t="shared" si="2469"/>
        <v>0</v>
      </c>
      <c r="Q2035" s="26">
        <f t="shared" si="2469"/>
        <v>0</v>
      </c>
      <c r="R2035" s="26">
        <f t="shared" si="2469"/>
        <v>0</v>
      </c>
    </row>
    <row r="2036" spans="1:18" ht="26" x14ac:dyDescent="0.35">
      <c r="A2036" s="24" t="s">
        <v>417</v>
      </c>
      <c r="B2036" s="24" t="s">
        <v>174</v>
      </c>
      <c r="C2036" s="24" t="s">
        <v>8</v>
      </c>
      <c r="D2036" s="24" t="s">
        <v>53</v>
      </c>
      <c r="E2036" s="24" t="s">
        <v>302</v>
      </c>
      <c r="F2036" s="25" t="s">
        <v>356</v>
      </c>
      <c r="G2036" s="26">
        <v>1242</v>
      </c>
      <c r="H2036" s="26">
        <v>2945.5523699999999</v>
      </c>
      <c r="I2036" s="26">
        <v>2945.5523699999999</v>
      </c>
      <c r="J2036" s="26"/>
      <c r="K2036" s="26"/>
      <c r="L2036" s="26"/>
      <c r="M2036" s="26"/>
      <c r="N2036" s="26">
        <v>2886.7330000000002</v>
      </c>
      <c r="O2036" s="47">
        <f t="shared" si="2435"/>
        <v>98.003112400951821</v>
      </c>
      <c r="P2036" s="26"/>
      <c r="Q2036" s="26"/>
      <c r="R2036" s="26"/>
    </row>
    <row r="2037" spans="1:18" s="7" customFormat="1" x14ac:dyDescent="0.35">
      <c r="A2037" s="27" t="s">
        <v>417</v>
      </c>
      <c r="B2037" s="27" t="s">
        <v>51</v>
      </c>
      <c r="C2037" s="27"/>
      <c r="D2037" s="27"/>
      <c r="E2037" s="27"/>
      <c r="F2037" s="17" t="s">
        <v>375</v>
      </c>
      <c r="G2037" s="18">
        <f t="shared" ref="G2037:N2042" si="2470">G2038</f>
        <v>3015.44</v>
      </c>
      <c r="H2037" s="18">
        <f t="shared" si="2470"/>
        <v>2994.44</v>
      </c>
      <c r="I2037" s="18">
        <f t="shared" si="2470"/>
        <v>2994.44</v>
      </c>
      <c r="J2037" s="18">
        <f t="shared" si="2470"/>
        <v>0</v>
      </c>
      <c r="K2037" s="18">
        <f t="shared" si="2470"/>
        <v>0</v>
      </c>
      <c r="L2037" s="18">
        <f t="shared" si="2470"/>
        <v>0</v>
      </c>
      <c r="M2037" s="18">
        <f t="shared" si="2470"/>
        <v>0</v>
      </c>
      <c r="N2037" s="18">
        <f t="shared" si="2470"/>
        <v>2994.2400000000002</v>
      </c>
      <c r="O2037" s="46">
        <f t="shared" si="2435"/>
        <v>99.993320954836307</v>
      </c>
      <c r="P2037" s="18">
        <f t="shared" ref="P2037:R2042" si="2471">P2038</f>
        <v>0</v>
      </c>
      <c r="Q2037" s="18">
        <f t="shared" si="2471"/>
        <v>0</v>
      </c>
      <c r="R2037" s="18">
        <f t="shared" si="2471"/>
        <v>0</v>
      </c>
    </row>
    <row r="2038" spans="1:18" s="29" customFormat="1" x14ac:dyDescent="0.35">
      <c r="A2038" s="28" t="s">
        <v>417</v>
      </c>
      <c r="B2038" s="28" t="s">
        <v>51</v>
      </c>
      <c r="C2038" s="28" t="s">
        <v>130</v>
      </c>
      <c r="D2038" s="28"/>
      <c r="E2038" s="28"/>
      <c r="F2038" s="21" t="s">
        <v>383</v>
      </c>
      <c r="G2038" s="22">
        <f t="shared" ref="G2038" si="2472">G2039+G2044</f>
        <v>3015.44</v>
      </c>
      <c r="H2038" s="22">
        <f t="shared" ref="H2038:M2038" si="2473">H2039+H2044</f>
        <v>2994.44</v>
      </c>
      <c r="I2038" s="22">
        <f t="shared" si="2473"/>
        <v>2994.44</v>
      </c>
      <c r="J2038" s="22">
        <f t="shared" si="2473"/>
        <v>0</v>
      </c>
      <c r="K2038" s="22">
        <f t="shared" si="2473"/>
        <v>0</v>
      </c>
      <c r="L2038" s="22">
        <f t="shared" si="2473"/>
        <v>0</v>
      </c>
      <c r="M2038" s="22">
        <f t="shared" si="2473"/>
        <v>0</v>
      </c>
      <c r="N2038" s="22">
        <f t="shared" ref="N2038" si="2474">N2039+N2044</f>
        <v>2994.2400000000002</v>
      </c>
      <c r="O2038" s="48">
        <f t="shared" si="2435"/>
        <v>99.993320954836307</v>
      </c>
      <c r="P2038" s="22">
        <f t="shared" ref="P2038:R2038" si="2475">P2039+P2044</f>
        <v>0</v>
      </c>
      <c r="Q2038" s="22">
        <f t="shared" ref="Q2038" si="2476">Q2039+Q2044</f>
        <v>0</v>
      </c>
      <c r="R2038" s="22">
        <f t="shared" si="2475"/>
        <v>0</v>
      </c>
    </row>
    <row r="2039" spans="1:18" ht="26" x14ac:dyDescent="0.35">
      <c r="A2039" s="24" t="s">
        <v>417</v>
      </c>
      <c r="B2039" s="24" t="s">
        <v>51</v>
      </c>
      <c r="C2039" s="24" t="s">
        <v>130</v>
      </c>
      <c r="D2039" s="24" t="s">
        <v>268</v>
      </c>
      <c r="E2039" s="24"/>
      <c r="F2039" s="25" t="s">
        <v>298</v>
      </c>
      <c r="G2039" s="26">
        <f t="shared" si="2470"/>
        <v>2974.44</v>
      </c>
      <c r="H2039" s="26">
        <f t="shared" si="2470"/>
        <v>2974.44</v>
      </c>
      <c r="I2039" s="26">
        <f t="shared" si="2470"/>
        <v>2974.44</v>
      </c>
      <c r="J2039" s="26">
        <f t="shared" si="2470"/>
        <v>0</v>
      </c>
      <c r="K2039" s="26">
        <f t="shared" si="2470"/>
        <v>0</v>
      </c>
      <c r="L2039" s="26">
        <f t="shared" si="2470"/>
        <v>0</v>
      </c>
      <c r="M2039" s="26">
        <f t="shared" si="2470"/>
        <v>0</v>
      </c>
      <c r="N2039" s="26">
        <f t="shared" si="2470"/>
        <v>2974.44</v>
      </c>
      <c r="O2039" s="47">
        <f t="shared" si="2435"/>
        <v>100</v>
      </c>
      <c r="P2039" s="26">
        <f t="shared" si="2471"/>
        <v>0</v>
      </c>
      <c r="Q2039" s="26">
        <f t="shared" si="2471"/>
        <v>0</v>
      </c>
      <c r="R2039" s="26">
        <f t="shared" si="2471"/>
        <v>0</v>
      </c>
    </row>
    <row r="2040" spans="1:18" ht="26" x14ac:dyDescent="0.35">
      <c r="A2040" s="24" t="s">
        <v>417</v>
      </c>
      <c r="B2040" s="24" t="s">
        <v>51</v>
      </c>
      <c r="C2040" s="24" t="s">
        <v>130</v>
      </c>
      <c r="D2040" s="24" t="s">
        <v>269</v>
      </c>
      <c r="E2040" s="24"/>
      <c r="F2040" s="25" t="s">
        <v>299</v>
      </c>
      <c r="G2040" s="26">
        <f t="shared" si="2470"/>
        <v>2974.44</v>
      </c>
      <c r="H2040" s="26">
        <f t="shared" si="2470"/>
        <v>2974.44</v>
      </c>
      <c r="I2040" s="26">
        <f t="shared" si="2470"/>
        <v>2974.44</v>
      </c>
      <c r="J2040" s="26">
        <f t="shared" si="2470"/>
        <v>0</v>
      </c>
      <c r="K2040" s="26">
        <f t="shared" si="2470"/>
        <v>0</v>
      </c>
      <c r="L2040" s="26">
        <f t="shared" si="2470"/>
        <v>0</v>
      </c>
      <c r="M2040" s="26">
        <f t="shared" si="2470"/>
        <v>0</v>
      </c>
      <c r="N2040" s="26">
        <f t="shared" si="2470"/>
        <v>2974.44</v>
      </c>
      <c r="O2040" s="47">
        <f t="shared" si="2435"/>
        <v>100</v>
      </c>
      <c r="P2040" s="26">
        <f t="shared" si="2471"/>
        <v>0</v>
      </c>
      <c r="Q2040" s="26">
        <f t="shared" si="2471"/>
        <v>0</v>
      </c>
      <c r="R2040" s="26">
        <f t="shared" si="2471"/>
        <v>0</v>
      </c>
    </row>
    <row r="2041" spans="1:18" x14ac:dyDescent="0.35">
      <c r="A2041" s="24" t="s">
        <v>417</v>
      </c>
      <c r="B2041" s="24" t="s">
        <v>51</v>
      </c>
      <c r="C2041" s="24" t="s">
        <v>130</v>
      </c>
      <c r="D2041" s="24" t="s">
        <v>327</v>
      </c>
      <c r="E2041" s="24"/>
      <c r="F2041" s="25" t="s">
        <v>385</v>
      </c>
      <c r="G2041" s="26">
        <f t="shared" si="2470"/>
        <v>2974.44</v>
      </c>
      <c r="H2041" s="26">
        <f t="shared" si="2470"/>
        <v>2974.44</v>
      </c>
      <c r="I2041" s="26">
        <f t="shared" si="2470"/>
        <v>2974.44</v>
      </c>
      <c r="J2041" s="26">
        <f t="shared" si="2470"/>
        <v>0</v>
      </c>
      <c r="K2041" s="26">
        <f t="shared" si="2470"/>
        <v>0</v>
      </c>
      <c r="L2041" s="26">
        <f t="shared" si="2470"/>
        <v>0</v>
      </c>
      <c r="M2041" s="26">
        <f t="shared" si="2470"/>
        <v>0</v>
      </c>
      <c r="N2041" s="26">
        <f t="shared" si="2470"/>
        <v>2974.44</v>
      </c>
      <c r="O2041" s="47">
        <f t="shared" si="2435"/>
        <v>100</v>
      </c>
      <c r="P2041" s="26">
        <f t="shared" si="2471"/>
        <v>0</v>
      </c>
      <c r="Q2041" s="26">
        <f t="shared" si="2471"/>
        <v>0</v>
      </c>
      <c r="R2041" s="26">
        <f t="shared" si="2471"/>
        <v>0</v>
      </c>
    </row>
    <row r="2042" spans="1:18" ht="26" x14ac:dyDescent="0.35">
      <c r="A2042" s="24" t="s">
        <v>417</v>
      </c>
      <c r="B2042" s="24" t="s">
        <v>51</v>
      </c>
      <c r="C2042" s="24" t="s">
        <v>130</v>
      </c>
      <c r="D2042" s="24" t="s">
        <v>327</v>
      </c>
      <c r="E2042" s="24" t="s">
        <v>6</v>
      </c>
      <c r="F2042" s="25" t="s">
        <v>367</v>
      </c>
      <c r="G2042" s="26">
        <f t="shared" si="2470"/>
        <v>2974.44</v>
      </c>
      <c r="H2042" s="26">
        <f t="shared" si="2470"/>
        <v>2974.44</v>
      </c>
      <c r="I2042" s="26">
        <f t="shared" si="2470"/>
        <v>2974.44</v>
      </c>
      <c r="J2042" s="26">
        <f t="shared" si="2470"/>
        <v>0</v>
      </c>
      <c r="K2042" s="26">
        <f t="shared" si="2470"/>
        <v>0</v>
      </c>
      <c r="L2042" s="26">
        <f t="shared" si="2470"/>
        <v>0</v>
      </c>
      <c r="M2042" s="26">
        <f t="shared" si="2470"/>
        <v>0</v>
      </c>
      <c r="N2042" s="26">
        <f t="shared" si="2470"/>
        <v>2974.44</v>
      </c>
      <c r="O2042" s="47">
        <f t="shared" si="2435"/>
        <v>100</v>
      </c>
      <c r="P2042" s="26">
        <f t="shared" si="2471"/>
        <v>0</v>
      </c>
      <c r="Q2042" s="26">
        <f t="shared" si="2471"/>
        <v>0</v>
      </c>
      <c r="R2042" s="26">
        <f t="shared" si="2471"/>
        <v>0</v>
      </c>
    </row>
    <row r="2043" spans="1:18" ht="26" x14ac:dyDescent="0.35">
      <c r="A2043" s="24" t="s">
        <v>417</v>
      </c>
      <c r="B2043" s="24" t="s">
        <v>51</v>
      </c>
      <c r="C2043" s="24" t="s">
        <v>130</v>
      </c>
      <c r="D2043" s="24" t="s">
        <v>327</v>
      </c>
      <c r="E2043" s="24">
        <v>240</v>
      </c>
      <c r="F2043" s="25" t="s">
        <v>356</v>
      </c>
      <c r="G2043" s="26">
        <v>2974.44</v>
      </c>
      <c r="H2043" s="26">
        <v>2974.44</v>
      </c>
      <c r="I2043" s="26">
        <v>2974.44</v>
      </c>
      <c r="J2043" s="26"/>
      <c r="K2043" s="26"/>
      <c r="L2043" s="26"/>
      <c r="M2043" s="26"/>
      <c r="N2043" s="26">
        <v>2974.44</v>
      </c>
      <c r="O2043" s="47">
        <f t="shared" si="2435"/>
        <v>100</v>
      </c>
      <c r="P2043" s="26"/>
      <c r="Q2043" s="26"/>
      <c r="R2043" s="26"/>
    </row>
    <row r="2044" spans="1:18" ht="26" x14ac:dyDescent="0.35">
      <c r="A2044" s="24" t="s">
        <v>417</v>
      </c>
      <c r="B2044" s="24" t="s">
        <v>51</v>
      </c>
      <c r="C2044" s="24" t="s">
        <v>130</v>
      </c>
      <c r="D2044" s="24" t="s">
        <v>28</v>
      </c>
      <c r="E2044" s="24"/>
      <c r="F2044" s="25" t="s">
        <v>39</v>
      </c>
      <c r="G2044" s="26">
        <f t="shared" ref="G2044:N2047" si="2477">G2045</f>
        <v>41</v>
      </c>
      <c r="H2044" s="26">
        <f t="shared" si="2477"/>
        <v>20</v>
      </c>
      <c r="I2044" s="26">
        <f t="shared" si="2477"/>
        <v>20</v>
      </c>
      <c r="J2044" s="26">
        <f t="shared" si="2477"/>
        <v>0</v>
      </c>
      <c r="K2044" s="26">
        <f t="shared" si="2477"/>
        <v>0</v>
      </c>
      <c r="L2044" s="26">
        <f t="shared" si="2477"/>
        <v>0</v>
      </c>
      <c r="M2044" s="26">
        <f t="shared" si="2477"/>
        <v>0</v>
      </c>
      <c r="N2044" s="26">
        <f t="shared" si="2477"/>
        <v>19.8</v>
      </c>
      <c r="O2044" s="47">
        <f t="shared" si="2435"/>
        <v>99</v>
      </c>
      <c r="P2044" s="26">
        <f t="shared" ref="P2044:R2047" si="2478">P2045</f>
        <v>0</v>
      </c>
      <c r="Q2044" s="26">
        <f t="shared" si="2478"/>
        <v>0</v>
      </c>
      <c r="R2044" s="26">
        <f t="shared" si="2478"/>
        <v>0</v>
      </c>
    </row>
    <row r="2045" spans="1:18" ht="26" x14ac:dyDescent="0.35">
      <c r="A2045" s="24" t="s">
        <v>417</v>
      </c>
      <c r="B2045" s="24" t="s">
        <v>51</v>
      </c>
      <c r="C2045" s="24" t="s">
        <v>130</v>
      </c>
      <c r="D2045" s="24" t="s">
        <v>59</v>
      </c>
      <c r="E2045" s="24"/>
      <c r="F2045" s="25" t="s">
        <v>72</v>
      </c>
      <c r="G2045" s="26">
        <f t="shared" si="2477"/>
        <v>41</v>
      </c>
      <c r="H2045" s="26">
        <f t="shared" si="2477"/>
        <v>20</v>
      </c>
      <c r="I2045" s="26">
        <f t="shared" si="2477"/>
        <v>20</v>
      </c>
      <c r="J2045" s="26">
        <f t="shared" si="2477"/>
        <v>0</v>
      </c>
      <c r="K2045" s="26">
        <f t="shared" si="2477"/>
        <v>0</v>
      </c>
      <c r="L2045" s="26">
        <f t="shared" si="2477"/>
        <v>0</v>
      </c>
      <c r="M2045" s="26">
        <f t="shared" si="2477"/>
        <v>0</v>
      </c>
      <c r="N2045" s="26">
        <f t="shared" si="2477"/>
        <v>19.8</v>
      </c>
      <c r="O2045" s="47">
        <f t="shared" si="2435"/>
        <v>99</v>
      </c>
      <c r="P2045" s="26">
        <f t="shared" si="2478"/>
        <v>0</v>
      </c>
      <c r="Q2045" s="26">
        <f t="shared" si="2478"/>
        <v>0</v>
      </c>
      <c r="R2045" s="26">
        <f t="shared" si="2478"/>
        <v>0</v>
      </c>
    </row>
    <row r="2046" spans="1:18" ht="26" x14ac:dyDescent="0.35">
      <c r="A2046" s="24" t="s">
        <v>417</v>
      </c>
      <c r="B2046" s="24" t="s">
        <v>51</v>
      </c>
      <c r="C2046" s="24" t="s">
        <v>130</v>
      </c>
      <c r="D2046" s="24" t="s">
        <v>53</v>
      </c>
      <c r="E2046" s="24"/>
      <c r="F2046" s="25" t="s">
        <v>73</v>
      </c>
      <c r="G2046" s="26">
        <f t="shared" si="2477"/>
        <v>41</v>
      </c>
      <c r="H2046" s="26">
        <f t="shared" si="2477"/>
        <v>20</v>
      </c>
      <c r="I2046" s="26">
        <f t="shared" si="2477"/>
        <v>20</v>
      </c>
      <c r="J2046" s="26">
        <f t="shared" si="2477"/>
        <v>0</v>
      </c>
      <c r="K2046" s="26">
        <f t="shared" si="2477"/>
        <v>0</v>
      </c>
      <c r="L2046" s="26">
        <f t="shared" si="2477"/>
        <v>0</v>
      </c>
      <c r="M2046" s="26">
        <f t="shared" si="2477"/>
        <v>0</v>
      </c>
      <c r="N2046" s="26">
        <f t="shared" si="2477"/>
        <v>19.8</v>
      </c>
      <c r="O2046" s="47">
        <f t="shared" si="2435"/>
        <v>99</v>
      </c>
      <c r="P2046" s="26">
        <f t="shared" si="2478"/>
        <v>0</v>
      </c>
      <c r="Q2046" s="26">
        <f t="shared" si="2478"/>
        <v>0</v>
      </c>
      <c r="R2046" s="26">
        <f t="shared" si="2478"/>
        <v>0</v>
      </c>
    </row>
    <row r="2047" spans="1:18" ht="26" x14ac:dyDescent="0.35">
      <c r="A2047" s="24" t="s">
        <v>417</v>
      </c>
      <c r="B2047" s="24" t="s">
        <v>51</v>
      </c>
      <c r="C2047" s="24" t="s">
        <v>130</v>
      </c>
      <c r="D2047" s="24" t="s">
        <v>53</v>
      </c>
      <c r="E2047" s="24" t="s">
        <v>6</v>
      </c>
      <c r="F2047" s="25" t="s">
        <v>367</v>
      </c>
      <c r="G2047" s="26">
        <f t="shared" si="2477"/>
        <v>41</v>
      </c>
      <c r="H2047" s="26">
        <f t="shared" si="2477"/>
        <v>20</v>
      </c>
      <c r="I2047" s="26">
        <f t="shared" si="2477"/>
        <v>20</v>
      </c>
      <c r="J2047" s="26">
        <f t="shared" si="2477"/>
        <v>0</v>
      </c>
      <c r="K2047" s="26">
        <f t="shared" si="2477"/>
        <v>0</v>
      </c>
      <c r="L2047" s="26">
        <f t="shared" si="2477"/>
        <v>0</v>
      </c>
      <c r="M2047" s="26">
        <f t="shared" si="2477"/>
        <v>0</v>
      </c>
      <c r="N2047" s="26">
        <f t="shared" si="2477"/>
        <v>19.8</v>
      </c>
      <c r="O2047" s="47">
        <f t="shared" si="2435"/>
        <v>99</v>
      </c>
      <c r="P2047" s="26">
        <f t="shared" si="2478"/>
        <v>0</v>
      </c>
      <c r="Q2047" s="26">
        <f t="shared" si="2478"/>
        <v>0</v>
      </c>
      <c r="R2047" s="26">
        <f t="shared" si="2478"/>
        <v>0</v>
      </c>
    </row>
    <row r="2048" spans="1:18" ht="26" x14ac:dyDescent="0.35">
      <c r="A2048" s="24" t="s">
        <v>417</v>
      </c>
      <c r="B2048" s="24" t="s">
        <v>51</v>
      </c>
      <c r="C2048" s="24" t="s">
        <v>130</v>
      </c>
      <c r="D2048" s="24" t="s">
        <v>53</v>
      </c>
      <c r="E2048" s="24" t="s">
        <v>302</v>
      </c>
      <c r="F2048" s="25" t="s">
        <v>356</v>
      </c>
      <c r="G2048" s="26">
        <v>41</v>
      </c>
      <c r="H2048" s="26">
        <v>20</v>
      </c>
      <c r="I2048" s="26">
        <v>20</v>
      </c>
      <c r="J2048" s="26"/>
      <c r="K2048" s="26"/>
      <c r="L2048" s="26"/>
      <c r="M2048" s="26"/>
      <c r="N2048" s="26">
        <v>19.8</v>
      </c>
      <c r="O2048" s="47">
        <f t="shared" si="2435"/>
        <v>99</v>
      </c>
      <c r="P2048" s="26"/>
      <c r="Q2048" s="26"/>
      <c r="R2048" s="26"/>
    </row>
    <row r="2049" spans="1:18" s="7" customFormat="1" x14ac:dyDescent="0.35">
      <c r="A2049" s="27" t="s">
        <v>421</v>
      </c>
      <c r="B2049" s="27"/>
      <c r="C2049" s="27"/>
      <c r="D2049" s="27"/>
      <c r="E2049" s="27"/>
      <c r="F2049" s="17" t="s">
        <v>420</v>
      </c>
      <c r="G2049" s="18">
        <f t="shared" ref="G2049:R2049" si="2479">G2050+G2099+G2117+G2151+G2197+G2204+G2214+G2226</f>
        <v>230581.90399999998</v>
      </c>
      <c r="H2049" s="18">
        <f t="shared" si="2479"/>
        <v>248916.76238</v>
      </c>
      <c r="I2049" s="18">
        <f t="shared" si="2479"/>
        <v>248916.76238</v>
      </c>
      <c r="J2049" s="18">
        <f t="shared" si="2479"/>
        <v>2988.8</v>
      </c>
      <c r="K2049" s="18">
        <f t="shared" si="2479"/>
        <v>2988.8</v>
      </c>
      <c r="L2049" s="32">
        <f t="shared" si="2479"/>
        <v>0</v>
      </c>
      <c r="M2049" s="32">
        <f t="shared" si="2479"/>
        <v>0</v>
      </c>
      <c r="N2049" s="18">
        <f t="shared" si="2479"/>
        <v>247484.46599999996</v>
      </c>
      <c r="O2049" s="46">
        <f t="shared" si="2435"/>
        <v>99.424588217239673</v>
      </c>
      <c r="P2049" s="18">
        <f t="shared" si="2479"/>
        <v>2970.8209999999999</v>
      </c>
      <c r="Q2049" s="18">
        <f t="shared" si="2479"/>
        <v>0</v>
      </c>
      <c r="R2049" s="18">
        <f t="shared" si="2479"/>
        <v>0</v>
      </c>
    </row>
    <row r="2050" spans="1:18" s="7" customFormat="1" x14ac:dyDescent="0.35">
      <c r="A2050" s="27" t="s">
        <v>421</v>
      </c>
      <c r="B2050" s="27" t="s">
        <v>8</v>
      </c>
      <c r="C2050" s="27"/>
      <c r="D2050" s="27"/>
      <c r="E2050" s="27"/>
      <c r="F2050" s="17" t="s">
        <v>13</v>
      </c>
      <c r="G2050" s="18">
        <f t="shared" ref="G2050" si="2480">G2051+G2069</f>
        <v>36893.300000000003</v>
      </c>
      <c r="H2050" s="18">
        <f t="shared" ref="H2050:M2050" si="2481">H2051+H2069</f>
        <v>39614.018079999994</v>
      </c>
      <c r="I2050" s="18">
        <f t="shared" si="2481"/>
        <v>39614.018079999994</v>
      </c>
      <c r="J2050" s="18">
        <f t="shared" si="2481"/>
        <v>2988.8</v>
      </c>
      <c r="K2050" s="18">
        <f t="shared" si="2481"/>
        <v>2988.8</v>
      </c>
      <c r="L2050" s="18">
        <f t="shared" si="2481"/>
        <v>0</v>
      </c>
      <c r="M2050" s="18">
        <f t="shared" si="2481"/>
        <v>0</v>
      </c>
      <c r="N2050" s="18">
        <f t="shared" ref="N2050" si="2482">N2051+N2069</f>
        <v>39285.141000000003</v>
      </c>
      <c r="O2050" s="46">
        <f t="shared" si="2435"/>
        <v>99.169796208665758</v>
      </c>
      <c r="P2050" s="18">
        <f t="shared" ref="P2050:R2050" si="2483">P2051+P2069</f>
        <v>2970.8209999999999</v>
      </c>
      <c r="Q2050" s="18">
        <f t="shared" ref="Q2050" si="2484">Q2051+Q2069</f>
        <v>0</v>
      </c>
      <c r="R2050" s="18">
        <f t="shared" si="2483"/>
        <v>0</v>
      </c>
    </row>
    <row r="2051" spans="1:18" s="29" customFormat="1" ht="39" x14ac:dyDescent="0.35">
      <c r="A2051" s="28" t="s">
        <v>421</v>
      </c>
      <c r="B2051" s="28" t="s">
        <v>8</v>
      </c>
      <c r="C2051" s="28" t="s">
        <v>74</v>
      </c>
      <c r="D2051" s="28"/>
      <c r="E2051" s="28"/>
      <c r="F2051" s="21" t="s">
        <v>376</v>
      </c>
      <c r="G2051" s="22">
        <f t="shared" ref="G2051" si="2485">G2052+G2059</f>
        <v>31258.400000000001</v>
      </c>
      <c r="H2051" s="22">
        <f t="shared" ref="H2051:M2051" si="2486">H2052+H2059</f>
        <v>33358.1</v>
      </c>
      <c r="I2051" s="22">
        <f t="shared" si="2486"/>
        <v>33358.1</v>
      </c>
      <c r="J2051" s="22">
        <f t="shared" si="2486"/>
        <v>2988.8</v>
      </c>
      <c r="K2051" s="22">
        <f t="shared" si="2486"/>
        <v>2988.8</v>
      </c>
      <c r="L2051" s="22">
        <f t="shared" si="2486"/>
        <v>0</v>
      </c>
      <c r="M2051" s="22">
        <f t="shared" si="2486"/>
        <v>0</v>
      </c>
      <c r="N2051" s="22">
        <f t="shared" ref="N2051" si="2487">N2052+N2059</f>
        <v>33300.778000000006</v>
      </c>
      <c r="O2051" s="48">
        <f t="shared" si="2435"/>
        <v>99.828161675874853</v>
      </c>
      <c r="P2051" s="22">
        <f t="shared" ref="P2051:R2051" si="2488">P2052+P2059</f>
        <v>2970.8209999999999</v>
      </c>
      <c r="Q2051" s="22">
        <f t="shared" ref="Q2051" si="2489">Q2052+Q2059</f>
        <v>0</v>
      </c>
      <c r="R2051" s="22">
        <f t="shared" si="2488"/>
        <v>0</v>
      </c>
    </row>
    <row r="2052" spans="1:18" ht="26" x14ac:dyDescent="0.35">
      <c r="A2052" s="24" t="s">
        <v>421</v>
      </c>
      <c r="B2052" s="24" t="s">
        <v>8</v>
      </c>
      <c r="C2052" s="24" t="s">
        <v>74</v>
      </c>
      <c r="D2052" s="24" t="s">
        <v>28</v>
      </c>
      <c r="E2052" s="24"/>
      <c r="F2052" s="25" t="s">
        <v>39</v>
      </c>
      <c r="G2052" s="26">
        <f t="shared" ref="G2052:N2053" si="2490">G2053</f>
        <v>2191</v>
      </c>
      <c r="H2052" s="26">
        <f t="shared" si="2490"/>
        <v>2988.8</v>
      </c>
      <c r="I2052" s="26">
        <f t="shared" si="2490"/>
        <v>2988.8</v>
      </c>
      <c r="J2052" s="26">
        <f t="shared" si="2490"/>
        <v>2988.8</v>
      </c>
      <c r="K2052" s="26">
        <f t="shared" si="2490"/>
        <v>2988.8</v>
      </c>
      <c r="L2052" s="26">
        <f t="shared" si="2490"/>
        <v>0</v>
      </c>
      <c r="M2052" s="26">
        <f t="shared" si="2490"/>
        <v>0</v>
      </c>
      <c r="N2052" s="26">
        <f t="shared" si="2490"/>
        <v>2970.8209999999999</v>
      </c>
      <c r="O2052" s="47">
        <f t="shared" si="2435"/>
        <v>99.398454229122052</v>
      </c>
      <c r="P2052" s="26">
        <f t="shared" ref="P2052:R2053" si="2491">P2053</f>
        <v>2970.8209999999999</v>
      </c>
      <c r="Q2052" s="26">
        <f t="shared" si="2491"/>
        <v>0</v>
      </c>
      <c r="R2052" s="26">
        <f t="shared" si="2491"/>
        <v>0</v>
      </c>
    </row>
    <row r="2053" spans="1:18" x14ac:dyDescent="0.35">
      <c r="A2053" s="24" t="s">
        <v>421</v>
      </c>
      <c r="B2053" s="24" t="s">
        <v>8</v>
      </c>
      <c r="C2053" s="24" t="s">
        <v>74</v>
      </c>
      <c r="D2053" s="24" t="s">
        <v>29</v>
      </c>
      <c r="E2053" s="24"/>
      <c r="F2053" s="25" t="s">
        <v>40</v>
      </c>
      <c r="G2053" s="26">
        <f t="shared" si="2490"/>
        <v>2191</v>
      </c>
      <c r="H2053" s="26">
        <f t="shared" si="2490"/>
        <v>2988.8</v>
      </c>
      <c r="I2053" s="26">
        <f t="shared" si="2490"/>
        <v>2988.8</v>
      </c>
      <c r="J2053" s="26">
        <f t="shared" si="2490"/>
        <v>2988.8</v>
      </c>
      <c r="K2053" s="26">
        <f t="shared" si="2490"/>
        <v>2988.8</v>
      </c>
      <c r="L2053" s="26">
        <f t="shared" si="2490"/>
        <v>0</v>
      </c>
      <c r="M2053" s="26">
        <f t="shared" si="2490"/>
        <v>0</v>
      </c>
      <c r="N2053" s="26">
        <f t="shared" si="2490"/>
        <v>2970.8209999999999</v>
      </c>
      <c r="O2053" s="47">
        <f t="shared" si="2435"/>
        <v>99.398454229122052</v>
      </c>
      <c r="P2053" s="26">
        <f t="shared" si="2491"/>
        <v>2970.8209999999999</v>
      </c>
      <c r="Q2053" s="26">
        <f t="shared" si="2491"/>
        <v>0</v>
      </c>
      <c r="R2053" s="26">
        <f t="shared" si="2491"/>
        <v>0</v>
      </c>
    </row>
    <row r="2054" spans="1:18" ht="26" x14ac:dyDescent="0.35">
      <c r="A2054" s="24" t="s">
        <v>421</v>
      </c>
      <c r="B2054" s="24" t="s">
        <v>8</v>
      </c>
      <c r="C2054" s="24" t="s">
        <v>74</v>
      </c>
      <c r="D2054" s="24" t="s">
        <v>301</v>
      </c>
      <c r="E2054" s="24"/>
      <c r="F2054" s="25" t="s">
        <v>414</v>
      </c>
      <c r="G2054" s="26">
        <f t="shared" ref="G2054" si="2492">G2055+G2057</f>
        <v>2191</v>
      </c>
      <c r="H2054" s="26">
        <f t="shared" ref="H2054:M2054" si="2493">H2055+H2057</f>
        <v>2988.8</v>
      </c>
      <c r="I2054" s="26">
        <f t="shared" si="2493"/>
        <v>2988.8</v>
      </c>
      <c r="J2054" s="26">
        <f t="shared" si="2493"/>
        <v>2988.8</v>
      </c>
      <c r="K2054" s="26">
        <f t="shared" si="2493"/>
        <v>2988.8</v>
      </c>
      <c r="L2054" s="26">
        <f t="shared" si="2493"/>
        <v>0</v>
      </c>
      <c r="M2054" s="26">
        <f t="shared" si="2493"/>
        <v>0</v>
      </c>
      <c r="N2054" s="26">
        <f t="shared" ref="N2054" si="2494">N2055+N2057</f>
        <v>2970.8209999999999</v>
      </c>
      <c r="O2054" s="47">
        <f t="shared" si="2435"/>
        <v>99.398454229122052</v>
      </c>
      <c r="P2054" s="26">
        <f t="shared" ref="P2054:R2054" si="2495">P2055+P2057</f>
        <v>2970.8209999999999</v>
      </c>
      <c r="Q2054" s="26">
        <f t="shared" ref="Q2054" si="2496">Q2055+Q2057</f>
        <v>0</v>
      </c>
      <c r="R2054" s="26">
        <f t="shared" si="2495"/>
        <v>0</v>
      </c>
    </row>
    <row r="2055" spans="1:18" ht="52" x14ac:dyDescent="0.35">
      <c r="A2055" s="24" t="s">
        <v>421</v>
      </c>
      <c r="B2055" s="24" t="s">
        <v>8</v>
      </c>
      <c r="C2055" s="24" t="s">
        <v>74</v>
      </c>
      <c r="D2055" s="24" t="s">
        <v>301</v>
      </c>
      <c r="E2055" s="24" t="s">
        <v>19</v>
      </c>
      <c r="F2055" s="25" t="s">
        <v>366</v>
      </c>
      <c r="G2055" s="26">
        <f t="shared" ref="G2055:N2055" si="2497">G2056</f>
        <v>1884.6</v>
      </c>
      <c r="H2055" s="26">
        <f t="shared" si="2497"/>
        <v>2601.4</v>
      </c>
      <c r="I2055" s="26">
        <f t="shared" si="2497"/>
        <v>2601.4</v>
      </c>
      <c r="J2055" s="26">
        <f t="shared" si="2497"/>
        <v>2601.4</v>
      </c>
      <c r="K2055" s="26">
        <f t="shared" si="2497"/>
        <v>2601.4</v>
      </c>
      <c r="L2055" s="26">
        <f t="shared" si="2497"/>
        <v>0</v>
      </c>
      <c r="M2055" s="26">
        <f t="shared" si="2497"/>
        <v>0</v>
      </c>
      <c r="N2055" s="26">
        <f t="shared" si="2497"/>
        <v>2585.5430000000001</v>
      </c>
      <c r="O2055" s="47">
        <f t="shared" si="2435"/>
        <v>99.390443607288375</v>
      </c>
      <c r="P2055" s="26">
        <f t="shared" ref="P2055:R2055" si="2498">P2056</f>
        <v>2585.5430000000001</v>
      </c>
      <c r="Q2055" s="26">
        <f t="shared" si="2498"/>
        <v>0</v>
      </c>
      <c r="R2055" s="26">
        <f t="shared" si="2498"/>
        <v>0</v>
      </c>
    </row>
    <row r="2056" spans="1:18" ht="26" x14ac:dyDescent="0.35">
      <c r="A2056" s="24" t="s">
        <v>421</v>
      </c>
      <c r="B2056" s="24" t="s">
        <v>8</v>
      </c>
      <c r="C2056" s="24" t="s">
        <v>74</v>
      </c>
      <c r="D2056" s="24" t="s">
        <v>301</v>
      </c>
      <c r="E2056" s="24">
        <v>120</v>
      </c>
      <c r="F2056" s="25" t="s">
        <v>355</v>
      </c>
      <c r="G2056" s="26">
        <v>1884.6</v>
      </c>
      <c r="H2056" s="26">
        <v>2601.4</v>
      </c>
      <c r="I2056" s="26">
        <v>2601.4</v>
      </c>
      <c r="J2056" s="26">
        <f>H2056</f>
        <v>2601.4</v>
      </c>
      <c r="K2056" s="26">
        <f>I2056</f>
        <v>2601.4</v>
      </c>
      <c r="L2056" s="26"/>
      <c r="M2056" s="26"/>
      <c r="N2056" s="26">
        <v>2585.5430000000001</v>
      </c>
      <c r="O2056" s="47">
        <f t="shared" si="2435"/>
        <v>99.390443607288375</v>
      </c>
      <c r="P2056" s="26">
        <f>N2056</f>
        <v>2585.5430000000001</v>
      </c>
      <c r="Q2056" s="26"/>
      <c r="R2056" s="26"/>
    </row>
    <row r="2057" spans="1:18" ht="26" x14ac:dyDescent="0.35">
      <c r="A2057" s="24" t="s">
        <v>421</v>
      </c>
      <c r="B2057" s="24" t="s">
        <v>8</v>
      </c>
      <c r="C2057" s="24" t="s">
        <v>74</v>
      </c>
      <c r="D2057" s="24" t="s">
        <v>301</v>
      </c>
      <c r="E2057" s="24" t="s">
        <v>6</v>
      </c>
      <c r="F2057" s="25" t="s">
        <v>367</v>
      </c>
      <c r="G2057" s="26">
        <f t="shared" ref="G2057:N2057" si="2499">G2058</f>
        <v>306.39999999999998</v>
      </c>
      <c r="H2057" s="26">
        <f t="shared" si="2499"/>
        <v>387.4</v>
      </c>
      <c r="I2057" s="26">
        <f t="shared" si="2499"/>
        <v>387.4</v>
      </c>
      <c r="J2057" s="26">
        <f t="shared" si="2499"/>
        <v>387.4</v>
      </c>
      <c r="K2057" s="26">
        <f t="shared" si="2499"/>
        <v>387.4</v>
      </c>
      <c r="L2057" s="26">
        <f t="shared" si="2499"/>
        <v>0</v>
      </c>
      <c r="M2057" s="26">
        <f t="shared" si="2499"/>
        <v>0</v>
      </c>
      <c r="N2057" s="26">
        <f t="shared" si="2499"/>
        <v>385.27800000000002</v>
      </c>
      <c r="O2057" s="47">
        <f t="shared" si="2435"/>
        <v>99.452245740836361</v>
      </c>
      <c r="P2057" s="26">
        <f t="shared" ref="P2057:R2057" si="2500">P2058</f>
        <v>385.27800000000002</v>
      </c>
      <c r="Q2057" s="26">
        <f t="shared" si="2500"/>
        <v>0</v>
      </c>
      <c r="R2057" s="26">
        <f t="shared" si="2500"/>
        <v>0</v>
      </c>
    </row>
    <row r="2058" spans="1:18" ht="26" x14ac:dyDescent="0.35">
      <c r="A2058" s="24" t="s">
        <v>421</v>
      </c>
      <c r="B2058" s="24" t="s">
        <v>8</v>
      </c>
      <c r="C2058" s="24" t="s">
        <v>74</v>
      </c>
      <c r="D2058" s="24" t="s">
        <v>301</v>
      </c>
      <c r="E2058" s="24">
        <v>240</v>
      </c>
      <c r="F2058" s="25" t="s">
        <v>356</v>
      </c>
      <c r="G2058" s="26">
        <v>306.39999999999998</v>
      </c>
      <c r="H2058" s="26">
        <v>387.4</v>
      </c>
      <c r="I2058" s="26">
        <v>387.4</v>
      </c>
      <c r="J2058" s="26">
        <f>H2058</f>
        <v>387.4</v>
      </c>
      <c r="K2058" s="26">
        <f>I2058</f>
        <v>387.4</v>
      </c>
      <c r="L2058" s="26"/>
      <c r="M2058" s="26"/>
      <c r="N2058" s="26">
        <v>385.27800000000002</v>
      </c>
      <c r="O2058" s="47">
        <f t="shared" si="2435"/>
        <v>99.452245740836361</v>
      </c>
      <c r="P2058" s="26">
        <f>N2058</f>
        <v>385.27800000000002</v>
      </c>
      <c r="Q2058" s="26"/>
      <c r="R2058" s="26"/>
    </row>
    <row r="2059" spans="1:18" ht="26" x14ac:dyDescent="0.35">
      <c r="A2059" s="24" t="s">
        <v>421</v>
      </c>
      <c r="B2059" s="24" t="s">
        <v>8</v>
      </c>
      <c r="C2059" s="24" t="s">
        <v>74</v>
      </c>
      <c r="D2059" s="24" t="s">
        <v>30</v>
      </c>
      <c r="E2059" s="24"/>
      <c r="F2059" s="25" t="s">
        <v>41</v>
      </c>
      <c r="G2059" s="26">
        <f t="shared" ref="G2059:N2059" si="2501">G2060</f>
        <v>29067.4</v>
      </c>
      <c r="H2059" s="26">
        <f t="shared" si="2501"/>
        <v>30369.3</v>
      </c>
      <c r="I2059" s="26">
        <f t="shared" si="2501"/>
        <v>30369.3</v>
      </c>
      <c r="J2059" s="26">
        <f t="shared" si="2501"/>
        <v>0</v>
      </c>
      <c r="K2059" s="26">
        <f t="shared" si="2501"/>
        <v>0</v>
      </c>
      <c r="L2059" s="26">
        <f t="shared" si="2501"/>
        <v>0</v>
      </c>
      <c r="M2059" s="26">
        <f t="shared" si="2501"/>
        <v>0</v>
      </c>
      <c r="N2059" s="26">
        <f t="shared" si="2501"/>
        <v>30329.957000000002</v>
      </c>
      <c r="O2059" s="47">
        <f t="shared" si="2435"/>
        <v>99.870451409811892</v>
      </c>
      <c r="P2059" s="26">
        <f t="shared" ref="P2059:R2059" si="2502">P2060</f>
        <v>0</v>
      </c>
      <c r="Q2059" s="26">
        <f t="shared" si="2502"/>
        <v>0</v>
      </c>
      <c r="R2059" s="26">
        <f t="shared" si="2502"/>
        <v>0</v>
      </c>
    </row>
    <row r="2060" spans="1:18" x14ac:dyDescent="0.35">
      <c r="A2060" s="24" t="s">
        <v>421</v>
      </c>
      <c r="B2060" s="24" t="s">
        <v>8</v>
      </c>
      <c r="C2060" s="24" t="s">
        <v>74</v>
      </c>
      <c r="D2060" s="24" t="s">
        <v>328</v>
      </c>
      <c r="E2060" s="24"/>
      <c r="F2060" s="25" t="s">
        <v>415</v>
      </c>
      <c r="G2060" s="26">
        <f t="shared" ref="G2060" si="2503">G2061+G2064</f>
        <v>29067.4</v>
      </c>
      <c r="H2060" s="26">
        <f t="shared" ref="H2060:M2060" si="2504">H2061+H2064</f>
        <v>30369.3</v>
      </c>
      <c r="I2060" s="26">
        <f t="shared" si="2504"/>
        <v>30369.3</v>
      </c>
      <c r="J2060" s="26">
        <f t="shared" si="2504"/>
        <v>0</v>
      </c>
      <c r="K2060" s="26">
        <f t="shared" si="2504"/>
        <v>0</v>
      </c>
      <c r="L2060" s="26">
        <f t="shared" si="2504"/>
        <v>0</v>
      </c>
      <c r="M2060" s="26">
        <f t="shared" si="2504"/>
        <v>0</v>
      </c>
      <c r="N2060" s="26">
        <f t="shared" ref="N2060" si="2505">N2061+N2064</f>
        <v>30329.957000000002</v>
      </c>
      <c r="O2060" s="47">
        <f t="shared" si="2435"/>
        <v>99.870451409811892</v>
      </c>
      <c r="P2060" s="26">
        <f t="shared" ref="P2060:R2060" si="2506">P2061+P2064</f>
        <v>0</v>
      </c>
      <c r="Q2060" s="26">
        <f t="shared" ref="Q2060" si="2507">Q2061+Q2064</f>
        <v>0</v>
      </c>
      <c r="R2060" s="26">
        <f t="shared" si="2506"/>
        <v>0</v>
      </c>
    </row>
    <row r="2061" spans="1:18" ht="26" x14ac:dyDescent="0.35">
      <c r="A2061" s="24" t="s">
        <v>421</v>
      </c>
      <c r="B2061" s="24" t="s">
        <v>8</v>
      </c>
      <c r="C2061" s="24" t="s">
        <v>74</v>
      </c>
      <c r="D2061" s="24" t="s">
        <v>303</v>
      </c>
      <c r="E2061" s="24"/>
      <c r="F2061" s="25" t="s">
        <v>746</v>
      </c>
      <c r="G2061" s="26">
        <f t="shared" ref="G2061:N2062" si="2508">G2062</f>
        <v>25635.200000000001</v>
      </c>
      <c r="H2061" s="26">
        <f t="shared" si="2508"/>
        <v>27187.7</v>
      </c>
      <c r="I2061" s="26">
        <f t="shared" si="2508"/>
        <v>27187.7</v>
      </c>
      <c r="J2061" s="26">
        <f t="shared" si="2508"/>
        <v>0</v>
      </c>
      <c r="K2061" s="26">
        <f t="shared" si="2508"/>
        <v>0</v>
      </c>
      <c r="L2061" s="26">
        <f t="shared" si="2508"/>
        <v>0</v>
      </c>
      <c r="M2061" s="26">
        <f t="shared" si="2508"/>
        <v>0</v>
      </c>
      <c r="N2061" s="26">
        <f t="shared" si="2508"/>
        <v>27173.238000000001</v>
      </c>
      <c r="O2061" s="47">
        <f t="shared" si="2435"/>
        <v>99.946806828087702</v>
      </c>
      <c r="P2061" s="26">
        <f t="shared" ref="P2061:R2062" si="2509">P2062</f>
        <v>0</v>
      </c>
      <c r="Q2061" s="26">
        <f t="shared" si="2509"/>
        <v>0</v>
      </c>
      <c r="R2061" s="26">
        <f t="shared" si="2509"/>
        <v>0</v>
      </c>
    </row>
    <row r="2062" spans="1:18" ht="52" x14ac:dyDescent="0.35">
      <c r="A2062" s="24" t="s">
        <v>421</v>
      </c>
      <c r="B2062" s="24" t="s">
        <v>8</v>
      </c>
      <c r="C2062" s="24" t="s">
        <v>74</v>
      </c>
      <c r="D2062" s="24" t="s">
        <v>303</v>
      </c>
      <c r="E2062" s="24" t="s">
        <v>19</v>
      </c>
      <c r="F2062" s="25" t="s">
        <v>366</v>
      </c>
      <c r="G2062" s="26">
        <f t="shared" ref="G2062:N2062" si="2510">G2063</f>
        <v>25635.200000000001</v>
      </c>
      <c r="H2062" s="26">
        <f t="shared" si="2510"/>
        <v>27187.7</v>
      </c>
      <c r="I2062" s="26">
        <f t="shared" si="2508"/>
        <v>27187.7</v>
      </c>
      <c r="J2062" s="26">
        <f t="shared" si="2508"/>
        <v>0</v>
      </c>
      <c r="K2062" s="26">
        <f t="shared" si="2508"/>
        <v>0</v>
      </c>
      <c r="L2062" s="26">
        <f t="shared" si="2508"/>
        <v>0</v>
      </c>
      <c r="M2062" s="26">
        <f t="shared" si="2508"/>
        <v>0</v>
      </c>
      <c r="N2062" s="26">
        <f t="shared" si="2510"/>
        <v>27173.238000000001</v>
      </c>
      <c r="O2062" s="47">
        <f t="shared" ref="O2062:O2125" si="2511">N2062/H2062*100</f>
        <v>99.946806828087702</v>
      </c>
      <c r="P2062" s="26">
        <f t="shared" si="2509"/>
        <v>0</v>
      </c>
      <c r="Q2062" s="26">
        <f t="shared" si="2509"/>
        <v>0</v>
      </c>
      <c r="R2062" s="26">
        <f t="shared" si="2509"/>
        <v>0</v>
      </c>
    </row>
    <row r="2063" spans="1:18" ht="26" x14ac:dyDescent="0.35">
      <c r="A2063" s="24" t="s">
        <v>421</v>
      </c>
      <c r="B2063" s="24" t="s">
        <v>8</v>
      </c>
      <c r="C2063" s="24" t="s">
        <v>74</v>
      </c>
      <c r="D2063" s="24" t="s">
        <v>303</v>
      </c>
      <c r="E2063" s="24">
        <v>120</v>
      </c>
      <c r="F2063" s="25" t="s">
        <v>355</v>
      </c>
      <c r="G2063" s="26">
        <v>25635.200000000001</v>
      </c>
      <c r="H2063" s="26">
        <v>27187.7</v>
      </c>
      <c r="I2063" s="26">
        <v>27187.7</v>
      </c>
      <c r="J2063" s="26"/>
      <c r="K2063" s="26"/>
      <c r="L2063" s="26"/>
      <c r="M2063" s="26"/>
      <c r="N2063" s="26">
        <v>27173.238000000001</v>
      </c>
      <c r="O2063" s="47">
        <f t="shared" si="2511"/>
        <v>99.946806828087702</v>
      </c>
      <c r="P2063" s="26"/>
      <c r="Q2063" s="26"/>
      <c r="R2063" s="26"/>
    </row>
    <row r="2064" spans="1:18" ht="26" x14ac:dyDescent="0.35">
      <c r="A2064" s="24" t="s">
        <v>421</v>
      </c>
      <c r="B2064" s="24" t="s">
        <v>8</v>
      </c>
      <c r="C2064" s="24" t="s">
        <v>74</v>
      </c>
      <c r="D2064" s="24" t="s">
        <v>304</v>
      </c>
      <c r="E2064" s="24"/>
      <c r="F2064" s="25" t="s">
        <v>747</v>
      </c>
      <c r="G2064" s="26">
        <f t="shared" ref="G2064" si="2512">G2065+G2067</f>
        <v>3432.2</v>
      </c>
      <c r="H2064" s="26">
        <f t="shared" ref="H2064:M2064" si="2513">H2065+H2067</f>
        <v>3181.6</v>
      </c>
      <c r="I2064" s="26">
        <f t="shared" si="2513"/>
        <v>3181.6</v>
      </c>
      <c r="J2064" s="26">
        <f t="shared" si="2513"/>
        <v>0</v>
      </c>
      <c r="K2064" s="26">
        <f t="shared" si="2513"/>
        <v>0</v>
      </c>
      <c r="L2064" s="26">
        <f t="shared" si="2513"/>
        <v>0</v>
      </c>
      <c r="M2064" s="26">
        <f t="shared" si="2513"/>
        <v>0</v>
      </c>
      <c r="N2064" s="26">
        <f t="shared" ref="N2064" si="2514">N2065+N2067</f>
        <v>3156.7189999999996</v>
      </c>
      <c r="O2064" s="47">
        <f t="shared" si="2511"/>
        <v>99.217972089514689</v>
      </c>
      <c r="P2064" s="26">
        <f t="shared" ref="P2064:R2064" si="2515">P2065+P2067</f>
        <v>0</v>
      </c>
      <c r="Q2064" s="26">
        <f t="shared" ref="Q2064" si="2516">Q2065+Q2067</f>
        <v>0</v>
      </c>
      <c r="R2064" s="26">
        <f t="shared" si="2515"/>
        <v>0</v>
      </c>
    </row>
    <row r="2065" spans="1:18" ht="26" x14ac:dyDescent="0.35">
      <c r="A2065" s="24" t="s">
        <v>421</v>
      </c>
      <c r="B2065" s="24" t="s">
        <v>8</v>
      </c>
      <c r="C2065" s="24" t="s">
        <v>74</v>
      </c>
      <c r="D2065" s="24" t="s">
        <v>304</v>
      </c>
      <c r="E2065" s="24" t="s">
        <v>6</v>
      </c>
      <c r="F2065" s="25" t="s">
        <v>367</v>
      </c>
      <c r="G2065" s="26">
        <f t="shared" ref="G2065:N2065" si="2517">G2066</f>
        <v>3417.2</v>
      </c>
      <c r="H2065" s="26">
        <f t="shared" si="2517"/>
        <v>3175.2460000000001</v>
      </c>
      <c r="I2065" s="26">
        <f t="shared" si="2517"/>
        <v>3175.2460000000001</v>
      </c>
      <c r="J2065" s="26">
        <f t="shared" si="2517"/>
        <v>0</v>
      </c>
      <c r="K2065" s="26">
        <f t="shared" si="2517"/>
        <v>0</v>
      </c>
      <c r="L2065" s="26">
        <f t="shared" si="2517"/>
        <v>0</v>
      </c>
      <c r="M2065" s="26">
        <f t="shared" si="2517"/>
        <v>0</v>
      </c>
      <c r="N2065" s="26">
        <f t="shared" si="2517"/>
        <v>3150.3649999999998</v>
      </c>
      <c r="O2065" s="47">
        <f t="shared" si="2511"/>
        <v>99.216407169712198</v>
      </c>
      <c r="P2065" s="26">
        <f t="shared" ref="P2065:R2065" si="2518">P2066</f>
        <v>0</v>
      </c>
      <c r="Q2065" s="26">
        <f t="shared" si="2518"/>
        <v>0</v>
      </c>
      <c r="R2065" s="26">
        <f t="shared" si="2518"/>
        <v>0</v>
      </c>
    </row>
    <row r="2066" spans="1:18" ht="26" x14ac:dyDescent="0.35">
      <c r="A2066" s="24" t="s">
        <v>421</v>
      </c>
      <c r="B2066" s="24" t="s">
        <v>8</v>
      </c>
      <c r="C2066" s="24" t="s">
        <v>74</v>
      </c>
      <c r="D2066" s="24" t="s">
        <v>304</v>
      </c>
      <c r="E2066" s="24">
        <v>240</v>
      </c>
      <c r="F2066" s="25" t="s">
        <v>356</v>
      </c>
      <c r="G2066" s="26">
        <v>3417.2</v>
      </c>
      <c r="H2066" s="26">
        <v>3175.2460000000001</v>
      </c>
      <c r="I2066" s="26">
        <v>3175.2460000000001</v>
      </c>
      <c r="J2066" s="26"/>
      <c r="K2066" s="26"/>
      <c r="L2066" s="26"/>
      <c r="M2066" s="26"/>
      <c r="N2066" s="26">
        <v>3150.3649999999998</v>
      </c>
      <c r="O2066" s="47">
        <f t="shared" si="2511"/>
        <v>99.216407169712198</v>
      </c>
      <c r="P2066" s="26"/>
      <c r="Q2066" s="26"/>
      <c r="R2066" s="26"/>
    </row>
    <row r="2067" spans="1:18" x14ac:dyDescent="0.35">
      <c r="A2067" s="24" t="s">
        <v>421</v>
      </c>
      <c r="B2067" s="24" t="s">
        <v>8</v>
      </c>
      <c r="C2067" s="24" t="s">
        <v>74</v>
      </c>
      <c r="D2067" s="24" t="s">
        <v>304</v>
      </c>
      <c r="E2067" s="24" t="s">
        <v>7</v>
      </c>
      <c r="F2067" s="25" t="s">
        <v>371</v>
      </c>
      <c r="G2067" s="26">
        <f t="shared" ref="G2067:N2067" si="2519">G2068</f>
        <v>15</v>
      </c>
      <c r="H2067" s="26">
        <f t="shared" si="2519"/>
        <v>6.3540000000000001</v>
      </c>
      <c r="I2067" s="26">
        <f t="shared" si="2519"/>
        <v>6.3540000000000001</v>
      </c>
      <c r="J2067" s="26">
        <f t="shared" si="2519"/>
        <v>0</v>
      </c>
      <c r="K2067" s="26">
        <f t="shared" si="2519"/>
        <v>0</v>
      </c>
      <c r="L2067" s="26">
        <f t="shared" si="2519"/>
        <v>0</v>
      </c>
      <c r="M2067" s="26">
        <f t="shared" si="2519"/>
        <v>0</v>
      </c>
      <c r="N2067" s="26">
        <f t="shared" si="2519"/>
        <v>6.3540000000000001</v>
      </c>
      <c r="O2067" s="47">
        <f t="shared" si="2511"/>
        <v>100</v>
      </c>
      <c r="P2067" s="26">
        <f t="shared" ref="P2067:R2067" si="2520">P2068</f>
        <v>0</v>
      </c>
      <c r="Q2067" s="26">
        <f t="shared" si="2520"/>
        <v>0</v>
      </c>
      <c r="R2067" s="26">
        <f t="shared" si="2520"/>
        <v>0</v>
      </c>
    </row>
    <row r="2068" spans="1:18" x14ac:dyDescent="0.35">
      <c r="A2068" s="24" t="s">
        <v>421</v>
      </c>
      <c r="B2068" s="24" t="s">
        <v>8</v>
      </c>
      <c r="C2068" s="24" t="s">
        <v>74</v>
      </c>
      <c r="D2068" s="24" t="s">
        <v>304</v>
      </c>
      <c r="E2068" s="24">
        <v>850</v>
      </c>
      <c r="F2068" s="25" t="s">
        <v>365</v>
      </c>
      <c r="G2068" s="26">
        <v>15</v>
      </c>
      <c r="H2068" s="26">
        <v>6.3540000000000001</v>
      </c>
      <c r="I2068" s="26">
        <v>6.3540000000000001</v>
      </c>
      <c r="J2068" s="26"/>
      <c r="K2068" s="26"/>
      <c r="L2068" s="26"/>
      <c r="M2068" s="26"/>
      <c r="N2068" s="26">
        <v>6.3540000000000001</v>
      </c>
      <c r="O2068" s="47">
        <f t="shared" si="2511"/>
        <v>100</v>
      </c>
      <c r="P2068" s="26"/>
      <c r="Q2068" s="26"/>
      <c r="R2068" s="26"/>
    </row>
    <row r="2069" spans="1:18" s="29" customFormat="1" x14ac:dyDescent="0.35">
      <c r="A2069" s="28" t="s">
        <v>421</v>
      </c>
      <c r="B2069" s="28" t="s">
        <v>8</v>
      </c>
      <c r="C2069" s="28" t="s">
        <v>10</v>
      </c>
      <c r="D2069" s="28"/>
      <c r="E2069" s="28"/>
      <c r="F2069" s="21" t="s">
        <v>14</v>
      </c>
      <c r="G2069" s="22">
        <f t="shared" ref="G2069:R2069" si="2521">G2070+G2094</f>
        <v>5634.9</v>
      </c>
      <c r="H2069" s="22">
        <f t="shared" si="2521"/>
        <v>6255.9180799999995</v>
      </c>
      <c r="I2069" s="22">
        <f t="shared" si="2521"/>
        <v>6255.9180799999995</v>
      </c>
      <c r="J2069" s="22">
        <f t="shared" si="2521"/>
        <v>0</v>
      </c>
      <c r="K2069" s="22">
        <f t="shared" si="2521"/>
        <v>0</v>
      </c>
      <c r="L2069" s="22">
        <f t="shared" si="2521"/>
        <v>0</v>
      </c>
      <c r="M2069" s="22">
        <f t="shared" si="2521"/>
        <v>0</v>
      </c>
      <c r="N2069" s="22">
        <f t="shared" si="2521"/>
        <v>5984.3629999999994</v>
      </c>
      <c r="O2069" s="48">
        <f t="shared" si="2511"/>
        <v>95.659228964839642</v>
      </c>
      <c r="P2069" s="22">
        <f t="shared" si="2521"/>
        <v>0</v>
      </c>
      <c r="Q2069" s="22">
        <f t="shared" si="2521"/>
        <v>0</v>
      </c>
      <c r="R2069" s="22">
        <f t="shared" si="2521"/>
        <v>0</v>
      </c>
    </row>
    <row r="2070" spans="1:18" x14ac:dyDescent="0.35">
      <c r="A2070" s="24" t="s">
        <v>421</v>
      </c>
      <c r="B2070" s="24" t="s">
        <v>8</v>
      </c>
      <c r="C2070" s="24" t="s">
        <v>10</v>
      </c>
      <c r="D2070" s="24" t="s">
        <v>329</v>
      </c>
      <c r="E2070" s="24"/>
      <c r="F2070" s="25" t="s">
        <v>386</v>
      </c>
      <c r="G2070" s="26">
        <f t="shared" ref="G2070:R2070" si="2522">G2071+G2075+G2085</f>
        <v>5634.9</v>
      </c>
      <c r="H2070" s="26">
        <f t="shared" si="2522"/>
        <v>5986.7</v>
      </c>
      <c r="I2070" s="26">
        <f t="shared" si="2522"/>
        <v>5986.7</v>
      </c>
      <c r="J2070" s="26">
        <f t="shared" si="2522"/>
        <v>0</v>
      </c>
      <c r="K2070" s="26">
        <f t="shared" si="2522"/>
        <v>0</v>
      </c>
      <c r="L2070" s="26">
        <f t="shared" si="2522"/>
        <v>0</v>
      </c>
      <c r="M2070" s="26">
        <f t="shared" si="2522"/>
        <v>0</v>
      </c>
      <c r="N2070" s="26">
        <f t="shared" si="2522"/>
        <v>5746.6409999999996</v>
      </c>
      <c r="O2070" s="47">
        <f t="shared" si="2511"/>
        <v>95.990128117326734</v>
      </c>
      <c r="P2070" s="26">
        <f t="shared" si="2522"/>
        <v>0</v>
      </c>
      <c r="Q2070" s="26">
        <f t="shared" si="2522"/>
        <v>0</v>
      </c>
      <c r="R2070" s="26">
        <f t="shared" si="2522"/>
        <v>0</v>
      </c>
    </row>
    <row r="2071" spans="1:18" ht="39" x14ac:dyDescent="0.35">
      <c r="A2071" s="24" t="s">
        <v>421</v>
      </c>
      <c r="B2071" s="24" t="s">
        <v>8</v>
      </c>
      <c r="C2071" s="24" t="s">
        <v>10</v>
      </c>
      <c r="D2071" s="24" t="s">
        <v>330</v>
      </c>
      <c r="E2071" s="24"/>
      <c r="F2071" s="25" t="s">
        <v>818</v>
      </c>
      <c r="G2071" s="26">
        <f t="shared" ref="G2071:N2073" si="2523">G2072</f>
        <v>15</v>
      </c>
      <c r="H2071" s="26">
        <f t="shared" si="2523"/>
        <v>15</v>
      </c>
      <c r="I2071" s="26">
        <f t="shared" si="2523"/>
        <v>15</v>
      </c>
      <c r="J2071" s="26">
        <f t="shared" si="2523"/>
        <v>0</v>
      </c>
      <c r="K2071" s="26">
        <f t="shared" si="2523"/>
        <v>0</v>
      </c>
      <c r="L2071" s="26">
        <f t="shared" si="2523"/>
        <v>0</v>
      </c>
      <c r="M2071" s="26">
        <f t="shared" si="2523"/>
        <v>0</v>
      </c>
      <c r="N2071" s="26">
        <f t="shared" si="2523"/>
        <v>15</v>
      </c>
      <c r="O2071" s="47">
        <f t="shared" si="2511"/>
        <v>100</v>
      </c>
      <c r="P2071" s="26">
        <f t="shared" ref="P2071:R2073" si="2524">P2072</f>
        <v>0</v>
      </c>
      <c r="Q2071" s="26">
        <f t="shared" si="2524"/>
        <v>0</v>
      </c>
      <c r="R2071" s="26">
        <f t="shared" si="2524"/>
        <v>0</v>
      </c>
    </row>
    <row r="2072" spans="1:18" ht="39" x14ac:dyDescent="0.35">
      <c r="A2072" s="24" t="s">
        <v>421</v>
      </c>
      <c r="B2072" s="24" t="s">
        <v>8</v>
      </c>
      <c r="C2072" s="24" t="s">
        <v>10</v>
      </c>
      <c r="D2072" s="24" t="s">
        <v>307</v>
      </c>
      <c r="E2072" s="24"/>
      <c r="F2072" s="25" t="s">
        <v>819</v>
      </c>
      <c r="G2072" s="26">
        <f t="shared" si="2523"/>
        <v>15</v>
      </c>
      <c r="H2072" s="26">
        <f t="shared" si="2523"/>
        <v>15</v>
      </c>
      <c r="I2072" s="26">
        <f t="shared" si="2523"/>
        <v>15</v>
      </c>
      <c r="J2072" s="26">
        <f t="shared" si="2523"/>
        <v>0</v>
      </c>
      <c r="K2072" s="26">
        <f t="shared" si="2523"/>
        <v>0</v>
      </c>
      <c r="L2072" s="26">
        <f t="shared" si="2523"/>
        <v>0</v>
      </c>
      <c r="M2072" s="26">
        <f t="shared" si="2523"/>
        <v>0</v>
      </c>
      <c r="N2072" s="26">
        <f t="shared" si="2523"/>
        <v>15</v>
      </c>
      <c r="O2072" s="47">
        <f t="shared" si="2511"/>
        <v>100</v>
      </c>
      <c r="P2072" s="26">
        <f t="shared" si="2524"/>
        <v>0</v>
      </c>
      <c r="Q2072" s="26">
        <f t="shared" si="2524"/>
        <v>0</v>
      </c>
      <c r="R2072" s="26">
        <f t="shared" si="2524"/>
        <v>0</v>
      </c>
    </row>
    <row r="2073" spans="1:18" ht="26" x14ac:dyDescent="0.35">
      <c r="A2073" s="24" t="s">
        <v>421</v>
      </c>
      <c r="B2073" s="24" t="s">
        <v>8</v>
      </c>
      <c r="C2073" s="24" t="s">
        <v>10</v>
      </c>
      <c r="D2073" s="24" t="s">
        <v>307</v>
      </c>
      <c r="E2073" s="24" t="s">
        <v>85</v>
      </c>
      <c r="F2073" s="25" t="s">
        <v>370</v>
      </c>
      <c r="G2073" s="26">
        <f t="shared" si="2523"/>
        <v>15</v>
      </c>
      <c r="H2073" s="26">
        <f t="shared" si="2523"/>
        <v>15</v>
      </c>
      <c r="I2073" s="26">
        <f t="shared" si="2523"/>
        <v>15</v>
      </c>
      <c r="J2073" s="26">
        <f t="shared" si="2523"/>
        <v>0</v>
      </c>
      <c r="K2073" s="26">
        <f t="shared" si="2523"/>
        <v>0</v>
      </c>
      <c r="L2073" s="26">
        <f t="shared" si="2523"/>
        <v>0</v>
      </c>
      <c r="M2073" s="26">
        <f t="shared" si="2523"/>
        <v>0</v>
      </c>
      <c r="N2073" s="26">
        <f t="shared" si="2523"/>
        <v>15</v>
      </c>
      <c r="O2073" s="47">
        <f t="shared" si="2511"/>
        <v>100</v>
      </c>
      <c r="P2073" s="26">
        <f t="shared" si="2524"/>
        <v>0</v>
      </c>
      <c r="Q2073" s="26">
        <f t="shared" si="2524"/>
        <v>0</v>
      </c>
      <c r="R2073" s="26">
        <f t="shared" si="2524"/>
        <v>0</v>
      </c>
    </row>
    <row r="2074" spans="1:18" ht="26" x14ac:dyDescent="0.35">
      <c r="A2074" s="24" t="s">
        <v>421</v>
      </c>
      <c r="B2074" s="24" t="s">
        <v>8</v>
      </c>
      <c r="C2074" s="24" t="s">
        <v>10</v>
      </c>
      <c r="D2074" s="24" t="s">
        <v>307</v>
      </c>
      <c r="E2074" s="24">
        <v>630</v>
      </c>
      <c r="F2074" s="25" t="s">
        <v>363</v>
      </c>
      <c r="G2074" s="26">
        <v>15</v>
      </c>
      <c r="H2074" s="26">
        <v>15</v>
      </c>
      <c r="I2074" s="26">
        <v>15</v>
      </c>
      <c r="J2074" s="26"/>
      <c r="K2074" s="26"/>
      <c r="L2074" s="26"/>
      <c r="M2074" s="26"/>
      <c r="N2074" s="26">
        <v>15</v>
      </c>
      <c r="O2074" s="47">
        <f t="shared" si="2511"/>
        <v>100</v>
      </c>
      <c r="P2074" s="26"/>
      <c r="Q2074" s="26"/>
      <c r="R2074" s="26"/>
    </row>
    <row r="2075" spans="1:18" ht="26" x14ac:dyDescent="0.35">
      <c r="A2075" s="24" t="s">
        <v>421</v>
      </c>
      <c r="B2075" s="24" t="s">
        <v>8</v>
      </c>
      <c r="C2075" s="24" t="s">
        <v>10</v>
      </c>
      <c r="D2075" s="24" t="s">
        <v>331</v>
      </c>
      <c r="E2075" s="24"/>
      <c r="F2075" s="25" t="s">
        <v>387</v>
      </c>
      <c r="G2075" s="26">
        <f>G2079+G2082+G2076</f>
        <v>4046</v>
      </c>
      <c r="H2075" s="26">
        <f t="shared" ref="H2075:R2075" si="2525">H2079+H2082+H2076</f>
        <v>4383.5</v>
      </c>
      <c r="I2075" s="26">
        <f t="shared" si="2525"/>
        <v>4383.5</v>
      </c>
      <c r="J2075" s="26">
        <f t="shared" si="2525"/>
        <v>0</v>
      </c>
      <c r="K2075" s="26">
        <f t="shared" si="2525"/>
        <v>0</v>
      </c>
      <c r="L2075" s="26">
        <f t="shared" si="2525"/>
        <v>0</v>
      </c>
      <c r="M2075" s="26">
        <f t="shared" si="2525"/>
        <v>0</v>
      </c>
      <c r="N2075" s="26">
        <f t="shared" si="2525"/>
        <v>4383.5</v>
      </c>
      <c r="O2075" s="47">
        <f t="shared" si="2511"/>
        <v>100</v>
      </c>
      <c r="P2075" s="26">
        <f t="shared" si="2525"/>
        <v>0</v>
      </c>
      <c r="Q2075" s="26">
        <f t="shared" si="2525"/>
        <v>0</v>
      </c>
      <c r="R2075" s="26">
        <f t="shared" si="2525"/>
        <v>0</v>
      </c>
    </row>
    <row r="2076" spans="1:18" ht="26" x14ac:dyDescent="0.35">
      <c r="A2076" s="24" t="s">
        <v>421</v>
      </c>
      <c r="B2076" s="24" t="s">
        <v>8</v>
      </c>
      <c r="C2076" s="24" t="s">
        <v>10</v>
      </c>
      <c r="D2076" s="24" t="s">
        <v>540</v>
      </c>
      <c r="E2076" s="24"/>
      <c r="F2076" s="25" t="s">
        <v>820</v>
      </c>
      <c r="G2076" s="26">
        <f t="shared" ref="G2076:G2077" si="2526">G2077</f>
        <v>70</v>
      </c>
      <c r="H2076" s="26">
        <f t="shared" ref="H2076:M2077" si="2527">H2077</f>
        <v>407.5</v>
      </c>
      <c r="I2076" s="26">
        <f t="shared" si="2527"/>
        <v>407.5</v>
      </c>
      <c r="J2076" s="26">
        <f t="shared" si="2527"/>
        <v>0</v>
      </c>
      <c r="K2076" s="26">
        <f t="shared" si="2527"/>
        <v>0</v>
      </c>
      <c r="L2076" s="26">
        <f t="shared" si="2527"/>
        <v>0</v>
      </c>
      <c r="M2076" s="26">
        <f t="shared" si="2527"/>
        <v>0</v>
      </c>
      <c r="N2076" s="26">
        <f t="shared" ref="N2076:N2077" si="2528">N2077</f>
        <v>407.5</v>
      </c>
      <c r="O2076" s="47">
        <f t="shared" si="2511"/>
        <v>100</v>
      </c>
      <c r="P2076" s="26">
        <f t="shared" ref="P2076:R2077" si="2529">P2077</f>
        <v>0</v>
      </c>
      <c r="Q2076" s="26">
        <f t="shared" si="2529"/>
        <v>0</v>
      </c>
      <c r="R2076" s="26">
        <f t="shared" si="2529"/>
        <v>0</v>
      </c>
    </row>
    <row r="2077" spans="1:18" ht="26" x14ac:dyDescent="0.35">
      <c r="A2077" s="24" t="s">
        <v>421</v>
      </c>
      <c r="B2077" s="24" t="s">
        <v>8</v>
      </c>
      <c r="C2077" s="24" t="s">
        <v>10</v>
      </c>
      <c r="D2077" s="24" t="s">
        <v>540</v>
      </c>
      <c r="E2077" s="24" t="s">
        <v>85</v>
      </c>
      <c r="F2077" s="25" t="s">
        <v>370</v>
      </c>
      <c r="G2077" s="26">
        <f t="shared" si="2526"/>
        <v>70</v>
      </c>
      <c r="H2077" s="26">
        <f t="shared" si="2527"/>
        <v>407.5</v>
      </c>
      <c r="I2077" s="26">
        <f t="shared" si="2527"/>
        <v>407.5</v>
      </c>
      <c r="J2077" s="26">
        <f t="shared" si="2527"/>
        <v>0</v>
      </c>
      <c r="K2077" s="26">
        <f t="shared" si="2527"/>
        <v>0</v>
      </c>
      <c r="L2077" s="26">
        <f t="shared" si="2527"/>
        <v>0</v>
      </c>
      <c r="M2077" s="26">
        <f t="shared" si="2527"/>
        <v>0</v>
      </c>
      <c r="N2077" s="26">
        <f t="shared" si="2528"/>
        <v>407.5</v>
      </c>
      <c r="O2077" s="47">
        <f t="shared" si="2511"/>
        <v>100</v>
      </c>
      <c r="P2077" s="26">
        <f t="shared" si="2529"/>
        <v>0</v>
      </c>
      <c r="Q2077" s="26">
        <f t="shared" si="2529"/>
        <v>0</v>
      </c>
      <c r="R2077" s="26">
        <f t="shared" si="2529"/>
        <v>0</v>
      </c>
    </row>
    <row r="2078" spans="1:18" ht="26" x14ac:dyDescent="0.35">
      <c r="A2078" s="24" t="s">
        <v>421</v>
      </c>
      <c r="B2078" s="24" t="s">
        <v>8</v>
      </c>
      <c r="C2078" s="24" t="s">
        <v>10</v>
      </c>
      <c r="D2078" s="24" t="s">
        <v>540</v>
      </c>
      <c r="E2078" s="24" t="s">
        <v>353</v>
      </c>
      <c r="F2078" s="25" t="s">
        <v>363</v>
      </c>
      <c r="G2078" s="26">
        <v>70</v>
      </c>
      <c r="H2078" s="26">
        <v>407.5</v>
      </c>
      <c r="I2078" s="26">
        <v>407.5</v>
      </c>
      <c r="J2078" s="26"/>
      <c r="K2078" s="26"/>
      <c r="L2078" s="26"/>
      <c r="M2078" s="26"/>
      <c r="N2078" s="26">
        <v>407.5</v>
      </c>
      <c r="O2078" s="47">
        <f t="shared" si="2511"/>
        <v>100</v>
      </c>
      <c r="P2078" s="26"/>
      <c r="Q2078" s="26"/>
      <c r="R2078" s="26"/>
    </row>
    <row r="2079" spans="1:18" ht="26" x14ac:dyDescent="0.35">
      <c r="A2079" s="24" t="s">
        <v>421</v>
      </c>
      <c r="B2079" s="24" t="s">
        <v>8</v>
      </c>
      <c r="C2079" s="24" t="s">
        <v>10</v>
      </c>
      <c r="D2079" s="24" t="s">
        <v>305</v>
      </c>
      <c r="E2079" s="24"/>
      <c r="F2079" s="25" t="s">
        <v>771</v>
      </c>
      <c r="G2079" s="26">
        <f t="shared" ref="G2079:N2080" si="2530">G2080</f>
        <v>3536.3</v>
      </c>
      <c r="H2079" s="26">
        <f t="shared" si="2530"/>
        <v>3536.3</v>
      </c>
      <c r="I2079" s="26">
        <f t="shared" si="2530"/>
        <v>3536.3</v>
      </c>
      <c r="J2079" s="26">
        <f t="shared" si="2530"/>
        <v>0</v>
      </c>
      <c r="K2079" s="26">
        <f t="shared" si="2530"/>
        <v>0</v>
      </c>
      <c r="L2079" s="26">
        <f t="shared" si="2530"/>
        <v>0</v>
      </c>
      <c r="M2079" s="26">
        <f t="shared" si="2530"/>
        <v>0</v>
      </c>
      <c r="N2079" s="26">
        <f t="shared" si="2530"/>
        <v>3536.3</v>
      </c>
      <c r="O2079" s="47">
        <f t="shared" si="2511"/>
        <v>100</v>
      </c>
      <c r="P2079" s="26">
        <f t="shared" ref="P2079:R2080" si="2531">P2080</f>
        <v>0</v>
      </c>
      <c r="Q2079" s="26">
        <f t="shared" si="2531"/>
        <v>0</v>
      </c>
      <c r="R2079" s="26">
        <f t="shared" si="2531"/>
        <v>0</v>
      </c>
    </row>
    <row r="2080" spans="1:18" ht="26" x14ac:dyDescent="0.35">
      <c r="A2080" s="24" t="s">
        <v>421</v>
      </c>
      <c r="B2080" s="24" t="s">
        <v>8</v>
      </c>
      <c r="C2080" s="24" t="s">
        <v>10</v>
      </c>
      <c r="D2080" s="24" t="s">
        <v>305</v>
      </c>
      <c r="E2080" s="24" t="s">
        <v>85</v>
      </c>
      <c r="F2080" s="25" t="s">
        <v>370</v>
      </c>
      <c r="G2080" s="26">
        <f t="shared" si="2530"/>
        <v>3536.3</v>
      </c>
      <c r="H2080" s="26">
        <f t="shared" si="2530"/>
        <v>3536.3</v>
      </c>
      <c r="I2080" s="26">
        <f t="shared" si="2530"/>
        <v>3536.3</v>
      </c>
      <c r="J2080" s="26">
        <f t="shared" si="2530"/>
        <v>0</v>
      </c>
      <c r="K2080" s="26">
        <f t="shared" si="2530"/>
        <v>0</v>
      </c>
      <c r="L2080" s="26">
        <f t="shared" si="2530"/>
        <v>0</v>
      </c>
      <c r="M2080" s="26">
        <f t="shared" si="2530"/>
        <v>0</v>
      </c>
      <c r="N2080" s="26">
        <f t="shared" si="2530"/>
        <v>3536.3</v>
      </c>
      <c r="O2080" s="47">
        <f t="shared" si="2511"/>
        <v>100</v>
      </c>
      <c r="P2080" s="26">
        <f t="shared" si="2531"/>
        <v>0</v>
      </c>
      <c r="Q2080" s="26">
        <f t="shared" si="2531"/>
        <v>0</v>
      </c>
      <c r="R2080" s="26">
        <f t="shared" si="2531"/>
        <v>0</v>
      </c>
    </row>
    <row r="2081" spans="1:18" ht="26" x14ac:dyDescent="0.35">
      <c r="A2081" s="24" t="s">
        <v>421</v>
      </c>
      <c r="B2081" s="24" t="s">
        <v>8</v>
      </c>
      <c r="C2081" s="24" t="s">
        <v>10</v>
      </c>
      <c r="D2081" s="24" t="s">
        <v>305</v>
      </c>
      <c r="E2081" s="24">
        <v>630</v>
      </c>
      <c r="F2081" s="25" t="s">
        <v>363</v>
      </c>
      <c r="G2081" s="26">
        <v>3536.3</v>
      </c>
      <c r="H2081" s="26">
        <v>3536.3</v>
      </c>
      <c r="I2081" s="26">
        <v>3536.3</v>
      </c>
      <c r="J2081" s="26"/>
      <c r="K2081" s="26"/>
      <c r="L2081" s="26"/>
      <c r="M2081" s="26"/>
      <c r="N2081" s="26">
        <v>3536.3</v>
      </c>
      <c r="O2081" s="47">
        <f t="shared" si="2511"/>
        <v>100</v>
      </c>
      <c r="P2081" s="26"/>
      <c r="Q2081" s="26"/>
      <c r="R2081" s="26"/>
    </row>
    <row r="2082" spans="1:18" ht="39" x14ac:dyDescent="0.35">
      <c r="A2082" s="24" t="s">
        <v>421</v>
      </c>
      <c r="B2082" s="24" t="s">
        <v>8</v>
      </c>
      <c r="C2082" s="24" t="s">
        <v>10</v>
      </c>
      <c r="D2082" s="24" t="s">
        <v>306</v>
      </c>
      <c r="E2082" s="24"/>
      <c r="F2082" s="25" t="s">
        <v>821</v>
      </c>
      <c r="G2082" s="26">
        <f t="shared" ref="G2082:N2083" si="2532">G2083</f>
        <v>439.7</v>
      </c>
      <c r="H2082" s="26">
        <f t="shared" si="2532"/>
        <v>439.7</v>
      </c>
      <c r="I2082" s="26">
        <f t="shared" si="2532"/>
        <v>439.7</v>
      </c>
      <c r="J2082" s="26">
        <f t="shared" si="2532"/>
        <v>0</v>
      </c>
      <c r="K2082" s="26">
        <f t="shared" si="2532"/>
        <v>0</v>
      </c>
      <c r="L2082" s="26">
        <f t="shared" si="2532"/>
        <v>0</v>
      </c>
      <c r="M2082" s="26">
        <f t="shared" si="2532"/>
        <v>0</v>
      </c>
      <c r="N2082" s="26">
        <f t="shared" si="2532"/>
        <v>439.7</v>
      </c>
      <c r="O2082" s="47">
        <f t="shared" si="2511"/>
        <v>100</v>
      </c>
      <c r="P2082" s="26">
        <f t="shared" ref="P2082:R2083" si="2533">P2083</f>
        <v>0</v>
      </c>
      <c r="Q2082" s="26">
        <f t="shared" si="2533"/>
        <v>0</v>
      </c>
      <c r="R2082" s="26">
        <f t="shared" si="2533"/>
        <v>0</v>
      </c>
    </row>
    <row r="2083" spans="1:18" ht="26" x14ac:dyDescent="0.35">
      <c r="A2083" s="24" t="s">
        <v>421</v>
      </c>
      <c r="B2083" s="24" t="s">
        <v>8</v>
      </c>
      <c r="C2083" s="24" t="s">
        <v>10</v>
      </c>
      <c r="D2083" s="24" t="s">
        <v>306</v>
      </c>
      <c r="E2083" s="24" t="s">
        <v>85</v>
      </c>
      <c r="F2083" s="25" t="s">
        <v>370</v>
      </c>
      <c r="G2083" s="26">
        <f t="shared" si="2532"/>
        <v>439.7</v>
      </c>
      <c r="H2083" s="26">
        <f t="shared" si="2532"/>
        <v>439.7</v>
      </c>
      <c r="I2083" s="26">
        <f t="shared" si="2532"/>
        <v>439.7</v>
      </c>
      <c r="J2083" s="26">
        <f t="shared" si="2532"/>
        <v>0</v>
      </c>
      <c r="K2083" s="26">
        <f t="shared" si="2532"/>
        <v>0</v>
      </c>
      <c r="L2083" s="26">
        <f t="shared" si="2532"/>
        <v>0</v>
      </c>
      <c r="M2083" s="26">
        <f t="shared" si="2532"/>
        <v>0</v>
      </c>
      <c r="N2083" s="26">
        <f t="shared" si="2532"/>
        <v>439.7</v>
      </c>
      <c r="O2083" s="47">
        <f t="shared" si="2511"/>
        <v>100</v>
      </c>
      <c r="P2083" s="26">
        <f t="shared" si="2533"/>
        <v>0</v>
      </c>
      <c r="Q2083" s="26">
        <f t="shared" si="2533"/>
        <v>0</v>
      </c>
      <c r="R2083" s="26">
        <f t="shared" si="2533"/>
        <v>0</v>
      </c>
    </row>
    <row r="2084" spans="1:18" ht="26" x14ac:dyDescent="0.35">
      <c r="A2084" s="24" t="s">
        <v>421</v>
      </c>
      <c r="B2084" s="24" t="s">
        <v>8</v>
      </c>
      <c r="C2084" s="24" t="s">
        <v>10</v>
      </c>
      <c r="D2084" s="24" t="s">
        <v>306</v>
      </c>
      <c r="E2084" s="24">
        <v>630</v>
      </c>
      <c r="F2084" s="25" t="s">
        <v>363</v>
      </c>
      <c r="G2084" s="26">
        <v>439.7</v>
      </c>
      <c r="H2084" s="26">
        <v>439.7</v>
      </c>
      <c r="I2084" s="26">
        <v>439.7</v>
      </c>
      <c r="J2084" s="26"/>
      <c r="K2084" s="26"/>
      <c r="L2084" s="26"/>
      <c r="M2084" s="26"/>
      <c r="N2084" s="26">
        <v>439.7</v>
      </c>
      <c r="O2084" s="47">
        <f t="shared" si="2511"/>
        <v>100</v>
      </c>
      <c r="P2084" s="26"/>
      <c r="Q2084" s="26"/>
      <c r="R2084" s="26"/>
    </row>
    <row r="2085" spans="1:18" ht="26" x14ac:dyDescent="0.35">
      <c r="A2085" s="24" t="s">
        <v>421</v>
      </c>
      <c r="B2085" s="24" t="s">
        <v>8</v>
      </c>
      <c r="C2085" s="24" t="s">
        <v>10</v>
      </c>
      <c r="D2085" s="24" t="s">
        <v>332</v>
      </c>
      <c r="E2085" s="24"/>
      <c r="F2085" s="25" t="s">
        <v>389</v>
      </c>
      <c r="G2085" s="26">
        <f>G2086+G2089</f>
        <v>1573.8999999999999</v>
      </c>
      <c r="H2085" s="26">
        <f t="shared" ref="H2085:R2085" si="2534">H2086+H2089</f>
        <v>1588.1999999999998</v>
      </c>
      <c r="I2085" s="26">
        <f t="shared" si="2534"/>
        <v>1588.1999999999998</v>
      </c>
      <c r="J2085" s="26">
        <f t="shared" si="2534"/>
        <v>0</v>
      </c>
      <c r="K2085" s="26">
        <f t="shared" si="2534"/>
        <v>0</v>
      </c>
      <c r="L2085" s="26">
        <f t="shared" si="2534"/>
        <v>0</v>
      </c>
      <c r="M2085" s="26">
        <f t="shared" si="2534"/>
        <v>0</v>
      </c>
      <c r="N2085" s="26">
        <f t="shared" si="2534"/>
        <v>1348.1410000000001</v>
      </c>
      <c r="O2085" s="47">
        <f t="shared" si="2511"/>
        <v>84.884838181589245</v>
      </c>
      <c r="P2085" s="26">
        <f t="shared" si="2534"/>
        <v>0</v>
      </c>
      <c r="Q2085" s="26">
        <f t="shared" si="2534"/>
        <v>0</v>
      </c>
      <c r="R2085" s="26">
        <f t="shared" si="2534"/>
        <v>0</v>
      </c>
    </row>
    <row r="2086" spans="1:18" ht="26" x14ac:dyDescent="0.35">
      <c r="A2086" s="24" t="s">
        <v>421</v>
      </c>
      <c r="B2086" s="24" t="s">
        <v>8</v>
      </c>
      <c r="C2086" s="24" t="s">
        <v>10</v>
      </c>
      <c r="D2086" s="24" t="s">
        <v>769</v>
      </c>
      <c r="E2086" s="24"/>
      <c r="F2086" s="25" t="s">
        <v>388</v>
      </c>
      <c r="G2086" s="26">
        <f t="shared" ref="G2086:N2087" si="2535">G2087</f>
        <v>1340.6</v>
      </c>
      <c r="H2086" s="26">
        <f t="shared" si="2535"/>
        <v>1340.6</v>
      </c>
      <c r="I2086" s="26">
        <f t="shared" si="2535"/>
        <v>1340.6</v>
      </c>
      <c r="J2086" s="26">
        <f t="shared" si="2535"/>
        <v>0</v>
      </c>
      <c r="K2086" s="26">
        <f t="shared" si="2535"/>
        <v>0</v>
      </c>
      <c r="L2086" s="26">
        <f t="shared" si="2535"/>
        <v>0</v>
      </c>
      <c r="M2086" s="26">
        <f t="shared" si="2535"/>
        <v>0</v>
      </c>
      <c r="N2086" s="26">
        <f t="shared" si="2535"/>
        <v>1162.252</v>
      </c>
      <c r="O2086" s="47">
        <f t="shared" si="2511"/>
        <v>86.696404594957485</v>
      </c>
      <c r="P2086" s="26">
        <f t="shared" ref="P2086:R2087" si="2536">P2087</f>
        <v>0</v>
      </c>
      <c r="Q2086" s="26">
        <f t="shared" si="2536"/>
        <v>0</v>
      </c>
      <c r="R2086" s="26">
        <f t="shared" si="2536"/>
        <v>0</v>
      </c>
    </row>
    <row r="2087" spans="1:18" ht="26" x14ac:dyDescent="0.35">
      <c r="A2087" s="24" t="s">
        <v>421</v>
      </c>
      <c r="B2087" s="24" t="s">
        <v>8</v>
      </c>
      <c r="C2087" s="24" t="s">
        <v>10</v>
      </c>
      <c r="D2087" s="24" t="s">
        <v>769</v>
      </c>
      <c r="E2087" s="24" t="s">
        <v>6</v>
      </c>
      <c r="F2087" s="25" t="s">
        <v>367</v>
      </c>
      <c r="G2087" s="26">
        <f t="shared" si="2535"/>
        <v>1340.6</v>
      </c>
      <c r="H2087" s="26">
        <f t="shared" si="2535"/>
        <v>1340.6</v>
      </c>
      <c r="I2087" s="26">
        <f t="shared" si="2535"/>
        <v>1340.6</v>
      </c>
      <c r="J2087" s="26">
        <f t="shared" si="2535"/>
        <v>0</v>
      </c>
      <c r="K2087" s="26">
        <f t="shared" si="2535"/>
        <v>0</v>
      </c>
      <c r="L2087" s="26">
        <f t="shared" si="2535"/>
        <v>0</v>
      </c>
      <c r="M2087" s="26">
        <f t="shared" si="2535"/>
        <v>0</v>
      </c>
      <c r="N2087" s="26">
        <f t="shared" si="2535"/>
        <v>1162.252</v>
      </c>
      <c r="O2087" s="47">
        <f t="shared" si="2511"/>
        <v>86.696404594957485</v>
      </c>
      <c r="P2087" s="26">
        <f t="shared" si="2536"/>
        <v>0</v>
      </c>
      <c r="Q2087" s="26">
        <f t="shared" si="2536"/>
        <v>0</v>
      </c>
      <c r="R2087" s="26">
        <f t="shared" si="2536"/>
        <v>0</v>
      </c>
    </row>
    <row r="2088" spans="1:18" ht="26" x14ac:dyDescent="0.35">
      <c r="A2088" s="24" t="s">
        <v>421</v>
      </c>
      <c r="B2088" s="24" t="s">
        <v>8</v>
      </c>
      <c r="C2088" s="24" t="s">
        <v>10</v>
      </c>
      <c r="D2088" s="24" t="s">
        <v>769</v>
      </c>
      <c r="E2088" s="24" t="s">
        <v>302</v>
      </c>
      <c r="F2088" s="25" t="s">
        <v>356</v>
      </c>
      <c r="G2088" s="26">
        <v>1340.6</v>
      </c>
      <c r="H2088" s="26">
        <v>1340.6</v>
      </c>
      <c r="I2088" s="26">
        <v>1340.6</v>
      </c>
      <c r="J2088" s="26"/>
      <c r="K2088" s="26"/>
      <c r="L2088" s="26"/>
      <c r="M2088" s="26"/>
      <c r="N2088" s="26">
        <v>1162.252</v>
      </c>
      <c r="O2088" s="47">
        <f t="shared" si="2511"/>
        <v>86.696404594957485</v>
      </c>
      <c r="P2088" s="26"/>
      <c r="Q2088" s="26"/>
      <c r="R2088" s="26"/>
    </row>
    <row r="2089" spans="1:18" ht="26" x14ac:dyDescent="0.35">
      <c r="A2089" s="24" t="s">
        <v>421</v>
      </c>
      <c r="B2089" s="24" t="s">
        <v>8</v>
      </c>
      <c r="C2089" s="24" t="s">
        <v>10</v>
      </c>
      <c r="D2089" s="24" t="s">
        <v>541</v>
      </c>
      <c r="E2089" s="24"/>
      <c r="F2089" s="25" t="s">
        <v>822</v>
      </c>
      <c r="G2089" s="26">
        <f>G2090+G2092</f>
        <v>233.3</v>
      </c>
      <c r="H2089" s="26">
        <f t="shared" ref="H2089:N2089" si="2537">H2090+H2092</f>
        <v>247.60000000000002</v>
      </c>
      <c r="I2089" s="26">
        <f t="shared" si="2537"/>
        <v>247.60000000000002</v>
      </c>
      <c r="J2089" s="26">
        <f t="shared" si="2537"/>
        <v>0</v>
      </c>
      <c r="K2089" s="26">
        <f t="shared" si="2537"/>
        <v>0</v>
      </c>
      <c r="L2089" s="26">
        <f t="shared" si="2537"/>
        <v>0</v>
      </c>
      <c r="M2089" s="26">
        <f t="shared" si="2537"/>
        <v>0</v>
      </c>
      <c r="N2089" s="26">
        <f t="shared" si="2537"/>
        <v>185.88900000000001</v>
      </c>
      <c r="O2089" s="47">
        <f t="shared" si="2511"/>
        <v>75.076332794830364</v>
      </c>
      <c r="P2089" s="26">
        <f t="shared" ref="P2089:R2089" si="2538">P2090+P2092</f>
        <v>0</v>
      </c>
      <c r="Q2089" s="26">
        <f t="shared" ref="Q2089" si="2539">Q2090+Q2092</f>
        <v>0</v>
      </c>
      <c r="R2089" s="26">
        <f t="shared" si="2538"/>
        <v>0</v>
      </c>
    </row>
    <row r="2090" spans="1:18" ht="26" x14ac:dyDescent="0.35">
      <c r="A2090" s="24" t="s">
        <v>421</v>
      </c>
      <c r="B2090" s="24" t="s">
        <v>8</v>
      </c>
      <c r="C2090" s="24" t="s">
        <v>10</v>
      </c>
      <c r="D2090" s="24" t="s">
        <v>541</v>
      </c>
      <c r="E2090" s="24" t="s">
        <v>6</v>
      </c>
      <c r="F2090" s="25" t="s">
        <v>367</v>
      </c>
      <c r="G2090" s="26">
        <f t="shared" ref="G2090" si="2540">G2091</f>
        <v>233.3</v>
      </c>
      <c r="H2090" s="26">
        <f t="shared" ref="H2090:M2090" si="2541">H2091</f>
        <v>233.3</v>
      </c>
      <c r="I2090" s="26">
        <f t="shared" si="2541"/>
        <v>233.3</v>
      </c>
      <c r="J2090" s="26">
        <f t="shared" si="2541"/>
        <v>0</v>
      </c>
      <c r="K2090" s="26">
        <f t="shared" si="2541"/>
        <v>0</v>
      </c>
      <c r="L2090" s="26">
        <f t="shared" si="2541"/>
        <v>0</v>
      </c>
      <c r="M2090" s="26">
        <f t="shared" si="2541"/>
        <v>0</v>
      </c>
      <c r="N2090" s="26">
        <f t="shared" ref="N2090" si="2542">N2091</f>
        <v>171.589</v>
      </c>
      <c r="O2090" s="47">
        <f t="shared" si="2511"/>
        <v>73.548649807115297</v>
      </c>
      <c r="P2090" s="26">
        <f t="shared" ref="P2090:R2090" si="2543">P2091</f>
        <v>0</v>
      </c>
      <c r="Q2090" s="26">
        <f t="shared" si="2543"/>
        <v>0</v>
      </c>
      <c r="R2090" s="26">
        <f t="shared" si="2543"/>
        <v>0</v>
      </c>
    </row>
    <row r="2091" spans="1:18" ht="26" x14ac:dyDescent="0.35">
      <c r="A2091" s="24" t="s">
        <v>421</v>
      </c>
      <c r="B2091" s="24" t="s">
        <v>8</v>
      </c>
      <c r="C2091" s="24" t="s">
        <v>10</v>
      </c>
      <c r="D2091" s="24" t="s">
        <v>541</v>
      </c>
      <c r="E2091" s="24" t="s">
        <v>302</v>
      </c>
      <c r="F2091" s="25" t="s">
        <v>356</v>
      </c>
      <c r="G2091" s="26">
        <v>233.3</v>
      </c>
      <c r="H2091" s="26">
        <v>233.3</v>
      </c>
      <c r="I2091" s="26">
        <v>233.3</v>
      </c>
      <c r="J2091" s="26"/>
      <c r="K2091" s="26"/>
      <c r="L2091" s="26"/>
      <c r="M2091" s="26"/>
      <c r="N2091" s="26">
        <v>171.589</v>
      </c>
      <c r="O2091" s="47">
        <f t="shared" si="2511"/>
        <v>73.548649807115297</v>
      </c>
      <c r="P2091" s="26"/>
      <c r="Q2091" s="26"/>
      <c r="R2091" s="26"/>
    </row>
    <row r="2092" spans="1:18" ht="26" x14ac:dyDescent="0.35">
      <c r="A2092" s="24" t="s">
        <v>421</v>
      </c>
      <c r="B2092" s="24" t="s">
        <v>8</v>
      </c>
      <c r="C2092" s="24" t="s">
        <v>10</v>
      </c>
      <c r="D2092" s="24" t="s">
        <v>541</v>
      </c>
      <c r="E2092" s="24" t="s">
        <v>85</v>
      </c>
      <c r="F2092" s="25" t="s">
        <v>370</v>
      </c>
      <c r="G2092" s="26">
        <f>G2093</f>
        <v>0</v>
      </c>
      <c r="H2092" s="26">
        <f t="shared" ref="H2092:N2092" si="2544">H2093</f>
        <v>14.3</v>
      </c>
      <c r="I2092" s="26">
        <f t="shared" si="2544"/>
        <v>14.3</v>
      </c>
      <c r="J2092" s="26">
        <f t="shared" si="2544"/>
        <v>0</v>
      </c>
      <c r="K2092" s="26">
        <f t="shared" si="2544"/>
        <v>0</v>
      </c>
      <c r="L2092" s="26">
        <f t="shared" si="2544"/>
        <v>0</v>
      </c>
      <c r="M2092" s="26">
        <f t="shared" si="2544"/>
        <v>0</v>
      </c>
      <c r="N2092" s="26">
        <f t="shared" si="2544"/>
        <v>14.3</v>
      </c>
      <c r="O2092" s="47">
        <f t="shared" si="2511"/>
        <v>100</v>
      </c>
      <c r="P2092" s="26">
        <f t="shared" ref="P2092:R2092" si="2545">P2093</f>
        <v>0</v>
      </c>
      <c r="Q2092" s="26">
        <f t="shared" si="2545"/>
        <v>0</v>
      </c>
      <c r="R2092" s="26">
        <f t="shared" si="2545"/>
        <v>0</v>
      </c>
    </row>
    <row r="2093" spans="1:18" ht="26" x14ac:dyDescent="0.35">
      <c r="A2093" s="24" t="s">
        <v>421</v>
      </c>
      <c r="B2093" s="24" t="s">
        <v>8</v>
      </c>
      <c r="C2093" s="24" t="s">
        <v>10</v>
      </c>
      <c r="D2093" s="24" t="s">
        <v>541</v>
      </c>
      <c r="E2093" s="24">
        <v>630</v>
      </c>
      <c r="F2093" s="25" t="s">
        <v>363</v>
      </c>
      <c r="G2093" s="26"/>
      <c r="H2093" s="26">
        <v>14.3</v>
      </c>
      <c r="I2093" s="26">
        <v>14.3</v>
      </c>
      <c r="J2093" s="26"/>
      <c r="K2093" s="26"/>
      <c r="L2093" s="26"/>
      <c r="M2093" s="26"/>
      <c r="N2093" s="26">
        <v>14.3</v>
      </c>
      <c r="O2093" s="47">
        <f t="shared" si="2511"/>
        <v>100</v>
      </c>
      <c r="P2093" s="26"/>
      <c r="Q2093" s="26"/>
      <c r="R2093" s="26"/>
    </row>
    <row r="2094" spans="1:18" ht="26" x14ac:dyDescent="0.35">
      <c r="A2094" s="24" t="s">
        <v>421</v>
      </c>
      <c r="B2094" s="24" t="s">
        <v>8</v>
      </c>
      <c r="C2094" s="24" t="s">
        <v>10</v>
      </c>
      <c r="D2094" s="24" t="s">
        <v>28</v>
      </c>
      <c r="E2094" s="24"/>
      <c r="F2094" s="25" t="s">
        <v>39</v>
      </c>
      <c r="G2094" s="26">
        <f t="shared" ref="G2094:G2097" si="2546">G2095</f>
        <v>0</v>
      </c>
      <c r="H2094" s="26">
        <f>H2095</f>
        <v>269.21807999999999</v>
      </c>
      <c r="I2094" s="26">
        <f t="shared" ref="I2094:M2097" si="2547">I2095</f>
        <v>269.21807999999999</v>
      </c>
      <c r="J2094" s="26">
        <f t="shared" si="2547"/>
        <v>0</v>
      </c>
      <c r="K2094" s="26">
        <f t="shared" si="2547"/>
        <v>0</v>
      </c>
      <c r="L2094" s="26">
        <f t="shared" si="2547"/>
        <v>0</v>
      </c>
      <c r="M2094" s="26">
        <f t="shared" si="2547"/>
        <v>0</v>
      </c>
      <c r="N2094" s="26">
        <f t="shared" ref="N2094:N2097" si="2548">N2095</f>
        <v>237.72200000000001</v>
      </c>
      <c r="O2094" s="47">
        <f t="shared" si="2511"/>
        <v>88.300904604921044</v>
      </c>
      <c r="P2094" s="26">
        <f t="shared" ref="P2094:R2097" si="2549">P2095</f>
        <v>0</v>
      </c>
      <c r="Q2094" s="26">
        <f t="shared" si="2549"/>
        <v>0</v>
      </c>
      <c r="R2094" s="26">
        <f t="shared" si="2549"/>
        <v>0</v>
      </c>
    </row>
    <row r="2095" spans="1:18" ht="26" x14ac:dyDescent="0.35">
      <c r="A2095" s="24" t="s">
        <v>421</v>
      </c>
      <c r="B2095" s="24" t="s">
        <v>8</v>
      </c>
      <c r="C2095" s="24" t="s">
        <v>10</v>
      </c>
      <c r="D2095" s="24" t="s">
        <v>59</v>
      </c>
      <c r="E2095" s="24"/>
      <c r="F2095" s="25" t="s">
        <v>72</v>
      </c>
      <c r="G2095" s="26">
        <f t="shared" si="2546"/>
        <v>0</v>
      </c>
      <c r="H2095" s="26">
        <f>H2096</f>
        <v>269.21807999999999</v>
      </c>
      <c r="I2095" s="26">
        <f t="shared" si="2547"/>
        <v>269.21807999999999</v>
      </c>
      <c r="J2095" s="26">
        <f t="shared" si="2547"/>
        <v>0</v>
      </c>
      <c r="K2095" s="26">
        <f t="shared" si="2547"/>
        <v>0</v>
      </c>
      <c r="L2095" s="26">
        <f t="shared" si="2547"/>
        <v>0</v>
      </c>
      <c r="M2095" s="26">
        <f t="shared" si="2547"/>
        <v>0</v>
      </c>
      <c r="N2095" s="26">
        <f t="shared" si="2548"/>
        <v>237.72200000000001</v>
      </c>
      <c r="O2095" s="47">
        <f t="shared" si="2511"/>
        <v>88.300904604921044</v>
      </c>
      <c r="P2095" s="26">
        <f t="shared" si="2549"/>
        <v>0</v>
      </c>
      <c r="Q2095" s="26">
        <f t="shared" si="2549"/>
        <v>0</v>
      </c>
      <c r="R2095" s="26">
        <f t="shared" si="2549"/>
        <v>0</v>
      </c>
    </row>
    <row r="2096" spans="1:18" ht="26" x14ac:dyDescent="0.35">
      <c r="A2096" s="24" t="s">
        <v>421</v>
      </c>
      <c r="B2096" s="24" t="s">
        <v>8</v>
      </c>
      <c r="C2096" s="24" t="s">
        <v>10</v>
      </c>
      <c r="D2096" s="24" t="s">
        <v>53</v>
      </c>
      <c r="E2096" s="24"/>
      <c r="F2096" s="25" t="s">
        <v>73</v>
      </c>
      <c r="G2096" s="26">
        <f t="shared" si="2546"/>
        <v>0</v>
      </c>
      <c r="H2096" s="26">
        <f>H2097</f>
        <v>269.21807999999999</v>
      </c>
      <c r="I2096" s="26">
        <f t="shared" si="2547"/>
        <v>269.21807999999999</v>
      </c>
      <c r="J2096" s="26">
        <f t="shared" si="2547"/>
        <v>0</v>
      </c>
      <c r="K2096" s="26">
        <f t="shared" si="2547"/>
        <v>0</v>
      </c>
      <c r="L2096" s="26">
        <f t="shared" si="2547"/>
        <v>0</v>
      </c>
      <c r="M2096" s="26">
        <f t="shared" si="2547"/>
        <v>0</v>
      </c>
      <c r="N2096" s="26">
        <f t="shared" si="2548"/>
        <v>237.72200000000001</v>
      </c>
      <c r="O2096" s="47">
        <f t="shared" si="2511"/>
        <v>88.300904604921044</v>
      </c>
      <c r="P2096" s="26">
        <f t="shared" si="2549"/>
        <v>0</v>
      </c>
      <c r="Q2096" s="26">
        <f t="shared" si="2549"/>
        <v>0</v>
      </c>
      <c r="R2096" s="26">
        <f t="shared" si="2549"/>
        <v>0</v>
      </c>
    </row>
    <row r="2097" spans="1:18" ht="26" x14ac:dyDescent="0.35">
      <c r="A2097" s="24" t="s">
        <v>421</v>
      </c>
      <c r="B2097" s="24" t="s">
        <v>8</v>
      </c>
      <c r="C2097" s="24" t="s">
        <v>10</v>
      </c>
      <c r="D2097" s="24" t="s">
        <v>53</v>
      </c>
      <c r="E2097" s="24" t="s">
        <v>6</v>
      </c>
      <c r="F2097" s="25" t="s">
        <v>367</v>
      </c>
      <c r="G2097" s="26">
        <f t="shared" si="2546"/>
        <v>0</v>
      </c>
      <c r="H2097" s="26">
        <f>H2098</f>
        <v>269.21807999999999</v>
      </c>
      <c r="I2097" s="26">
        <f t="shared" si="2547"/>
        <v>269.21807999999999</v>
      </c>
      <c r="J2097" s="26">
        <f t="shared" si="2547"/>
        <v>0</v>
      </c>
      <c r="K2097" s="26">
        <f t="shared" si="2547"/>
        <v>0</v>
      </c>
      <c r="L2097" s="26">
        <f t="shared" si="2547"/>
        <v>0</v>
      </c>
      <c r="M2097" s="26">
        <f t="shared" si="2547"/>
        <v>0</v>
      </c>
      <c r="N2097" s="26">
        <f t="shared" si="2548"/>
        <v>237.72200000000001</v>
      </c>
      <c r="O2097" s="47">
        <f t="shared" si="2511"/>
        <v>88.300904604921044</v>
      </c>
      <c r="P2097" s="26">
        <f t="shared" si="2549"/>
        <v>0</v>
      </c>
      <c r="Q2097" s="26">
        <f t="shared" si="2549"/>
        <v>0</v>
      </c>
      <c r="R2097" s="26">
        <f t="shared" si="2549"/>
        <v>0</v>
      </c>
    </row>
    <row r="2098" spans="1:18" ht="26" x14ac:dyDescent="0.35">
      <c r="A2098" s="24" t="s">
        <v>421</v>
      </c>
      <c r="B2098" s="24" t="s">
        <v>8</v>
      </c>
      <c r="C2098" s="24" t="s">
        <v>10</v>
      </c>
      <c r="D2098" s="24" t="s">
        <v>53</v>
      </c>
      <c r="E2098" s="24">
        <v>240</v>
      </c>
      <c r="F2098" s="25" t="s">
        <v>356</v>
      </c>
      <c r="G2098" s="26"/>
      <c r="H2098" s="26">
        <v>269.21807999999999</v>
      </c>
      <c r="I2098" s="26">
        <v>269.21807999999999</v>
      </c>
      <c r="J2098" s="26"/>
      <c r="K2098" s="26"/>
      <c r="L2098" s="26"/>
      <c r="M2098" s="26"/>
      <c r="N2098" s="26">
        <v>237.72200000000001</v>
      </c>
      <c r="O2098" s="47">
        <f t="shared" si="2511"/>
        <v>88.300904604921044</v>
      </c>
      <c r="P2098" s="26"/>
      <c r="Q2098" s="26"/>
      <c r="R2098" s="26"/>
    </row>
    <row r="2099" spans="1:18" s="7" customFormat="1" x14ac:dyDescent="0.35">
      <c r="A2099" s="27" t="s">
        <v>421</v>
      </c>
      <c r="B2099" s="27" t="s">
        <v>99</v>
      </c>
      <c r="C2099" s="27"/>
      <c r="D2099" s="27"/>
      <c r="E2099" s="27"/>
      <c r="F2099" s="17" t="s">
        <v>372</v>
      </c>
      <c r="G2099" s="18">
        <f t="shared" ref="G2099" si="2550">G2100+G2106</f>
        <v>677.74700000000007</v>
      </c>
      <c r="H2099" s="18">
        <f t="shared" ref="H2099:M2099" si="2551">H2100+H2106</f>
        <v>677.74700000000007</v>
      </c>
      <c r="I2099" s="18">
        <f t="shared" si="2551"/>
        <v>677.74700000000007</v>
      </c>
      <c r="J2099" s="18">
        <f t="shared" si="2551"/>
        <v>0</v>
      </c>
      <c r="K2099" s="18">
        <f t="shared" si="2551"/>
        <v>0</v>
      </c>
      <c r="L2099" s="18">
        <f t="shared" si="2551"/>
        <v>0</v>
      </c>
      <c r="M2099" s="18">
        <f t="shared" si="2551"/>
        <v>0</v>
      </c>
      <c r="N2099" s="18">
        <f t="shared" ref="N2099" si="2552">N2100+N2106</f>
        <v>677.21199999999999</v>
      </c>
      <c r="O2099" s="46">
        <f t="shared" si="2511"/>
        <v>99.921061989208354</v>
      </c>
      <c r="P2099" s="18">
        <f t="shared" ref="P2099:R2099" si="2553">P2100+P2106</f>
        <v>0</v>
      </c>
      <c r="Q2099" s="18">
        <f t="shared" ref="Q2099" si="2554">Q2100+Q2106</f>
        <v>0</v>
      </c>
      <c r="R2099" s="18">
        <f t="shared" si="2553"/>
        <v>0</v>
      </c>
    </row>
    <row r="2100" spans="1:18" s="29" customFormat="1" ht="26" x14ac:dyDescent="0.35">
      <c r="A2100" s="28" t="s">
        <v>421</v>
      </c>
      <c r="B2100" s="28" t="s">
        <v>99</v>
      </c>
      <c r="C2100" s="28" t="s">
        <v>128</v>
      </c>
      <c r="D2100" s="28"/>
      <c r="E2100" s="28"/>
      <c r="F2100" s="21" t="s">
        <v>378</v>
      </c>
      <c r="G2100" s="22">
        <f t="shared" ref="G2100:N2104" si="2555">G2101</f>
        <v>211.32499999999999</v>
      </c>
      <c r="H2100" s="22">
        <f t="shared" si="2555"/>
        <v>211.32499999999999</v>
      </c>
      <c r="I2100" s="22">
        <f t="shared" si="2555"/>
        <v>211.32499999999999</v>
      </c>
      <c r="J2100" s="22">
        <f t="shared" si="2555"/>
        <v>0</v>
      </c>
      <c r="K2100" s="22">
        <f t="shared" si="2555"/>
        <v>0</v>
      </c>
      <c r="L2100" s="22">
        <f t="shared" si="2555"/>
        <v>0</v>
      </c>
      <c r="M2100" s="22">
        <f t="shared" si="2555"/>
        <v>0</v>
      </c>
      <c r="N2100" s="22">
        <f t="shared" si="2555"/>
        <v>210.791</v>
      </c>
      <c r="O2100" s="48">
        <f t="shared" si="2511"/>
        <v>99.747308647817349</v>
      </c>
      <c r="P2100" s="22">
        <f t="shared" ref="P2100:R2104" si="2556">P2101</f>
        <v>0</v>
      </c>
      <c r="Q2100" s="22">
        <f t="shared" si="2556"/>
        <v>0</v>
      </c>
      <c r="R2100" s="22">
        <f t="shared" si="2556"/>
        <v>0</v>
      </c>
    </row>
    <row r="2101" spans="1:18" ht="26" x14ac:dyDescent="0.35">
      <c r="A2101" s="24" t="s">
        <v>421</v>
      </c>
      <c r="B2101" s="24" t="s">
        <v>99</v>
      </c>
      <c r="C2101" s="24" t="s">
        <v>128</v>
      </c>
      <c r="D2101" s="24" t="s">
        <v>28</v>
      </c>
      <c r="E2101" s="24"/>
      <c r="F2101" s="25" t="s">
        <v>39</v>
      </c>
      <c r="G2101" s="26">
        <f t="shared" si="2555"/>
        <v>211.32499999999999</v>
      </c>
      <c r="H2101" s="26">
        <f t="shared" si="2555"/>
        <v>211.32499999999999</v>
      </c>
      <c r="I2101" s="26">
        <f t="shared" si="2555"/>
        <v>211.32499999999999</v>
      </c>
      <c r="J2101" s="26">
        <f t="shared" si="2555"/>
        <v>0</v>
      </c>
      <c r="K2101" s="26">
        <f t="shared" si="2555"/>
        <v>0</v>
      </c>
      <c r="L2101" s="26">
        <f t="shared" si="2555"/>
        <v>0</v>
      </c>
      <c r="M2101" s="26">
        <f t="shared" si="2555"/>
        <v>0</v>
      </c>
      <c r="N2101" s="26">
        <f t="shared" si="2555"/>
        <v>210.791</v>
      </c>
      <c r="O2101" s="47">
        <f t="shared" si="2511"/>
        <v>99.747308647817349</v>
      </c>
      <c r="P2101" s="26">
        <f t="shared" si="2556"/>
        <v>0</v>
      </c>
      <c r="Q2101" s="26">
        <f t="shared" si="2556"/>
        <v>0</v>
      </c>
      <c r="R2101" s="26">
        <f t="shared" si="2556"/>
        <v>0</v>
      </c>
    </row>
    <row r="2102" spans="1:18" x14ac:dyDescent="0.35">
      <c r="A2102" s="24" t="s">
        <v>421</v>
      </c>
      <c r="B2102" s="24" t="s">
        <v>99</v>
      </c>
      <c r="C2102" s="24" t="s">
        <v>128</v>
      </c>
      <c r="D2102" s="24" t="s">
        <v>29</v>
      </c>
      <c r="E2102" s="24"/>
      <c r="F2102" s="25" t="s">
        <v>40</v>
      </c>
      <c r="G2102" s="26">
        <f t="shared" si="2555"/>
        <v>211.32499999999999</v>
      </c>
      <c r="H2102" s="26">
        <f t="shared" si="2555"/>
        <v>211.32499999999999</v>
      </c>
      <c r="I2102" s="26">
        <f t="shared" si="2555"/>
        <v>211.32499999999999</v>
      </c>
      <c r="J2102" s="26">
        <f t="shared" si="2555"/>
        <v>0</v>
      </c>
      <c r="K2102" s="26">
        <f t="shared" si="2555"/>
        <v>0</v>
      </c>
      <c r="L2102" s="26">
        <f t="shared" si="2555"/>
        <v>0</v>
      </c>
      <c r="M2102" s="26">
        <f t="shared" si="2555"/>
        <v>0</v>
      </c>
      <c r="N2102" s="26">
        <f t="shared" si="2555"/>
        <v>210.791</v>
      </c>
      <c r="O2102" s="47">
        <f t="shared" si="2511"/>
        <v>99.747308647817349</v>
      </c>
      <c r="P2102" s="26">
        <f t="shared" si="2556"/>
        <v>0</v>
      </c>
      <c r="Q2102" s="26">
        <f t="shared" si="2556"/>
        <v>0</v>
      </c>
      <c r="R2102" s="26">
        <f t="shared" si="2556"/>
        <v>0</v>
      </c>
    </row>
    <row r="2103" spans="1:18" ht="39" x14ac:dyDescent="0.35">
      <c r="A2103" s="24" t="s">
        <v>421</v>
      </c>
      <c r="B2103" s="24" t="s">
        <v>99</v>
      </c>
      <c r="C2103" s="24" t="s">
        <v>128</v>
      </c>
      <c r="D2103" s="24" t="s">
        <v>308</v>
      </c>
      <c r="E2103" s="24"/>
      <c r="F2103" s="25" t="s">
        <v>413</v>
      </c>
      <c r="G2103" s="26">
        <f t="shared" si="2555"/>
        <v>211.32499999999999</v>
      </c>
      <c r="H2103" s="26">
        <f t="shared" si="2555"/>
        <v>211.32499999999999</v>
      </c>
      <c r="I2103" s="26">
        <f t="shared" si="2555"/>
        <v>211.32499999999999</v>
      </c>
      <c r="J2103" s="26">
        <f t="shared" si="2555"/>
        <v>0</v>
      </c>
      <c r="K2103" s="26">
        <f t="shared" si="2555"/>
        <v>0</v>
      </c>
      <c r="L2103" s="26">
        <f t="shared" si="2555"/>
        <v>0</v>
      </c>
      <c r="M2103" s="26">
        <f t="shared" si="2555"/>
        <v>0</v>
      </c>
      <c r="N2103" s="26">
        <f t="shared" si="2555"/>
        <v>210.791</v>
      </c>
      <c r="O2103" s="47">
        <f t="shared" si="2511"/>
        <v>99.747308647817349</v>
      </c>
      <c r="P2103" s="26">
        <f t="shared" si="2556"/>
        <v>0</v>
      </c>
      <c r="Q2103" s="26">
        <f t="shared" si="2556"/>
        <v>0</v>
      </c>
      <c r="R2103" s="26">
        <f t="shared" si="2556"/>
        <v>0</v>
      </c>
    </row>
    <row r="2104" spans="1:18" ht="26" x14ac:dyDescent="0.35">
      <c r="A2104" s="24" t="s">
        <v>421</v>
      </c>
      <c r="B2104" s="24" t="s">
        <v>99</v>
      </c>
      <c r="C2104" s="24" t="s">
        <v>128</v>
      </c>
      <c r="D2104" s="24" t="s">
        <v>308</v>
      </c>
      <c r="E2104" s="24" t="s">
        <v>6</v>
      </c>
      <c r="F2104" s="25" t="s">
        <v>367</v>
      </c>
      <c r="G2104" s="26">
        <f t="shared" si="2555"/>
        <v>211.32499999999999</v>
      </c>
      <c r="H2104" s="26">
        <f t="shared" si="2555"/>
        <v>211.32499999999999</v>
      </c>
      <c r="I2104" s="26">
        <f t="shared" si="2555"/>
        <v>211.32499999999999</v>
      </c>
      <c r="J2104" s="26">
        <f t="shared" si="2555"/>
        <v>0</v>
      </c>
      <c r="K2104" s="26">
        <f t="shared" si="2555"/>
        <v>0</v>
      </c>
      <c r="L2104" s="26">
        <f t="shared" si="2555"/>
        <v>0</v>
      </c>
      <c r="M2104" s="26">
        <f t="shared" si="2555"/>
        <v>0</v>
      </c>
      <c r="N2104" s="26">
        <f t="shared" si="2555"/>
        <v>210.791</v>
      </c>
      <c r="O2104" s="47">
        <f t="shared" si="2511"/>
        <v>99.747308647817349</v>
      </c>
      <c r="P2104" s="26">
        <f t="shared" si="2556"/>
        <v>0</v>
      </c>
      <c r="Q2104" s="26">
        <f t="shared" si="2556"/>
        <v>0</v>
      </c>
      <c r="R2104" s="26">
        <f t="shared" si="2556"/>
        <v>0</v>
      </c>
    </row>
    <row r="2105" spans="1:18" ht="26" x14ac:dyDescent="0.35">
      <c r="A2105" s="24" t="s">
        <v>421</v>
      </c>
      <c r="B2105" s="24" t="s">
        <v>99</v>
      </c>
      <c r="C2105" s="24" t="s">
        <v>128</v>
      </c>
      <c r="D2105" s="24" t="s">
        <v>308</v>
      </c>
      <c r="E2105" s="24">
        <v>240</v>
      </c>
      <c r="F2105" s="25" t="s">
        <v>356</v>
      </c>
      <c r="G2105" s="26">
        <v>211.32499999999999</v>
      </c>
      <c r="H2105" s="26">
        <v>211.32499999999999</v>
      </c>
      <c r="I2105" s="26">
        <v>211.32499999999999</v>
      </c>
      <c r="J2105" s="26"/>
      <c r="K2105" s="26"/>
      <c r="L2105" s="26"/>
      <c r="M2105" s="26"/>
      <c r="N2105" s="26">
        <v>210.791</v>
      </c>
      <c r="O2105" s="47">
        <f t="shared" si="2511"/>
        <v>99.747308647817349</v>
      </c>
      <c r="P2105" s="26"/>
      <c r="Q2105" s="26"/>
      <c r="R2105" s="26"/>
    </row>
    <row r="2106" spans="1:18" s="29" customFormat="1" ht="26" x14ac:dyDescent="0.35">
      <c r="A2106" s="28" t="s">
        <v>421</v>
      </c>
      <c r="B2106" s="28" t="s">
        <v>99</v>
      </c>
      <c r="C2106" s="28" t="s">
        <v>309</v>
      </c>
      <c r="D2106" s="28"/>
      <c r="E2106" s="28"/>
      <c r="F2106" s="21" t="s">
        <v>379</v>
      </c>
      <c r="G2106" s="22">
        <f t="shared" ref="G2106" si="2557">G2107+G2112</f>
        <v>466.42200000000003</v>
      </c>
      <c r="H2106" s="22">
        <f t="shared" ref="H2106:M2106" si="2558">H2107+H2112</f>
        <v>466.42200000000003</v>
      </c>
      <c r="I2106" s="22">
        <f t="shared" si="2558"/>
        <v>466.42200000000003</v>
      </c>
      <c r="J2106" s="22">
        <f t="shared" si="2558"/>
        <v>0</v>
      </c>
      <c r="K2106" s="22">
        <f t="shared" si="2558"/>
        <v>0</v>
      </c>
      <c r="L2106" s="22">
        <f t="shared" si="2558"/>
        <v>0</v>
      </c>
      <c r="M2106" s="22">
        <f t="shared" si="2558"/>
        <v>0</v>
      </c>
      <c r="N2106" s="22">
        <f t="shared" ref="N2106" si="2559">N2107+N2112</f>
        <v>466.42100000000005</v>
      </c>
      <c r="O2106" s="48">
        <f t="shared" si="2511"/>
        <v>99.999785601879836</v>
      </c>
      <c r="P2106" s="22">
        <f t="shared" ref="P2106:R2106" si="2560">P2107+P2112</f>
        <v>0</v>
      </c>
      <c r="Q2106" s="22">
        <f t="shared" ref="Q2106" si="2561">Q2107+Q2112</f>
        <v>0</v>
      </c>
      <c r="R2106" s="22">
        <f t="shared" si="2560"/>
        <v>0</v>
      </c>
    </row>
    <row r="2107" spans="1:18" ht="26" x14ac:dyDescent="0.35">
      <c r="A2107" s="24" t="s">
        <v>421</v>
      </c>
      <c r="B2107" s="24" t="s">
        <v>99</v>
      </c>
      <c r="C2107" s="24" t="s">
        <v>309</v>
      </c>
      <c r="D2107" s="24" t="s">
        <v>190</v>
      </c>
      <c r="E2107" s="24"/>
      <c r="F2107" s="25" t="s">
        <v>765</v>
      </c>
      <c r="G2107" s="26">
        <f t="shared" ref="G2107:N2110" si="2562">G2108</f>
        <v>167.53299999999999</v>
      </c>
      <c r="H2107" s="26">
        <f t="shared" si="2562"/>
        <v>167.53299999999999</v>
      </c>
      <c r="I2107" s="26">
        <f t="shared" si="2562"/>
        <v>167.53299999999999</v>
      </c>
      <c r="J2107" s="26">
        <f t="shared" si="2562"/>
        <v>0</v>
      </c>
      <c r="K2107" s="26">
        <f t="shared" si="2562"/>
        <v>0</v>
      </c>
      <c r="L2107" s="26">
        <f t="shared" si="2562"/>
        <v>0</v>
      </c>
      <c r="M2107" s="26">
        <f t="shared" si="2562"/>
        <v>0</v>
      </c>
      <c r="N2107" s="26">
        <f t="shared" si="2562"/>
        <v>167.53200000000001</v>
      </c>
      <c r="O2107" s="47">
        <f t="shared" si="2511"/>
        <v>99.999403102672318</v>
      </c>
      <c r="P2107" s="26">
        <f t="shared" ref="P2107:R2110" si="2563">P2108</f>
        <v>0</v>
      </c>
      <c r="Q2107" s="26">
        <f t="shared" si="2563"/>
        <v>0</v>
      </c>
      <c r="R2107" s="26">
        <f t="shared" si="2563"/>
        <v>0</v>
      </c>
    </row>
    <row r="2108" spans="1:18" ht="39" x14ac:dyDescent="0.35">
      <c r="A2108" s="24" t="s">
        <v>421</v>
      </c>
      <c r="B2108" s="24" t="s">
        <v>99</v>
      </c>
      <c r="C2108" s="24" t="s">
        <v>309</v>
      </c>
      <c r="D2108" s="24" t="s">
        <v>191</v>
      </c>
      <c r="E2108" s="24"/>
      <c r="F2108" s="25" t="s">
        <v>766</v>
      </c>
      <c r="G2108" s="26">
        <f t="shared" si="2562"/>
        <v>167.53299999999999</v>
      </c>
      <c r="H2108" s="26">
        <f t="shared" si="2562"/>
        <v>167.53299999999999</v>
      </c>
      <c r="I2108" s="26">
        <f t="shared" si="2562"/>
        <v>167.53299999999999</v>
      </c>
      <c r="J2108" s="26">
        <f t="shared" si="2562"/>
        <v>0</v>
      </c>
      <c r="K2108" s="26">
        <f t="shared" si="2562"/>
        <v>0</v>
      </c>
      <c r="L2108" s="26">
        <f t="shared" si="2562"/>
        <v>0</v>
      </c>
      <c r="M2108" s="26">
        <f t="shared" si="2562"/>
        <v>0</v>
      </c>
      <c r="N2108" s="26">
        <f t="shared" si="2562"/>
        <v>167.53200000000001</v>
      </c>
      <c r="O2108" s="47">
        <f t="shared" si="2511"/>
        <v>99.999403102672318</v>
      </c>
      <c r="P2108" s="26">
        <f t="shared" si="2563"/>
        <v>0</v>
      </c>
      <c r="Q2108" s="26">
        <f t="shared" si="2563"/>
        <v>0</v>
      </c>
      <c r="R2108" s="26">
        <f t="shared" si="2563"/>
        <v>0</v>
      </c>
    </row>
    <row r="2109" spans="1:18" ht="26" x14ac:dyDescent="0.35">
      <c r="A2109" s="24" t="s">
        <v>421</v>
      </c>
      <c r="B2109" s="24" t="s">
        <v>99</v>
      </c>
      <c r="C2109" s="24" t="s">
        <v>309</v>
      </c>
      <c r="D2109" s="24" t="s">
        <v>172</v>
      </c>
      <c r="E2109" s="24"/>
      <c r="F2109" s="25" t="s">
        <v>767</v>
      </c>
      <c r="G2109" s="26">
        <f t="shared" si="2562"/>
        <v>167.53299999999999</v>
      </c>
      <c r="H2109" s="26">
        <f t="shared" si="2562"/>
        <v>167.53299999999999</v>
      </c>
      <c r="I2109" s="26">
        <f t="shared" si="2562"/>
        <v>167.53299999999999</v>
      </c>
      <c r="J2109" s="26">
        <f t="shared" si="2562"/>
        <v>0</v>
      </c>
      <c r="K2109" s="26">
        <f t="shared" si="2562"/>
        <v>0</v>
      </c>
      <c r="L2109" s="26">
        <f t="shared" si="2562"/>
        <v>0</v>
      </c>
      <c r="M2109" s="26">
        <f t="shared" si="2562"/>
        <v>0</v>
      </c>
      <c r="N2109" s="26">
        <f t="shared" si="2562"/>
        <v>167.53200000000001</v>
      </c>
      <c r="O2109" s="47">
        <f t="shared" si="2511"/>
        <v>99.999403102672318</v>
      </c>
      <c r="P2109" s="26">
        <f t="shared" si="2563"/>
        <v>0</v>
      </c>
      <c r="Q2109" s="26">
        <f t="shared" si="2563"/>
        <v>0</v>
      </c>
      <c r="R2109" s="26">
        <f t="shared" si="2563"/>
        <v>0</v>
      </c>
    </row>
    <row r="2110" spans="1:18" ht="26" x14ac:dyDescent="0.35">
      <c r="A2110" s="24" t="s">
        <v>421</v>
      </c>
      <c r="B2110" s="24" t="s">
        <v>99</v>
      </c>
      <c r="C2110" s="24" t="s">
        <v>309</v>
      </c>
      <c r="D2110" s="24" t="s">
        <v>172</v>
      </c>
      <c r="E2110" s="24" t="s">
        <v>6</v>
      </c>
      <c r="F2110" s="25" t="s">
        <v>367</v>
      </c>
      <c r="G2110" s="26">
        <f t="shared" si="2562"/>
        <v>167.53299999999999</v>
      </c>
      <c r="H2110" s="26">
        <f t="shared" si="2562"/>
        <v>167.53299999999999</v>
      </c>
      <c r="I2110" s="26">
        <f t="shared" si="2562"/>
        <v>167.53299999999999</v>
      </c>
      <c r="J2110" s="26">
        <f t="shared" si="2562"/>
        <v>0</v>
      </c>
      <c r="K2110" s="26">
        <f t="shared" si="2562"/>
        <v>0</v>
      </c>
      <c r="L2110" s="26">
        <f t="shared" si="2562"/>
        <v>0</v>
      </c>
      <c r="M2110" s="26">
        <f t="shared" si="2562"/>
        <v>0</v>
      </c>
      <c r="N2110" s="26">
        <f t="shared" si="2562"/>
        <v>167.53200000000001</v>
      </c>
      <c r="O2110" s="47">
        <f t="shared" si="2511"/>
        <v>99.999403102672318</v>
      </c>
      <c r="P2110" s="26">
        <f t="shared" si="2563"/>
        <v>0</v>
      </c>
      <c r="Q2110" s="26">
        <f t="shared" si="2563"/>
        <v>0</v>
      </c>
      <c r="R2110" s="26">
        <f t="shared" si="2563"/>
        <v>0</v>
      </c>
    </row>
    <row r="2111" spans="1:18" ht="26" x14ac:dyDescent="0.35">
      <c r="A2111" s="24" t="s">
        <v>421</v>
      </c>
      <c r="B2111" s="24" t="s">
        <v>99</v>
      </c>
      <c r="C2111" s="24" t="s">
        <v>309</v>
      </c>
      <c r="D2111" s="24" t="s">
        <v>172</v>
      </c>
      <c r="E2111" s="24">
        <v>240</v>
      </c>
      <c r="F2111" s="25" t="s">
        <v>356</v>
      </c>
      <c r="G2111" s="26">
        <v>167.53299999999999</v>
      </c>
      <c r="H2111" s="26">
        <v>167.53299999999999</v>
      </c>
      <c r="I2111" s="26">
        <v>167.53299999999999</v>
      </c>
      <c r="J2111" s="26"/>
      <c r="K2111" s="26"/>
      <c r="L2111" s="26"/>
      <c r="M2111" s="26"/>
      <c r="N2111" s="26">
        <v>167.53200000000001</v>
      </c>
      <c r="O2111" s="47">
        <f t="shared" si="2511"/>
        <v>99.999403102672318</v>
      </c>
      <c r="P2111" s="26"/>
      <c r="Q2111" s="26"/>
      <c r="R2111" s="26"/>
    </row>
    <row r="2112" spans="1:18" ht="39" x14ac:dyDescent="0.35">
      <c r="A2112" s="24" t="s">
        <v>421</v>
      </c>
      <c r="B2112" s="24" t="s">
        <v>99</v>
      </c>
      <c r="C2112" s="24" t="s">
        <v>309</v>
      </c>
      <c r="D2112" s="24" t="s">
        <v>139</v>
      </c>
      <c r="E2112" s="24"/>
      <c r="F2112" s="25" t="s">
        <v>153</v>
      </c>
      <c r="G2112" s="26">
        <f t="shared" ref="G2112:N2115" si="2564">G2113</f>
        <v>298.88900000000001</v>
      </c>
      <c r="H2112" s="26">
        <f t="shared" si="2564"/>
        <v>298.88900000000001</v>
      </c>
      <c r="I2112" s="26">
        <f t="shared" si="2564"/>
        <v>298.88900000000001</v>
      </c>
      <c r="J2112" s="26">
        <f t="shared" si="2564"/>
        <v>0</v>
      </c>
      <c r="K2112" s="26">
        <f t="shared" si="2564"/>
        <v>0</v>
      </c>
      <c r="L2112" s="26">
        <f t="shared" si="2564"/>
        <v>0</v>
      </c>
      <c r="M2112" s="26">
        <f t="shared" si="2564"/>
        <v>0</v>
      </c>
      <c r="N2112" s="26">
        <f t="shared" si="2564"/>
        <v>298.88900000000001</v>
      </c>
      <c r="O2112" s="47">
        <f t="shared" si="2511"/>
        <v>100</v>
      </c>
      <c r="P2112" s="26">
        <f t="shared" ref="P2112:R2115" si="2565">P2113</f>
        <v>0</v>
      </c>
      <c r="Q2112" s="26">
        <f t="shared" si="2565"/>
        <v>0</v>
      </c>
      <c r="R2112" s="26">
        <f t="shared" si="2565"/>
        <v>0</v>
      </c>
    </row>
    <row r="2113" spans="1:18" ht="26" x14ac:dyDescent="0.35">
      <c r="A2113" s="24" t="s">
        <v>421</v>
      </c>
      <c r="B2113" s="24" t="s">
        <v>99</v>
      </c>
      <c r="C2113" s="24" t="s">
        <v>309</v>
      </c>
      <c r="D2113" s="24" t="s">
        <v>334</v>
      </c>
      <c r="E2113" s="24"/>
      <c r="F2113" s="25" t="s">
        <v>408</v>
      </c>
      <c r="G2113" s="26">
        <f>G2114</f>
        <v>298.88900000000001</v>
      </c>
      <c r="H2113" s="26">
        <f t="shared" si="2564"/>
        <v>298.88900000000001</v>
      </c>
      <c r="I2113" s="26">
        <f t="shared" si="2564"/>
        <v>298.88900000000001</v>
      </c>
      <c r="J2113" s="26">
        <f t="shared" si="2564"/>
        <v>0</v>
      </c>
      <c r="K2113" s="26">
        <f t="shared" si="2564"/>
        <v>0</v>
      </c>
      <c r="L2113" s="26">
        <f t="shared" si="2564"/>
        <v>0</v>
      </c>
      <c r="M2113" s="26">
        <f t="shared" si="2564"/>
        <v>0</v>
      </c>
      <c r="N2113" s="26">
        <f t="shared" si="2564"/>
        <v>298.88900000000001</v>
      </c>
      <c r="O2113" s="47">
        <f t="shared" si="2511"/>
        <v>100</v>
      </c>
      <c r="P2113" s="26">
        <f t="shared" si="2565"/>
        <v>0</v>
      </c>
      <c r="Q2113" s="26">
        <f t="shared" si="2565"/>
        <v>0</v>
      </c>
      <c r="R2113" s="26">
        <f t="shared" si="2565"/>
        <v>0</v>
      </c>
    </row>
    <row r="2114" spans="1:18" ht="26" x14ac:dyDescent="0.35">
      <c r="A2114" s="24" t="s">
        <v>421</v>
      </c>
      <c r="B2114" s="24" t="s">
        <v>99</v>
      </c>
      <c r="C2114" s="24" t="s">
        <v>309</v>
      </c>
      <c r="D2114" s="24" t="s">
        <v>310</v>
      </c>
      <c r="E2114" s="24"/>
      <c r="F2114" s="25" t="s">
        <v>768</v>
      </c>
      <c r="G2114" s="26">
        <f t="shared" si="2564"/>
        <v>298.88900000000001</v>
      </c>
      <c r="H2114" s="26">
        <f t="shared" si="2564"/>
        <v>298.88900000000001</v>
      </c>
      <c r="I2114" s="26">
        <f t="shared" si="2564"/>
        <v>298.88900000000001</v>
      </c>
      <c r="J2114" s="26">
        <f t="shared" si="2564"/>
        <v>0</v>
      </c>
      <c r="K2114" s="26">
        <f t="shared" si="2564"/>
        <v>0</v>
      </c>
      <c r="L2114" s="26">
        <f t="shared" si="2564"/>
        <v>0</v>
      </c>
      <c r="M2114" s="26">
        <f t="shared" si="2564"/>
        <v>0</v>
      </c>
      <c r="N2114" s="26">
        <f t="shared" si="2564"/>
        <v>298.88900000000001</v>
      </c>
      <c r="O2114" s="47">
        <f t="shared" si="2511"/>
        <v>100</v>
      </c>
      <c r="P2114" s="26">
        <f t="shared" si="2565"/>
        <v>0</v>
      </c>
      <c r="Q2114" s="26">
        <f t="shared" si="2565"/>
        <v>0</v>
      </c>
      <c r="R2114" s="26">
        <f t="shared" si="2565"/>
        <v>0</v>
      </c>
    </row>
    <row r="2115" spans="1:18" ht="26" x14ac:dyDescent="0.35">
      <c r="A2115" s="24" t="s">
        <v>421</v>
      </c>
      <c r="B2115" s="24" t="s">
        <v>99</v>
      </c>
      <c r="C2115" s="24" t="s">
        <v>309</v>
      </c>
      <c r="D2115" s="24" t="s">
        <v>310</v>
      </c>
      <c r="E2115" s="24" t="s">
        <v>6</v>
      </c>
      <c r="F2115" s="25" t="s">
        <v>367</v>
      </c>
      <c r="G2115" s="26">
        <f t="shared" si="2564"/>
        <v>298.88900000000001</v>
      </c>
      <c r="H2115" s="26">
        <f t="shared" si="2564"/>
        <v>298.88900000000001</v>
      </c>
      <c r="I2115" s="26">
        <f t="shared" si="2564"/>
        <v>298.88900000000001</v>
      </c>
      <c r="J2115" s="26">
        <f t="shared" si="2564"/>
        <v>0</v>
      </c>
      <c r="K2115" s="26">
        <f t="shared" si="2564"/>
        <v>0</v>
      </c>
      <c r="L2115" s="26">
        <f t="shared" si="2564"/>
        <v>0</v>
      </c>
      <c r="M2115" s="26">
        <f t="shared" si="2564"/>
        <v>0</v>
      </c>
      <c r="N2115" s="26">
        <f t="shared" si="2564"/>
        <v>298.88900000000001</v>
      </c>
      <c r="O2115" s="47">
        <f t="shared" si="2511"/>
        <v>100</v>
      </c>
      <c r="P2115" s="26">
        <f t="shared" si="2565"/>
        <v>0</v>
      </c>
      <c r="Q2115" s="26">
        <f t="shared" si="2565"/>
        <v>0</v>
      </c>
      <c r="R2115" s="26">
        <f t="shared" si="2565"/>
        <v>0</v>
      </c>
    </row>
    <row r="2116" spans="1:18" ht="26" x14ac:dyDescent="0.35">
      <c r="A2116" s="24" t="s">
        <v>421</v>
      </c>
      <c r="B2116" s="24" t="s">
        <v>99</v>
      </c>
      <c r="C2116" s="24" t="s">
        <v>309</v>
      </c>
      <c r="D2116" s="24" t="s">
        <v>310</v>
      </c>
      <c r="E2116" s="24">
        <v>240</v>
      </c>
      <c r="F2116" s="25" t="s">
        <v>356</v>
      </c>
      <c r="G2116" s="26">
        <v>298.88900000000001</v>
      </c>
      <c r="H2116" s="26">
        <v>298.88900000000001</v>
      </c>
      <c r="I2116" s="26">
        <v>298.88900000000001</v>
      </c>
      <c r="J2116" s="26"/>
      <c r="K2116" s="26"/>
      <c r="L2116" s="26"/>
      <c r="M2116" s="26"/>
      <c r="N2116" s="26">
        <v>298.88900000000001</v>
      </c>
      <c r="O2116" s="47">
        <f t="shared" si="2511"/>
        <v>100</v>
      </c>
      <c r="P2116" s="26"/>
      <c r="Q2116" s="26"/>
      <c r="R2116" s="26"/>
    </row>
    <row r="2117" spans="1:18" s="7" customFormat="1" x14ac:dyDescent="0.35">
      <c r="A2117" s="27" t="s">
        <v>421</v>
      </c>
      <c r="B2117" s="27" t="s">
        <v>74</v>
      </c>
      <c r="C2117" s="27"/>
      <c r="D2117" s="27"/>
      <c r="E2117" s="27"/>
      <c r="F2117" s="17" t="s">
        <v>88</v>
      </c>
      <c r="G2117" s="18">
        <f t="shared" ref="G2117" si="2566">G2118+G2140</f>
        <v>158969.54</v>
      </c>
      <c r="H2117" s="18">
        <f t="shared" ref="H2117:M2117" si="2567">H2118+H2140</f>
        <v>158969.53896000001</v>
      </c>
      <c r="I2117" s="18">
        <f t="shared" si="2567"/>
        <v>158969.53896000001</v>
      </c>
      <c r="J2117" s="18">
        <f t="shared" si="2567"/>
        <v>0</v>
      </c>
      <c r="K2117" s="18">
        <f t="shared" si="2567"/>
        <v>0</v>
      </c>
      <c r="L2117" s="18">
        <f t="shared" si="2567"/>
        <v>0</v>
      </c>
      <c r="M2117" s="18">
        <f t="shared" si="2567"/>
        <v>0</v>
      </c>
      <c r="N2117" s="18">
        <f t="shared" ref="N2117" si="2568">N2118+N2140</f>
        <v>158783.07199999999</v>
      </c>
      <c r="O2117" s="46">
        <f t="shared" si="2511"/>
        <v>99.882702710708031</v>
      </c>
      <c r="P2117" s="18">
        <f t="shared" ref="P2117:R2117" si="2569">P2118+P2140</f>
        <v>0</v>
      </c>
      <c r="Q2117" s="18">
        <f t="shared" ref="Q2117" si="2570">Q2118+Q2140</f>
        <v>0</v>
      </c>
      <c r="R2117" s="18">
        <f t="shared" si="2569"/>
        <v>0</v>
      </c>
    </row>
    <row r="2118" spans="1:18" s="29" customFormat="1" x14ac:dyDescent="0.35">
      <c r="A2118" s="28" t="s">
        <v>421</v>
      </c>
      <c r="B2118" s="28" t="s">
        <v>74</v>
      </c>
      <c r="C2118" s="28" t="s">
        <v>128</v>
      </c>
      <c r="D2118" s="28"/>
      <c r="E2118" s="28"/>
      <c r="F2118" s="21" t="s">
        <v>377</v>
      </c>
      <c r="G2118" s="22">
        <f t="shared" ref="G2118" si="2571">G2119+G2130+G2135</f>
        <v>158522.60500000001</v>
      </c>
      <c r="H2118" s="22">
        <f t="shared" ref="H2118:M2118" si="2572">H2119+H2130+H2135</f>
        <v>158522.60396000001</v>
      </c>
      <c r="I2118" s="22">
        <f t="shared" si="2572"/>
        <v>158522.60396000001</v>
      </c>
      <c r="J2118" s="22">
        <f t="shared" si="2572"/>
        <v>0</v>
      </c>
      <c r="K2118" s="22">
        <f t="shared" si="2572"/>
        <v>0</v>
      </c>
      <c r="L2118" s="22">
        <f t="shared" si="2572"/>
        <v>0</v>
      </c>
      <c r="M2118" s="22">
        <f t="shared" si="2572"/>
        <v>0</v>
      </c>
      <c r="N2118" s="22">
        <f t="shared" ref="N2118" si="2573">N2119+N2130+N2135</f>
        <v>158496.234</v>
      </c>
      <c r="O2118" s="48">
        <f t="shared" si="2511"/>
        <v>99.98336517358328</v>
      </c>
      <c r="P2118" s="22">
        <f t="shared" ref="P2118:R2118" si="2574">P2119+P2130+P2135</f>
        <v>0</v>
      </c>
      <c r="Q2118" s="22">
        <f t="shared" ref="Q2118" si="2575">Q2119+Q2130+Q2135</f>
        <v>0</v>
      </c>
      <c r="R2118" s="22">
        <f t="shared" si="2574"/>
        <v>0</v>
      </c>
    </row>
    <row r="2119" spans="1:18" ht="26" x14ac:dyDescent="0.35">
      <c r="A2119" s="24" t="s">
        <v>421</v>
      </c>
      <c r="B2119" s="24" t="s">
        <v>74</v>
      </c>
      <c r="C2119" s="24" t="s">
        <v>128</v>
      </c>
      <c r="D2119" s="24" t="s">
        <v>335</v>
      </c>
      <c r="E2119" s="24"/>
      <c r="F2119" s="25" t="s">
        <v>394</v>
      </c>
      <c r="G2119" s="26">
        <f t="shared" ref="G2119:N2119" si="2576">G2120</f>
        <v>155366.58799999999</v>
      </c>
      <c r="H2119" s="26">
        <f t="shared" si="2576"/>
        <v>155366.58768</v>
      </c>
      <c r="I2119" s="26">
        <f t="shared" si="2576"/>
        <v>155366.58768</v>
      </c>
      <c r="J2119" s="26">
        <f t="shared" si="2576"/>
        <v>0</v>
      </c>
      <c r="K2119" s="26">
        <f t="shared" si="2576"/>
        <v>0</v>
      </c>
      <c r="L2119" s="26">
        <f t="shared" si="2576"/>
        <v>0</v>
      </c>
      <c r="M2119" s="26">
        <f t="shared" si="2576"/>
        <v>0</v>
      </c>
      <c r="N2119" s="26">
        <f t="shared" si="2576"/>
        <v>155361.076</v>
      </c>
      <c r="O2119" s="47">
        <f t="shared" si="2511"/>
        <v>99.996452467623641</v>
      </c>
      <c r="P2119" s="26">
        <f t="shared" ref="P2119:R2119" si="2577">P2120</f>
        <v>0</v>
      </c>
      <c r="Q2119" s="26">
        <f t="shared" si="2577"/>
        <v>0</v>
      </c>
      <c r="R2119" s="26">
        <f t="shared" si="2577"/>
        <v>0</v>
      </c>
    </row>
    <row r="2120" spans="1:18" ht="26" x14ac:dyDescent="0.35">
      <c r="A2120" s="24" t="s">
        <v>421</v>
      </c>
      <c r="B2120" s="24" t="s">
        <v>74</v>
      </c>
      <c r="C2120" s="24" t="s">
        <v>128</v>
      </c>
      <c r="D2120" s="24" t="s">
        <v>336</v>
      </c>
      <c r="E2120" s="24"/>
      <c r="F2120" s="25" t="s">
        <v>395</v>
      </c>
      <c r="G2120" s="26">
        <f t="shared" ref="G2120" si="2578">G2121+G2124+G2127</f>
        <v>155366.58799999999</v>
      </c>
      <c r="H2120" s="26">
        <f t="shared" ref="H2120:M2120" si="2579">H2121+H2124+H2127</f>
        <v>155366.58768</v>
      </c>
      <c r="I2120" s="26">
        <f t="shared" si="2579"/>
        <v>155366.58768</v>
      </c>
      <c r="J2120" s="26">
        <f t="shared" si="2579"/>
        <v>0</v>
      </c>
      <c r="K2120" s="26">
        <f t="shared" si="2579"/>
        <v>0</v>
      </c>
      <c r="L2120" s="26">
        <f t="shared" si="2579"/>
        <v>0</v>
      </c>
      <c r="M2120" s="26">
        <f t="shared" si="2579"/>
        <v>0</v>
      </c>
      <c r="N2120" s="26">
        <f t="shared" ref="N2120" si="2580">N2121+N2124+N2127</f>
        <v>155361.076</v>
      </c>
      <c r="O2120" s="47">
        <f t="shared" si="2511"/>
        <v>99.996452467623641</v>
      </c>
      <c r="P2120" s="26">
        <f t="shared" ref="P2120:R2120" si="2581">P2121+P2124+P2127</f>
        <v>0</v>
      </c>
      <c r="Q2120" s="26">
        <f t="shared" ref="Q2120" si="2582">Q2121+Q2124+Q2127</f>
        <v>0</v>
      </c>
      <c r="R2120" s="26">
        <f t="shared" si="2581"/>
        <v>0</v>
      </c>
    </row>
    <row r="2121" spans="1:18" x14ac:dyDescent="0.35">
      <c r="A2121" s="24" t="s">
        <v>421</v>
      </c>
      <c r="B2121" s="24" t="s">
        <v>74</v>
      </c>
      <c r="C2121" s="24" t="s">
        <v>128</v>
      </c>
      <c r="D2121" s="24" t="s">
        <v>311</v>
      </c>
      <c r="E2121" s="24"/>
      <c r="F2121" s="25" t="s">
        <v>776</v>
      </c>
      <c r="G2121" s="26">
        <f t="shared" ref="G2121:N2122" si="2583">G2122</f>
        <v>152028.44899999999</v>
      </c>
      <c r="H2121" s="26">
        <f t="shared" si="2583"/>
        <v>152028.44883000001</v>
      </c>
      <c r="I2121" s="26">
        <f t="shared" si="2583"/>
        <v>152028.44883000001</v>
      </c>
      <c r="J2121" s="26">
        <f t="shared" si="2583"/>
        <v>0</v>
      </c>
      <c r="K2121" s="26">
        <f t="shared" si="2583"/>
        <v>0</v>
      </c>
      <c r="L2121" s="26">
        <f t="shared" si="2583"/>
        <v>0</v>
      </c>
      <c r="M2121" s="26">
        <f t="shared" si="2583"/>
        <v>0</v>
      </c>
      <c r="N2121" s="26">
        <f t="shared" si="2583"/>
        <v>152022.93799999999</v>
      </c>
      <c r="O2121" s="47">
        <f t="shared" si="2511"/>
        <v>99.996375132389744</v>
      </c>
      <c r="P2121" s="26">
        <f t="shared" ref="P2121:R2122" si="2584">P2122</f>
        <v>0</v>
      </c>
      <c r="Q2121" s="26">
        <f t="shared" si="2584"/>
        <v>0</v>
      </c>
      <c r="R2121" s="26">
        <f t="shared" si="2584"/>
        <v>0</v>
      </c>
    </row>
    <row r="2122" spans="1:18" ht="26" x14ac:dyDescent="0.35">
      <c r="A2122" s="24" t="s">
        <v>421</v>
      </c>
      <c r="B2122" s="24" t="s">
        <v>74</v>
      </c>
      <c r="C2122" s="24" t="s">
        <v>128</v>
      </c>
      <c r="D2122" s="24" t="s">
        <v>311</v>
      </c>
      <c r="E2122" s="24" t="s">
        <v>6</v>
      </c>
      <c r="F2122" s="25" t="s">
        <v>367</v>
      </c>
      <c r="G2122" s="26">
        <f t="shared" si="2583"/>
        <v>152028.44899999999</v>
      </c>
      <c r="H2122" s="26">
        <f t="shared" si="2583"/>
        <v>152028.44883000001</v>
      </c>
      <c r="I2122" s="26">
        <f t="shared" si="2583"/>
        <v>152028.44883000001</v>
      </c>
      <c r="J2122" s="26">
        <f t="shared" si="2583"/>
        <v>0</v>
      </c>
      <c r="K2122" s="26">
        <f t="shared" si="2583"/>
        <v>0</v>
      </c>
      <c r="L2122" s="26">
        <f t="shared" si="2583"/>
        <v>0</v>
      </c>
      <c r="M2122" s="26">
        <f t="shared" si="2583"/>
        <v>0</v>
      </c>
      <c r="N2122" s="26">
        <f t="shared" si="2583"/>
        <v>152022.93799999999</v>
      </c>
      <c r="O2122" s="47">
        <f t="shared" si="2511"/>
        <v>99.996375132389744</v>
      </c>
      <c r="P2122" s="26">
        <f t="shared" si="2584"/>
        <v>0</v>
      </c>
      <c r="Q2122" s="26">
        <f t="shared" si="2584"/>
        <v>0</v>
      </c>
      <c r="R2122" s="26">
        <f t="shared" si="2584"/>
        <v>0</v>
      </c>
    </row>
    <row r="2123" spans="1:18" ht="26" x14ac:dyDescent="0.35">
      <c r="A2123" s="24" t="s">
        <v>421</v>
      </c>
      <c r="B2123" s="24" t="s">
        <v>74</v>
      </c>
      <c r="C2123" s="24" t="s">
        <v>128</v>
      </c>
      <c r="D2123" s="24" t="s">
        <v>311</v>
      </c>
      <c r="E2123" s="24">
        <v>240</v>
      </c>
      <c r="F2123" s="25" t="s">
        <v>356</v>
      </c>
      <c r="G2123" s="26">
        <v>152028.44899999999</v>
      </c>
      <c r="H2123" s="26">
        <v>152028.44883000001</v>
      </c>
      <c r="I2123" s="26">
        <v>152028.44883000001</v>
      </c>
      <c r="J2123" s="26"/>
      <c r="K2123" s="26"/>
      <c r="L2123" s="26"/>
      <c r="M2123" s="26"/>
      <c r="N2123" s="26">
        <v>152022.93799999999</v>
      </c>
      <c r="O2123" s="47">
        <f t="shared" si="2511"/>
        <v>99.996375132389744</v>
      </c>
      <c r="P2123" s="26"/>
      <c r="Q2123" s="26"/>
      <c r="R2123" s="26"/>
    </row>
    <row r="2124" spans="1:18" x14ac:dyDescent="0.35">
      <c r="A2124" s="24" t="s">
        <v>421</v>
      </c>
      <c r="B2124" s="24" t="s">
        <v>74</v>
      </c>
      <c r="C2124" s="24" t="s">
        <v>128</v>
      </c>
      <c r="D2124" s="24" t="s">
        <v>312</v>
      </c>
      <c r="E2124" s="24"/>
      <c r="F2124" s="25" t="s">
        <v>396</v>
      </c>
      <c r="G2124" s="26">
        <f t="shared" ref="G2124:N2125" si="2585">G2125</f>
        <v>3091.6390000000001</v>
      </c>
      <c r="H2124" s="26">
        <f t="shared" si="2585"/>
        <v>3091.6387100000002</v>
      </c>
      <c r="I2124" s="26">
        <f t="shared" si="2585"/>
        <v>3091.6387100000002</v>
      </c>
      <c r="J2124" s="26">
        <f t="shared" si="2585"/>
        <v>0</v>
      </c>
      <c r="K2124" s="26">
        <f t="shared" si="2585"/>
        <v>0</v>
      </c>
      <c r="L2124" s="26">
        <f t="shared" si="2585"/>
        <v>0</v>
      </c>
      <c r="M2124" s="26">
        <f t="shared" si="2585"/>
        <v>0</v>
      </c>
      <c r="N2124" s="26">
        <f t="shared" si="2585"/>
        <v>3091.6379999999999</v>
      </c>
      <c r="O2124" s="47">
        <f t="shared" si="2511"/>
        <v>99.999977034832753</v>
      </c>
      <c r="P2124" s="26">
        <f t="shared" ref="P2124:R2125" si="2586">P2125</f>
        <v>0</v>
      </c>
      <c r="Q2124" s="26">
        <f t="shared" si="2586"/>
        <v>0</v>
      </c>
      <c r="R2124" s="26">
        <f t="shared" si="2586"/>
        <v>0</v>
      </c>
    </row>
    <row r="2125" spans="1:18" ht="26" x14ac:dyDescent="0.35">
      <c r="A2125" s="24" t="s">
        <v>421</v>
      </c>
      <c r="B2125" s="24" t="s">
        <v>74</v>
      </c>
      <c r="C2125" s="24" t="s">
        <v>128</v>
      </c>
      <c r="D2125" s="24" t="s">
        <v>312</v>
      </c>
      <c r="E2125" s="24" t="s">
        <v>6</v>
      </c>
      <c r="F2125" s="25" t="s">
        <v>367</v>
      </c>
      <c r="G2125" s="26">
        <f t="shared" si="2585"/>
        <v>3091.6390000000001</v>
      </c>
      <c r="H2125" s="26">
        <f t="shared" si="2585"/>
        <v>3091.6387100000002</v>
      </c>
      <c r="I2125" s="26">
        <f t="shared" si="2585"/>
        <v>3091.6387100000002</v>
      </c>
      <c r="J2125" s="26">
        <f t="shared" si="2585"/>
        <v>0</v>
      </c>
      <c r="K2125" s="26">
        <f t="shared" si="2585"/>
        <v>0</v>
      </c>
      <c r="L2125" s="26">
        <f t="shared" si="2585"/>
        <v>0</v>
      </c>
      <c r="M2125" s="26">
        <f t="shared" si="2585"/>
        <v>0</v>
      </c>
      <c r="N2125" s="26">
        <f t="shared" si="2585"/>
        <v>3091.6379999999999</v>
      </c>
      <c r="O2125" s="47">
        <f t="shared" si="2511"/>
        <v>99.999977034832753</v>
      </c>
      <c r="P2125" s="26">
        <f t="shared" si="2586"/>
        <v>0</v>
      </c>
      <c r="Q2125" s="26">
        <f t="shared" si="2586"/>
        <v>0</v>
      </c>
      <c r="R2125" s="26">
        <f t="shared" si="2586"/>
        <v>0</v>
      </c>
    </row>
    <row r="2126" spans="1:18" ht="26" x14ac:dyDescent="0.35">
      <c r="A2126" s="24" t="s">
        <v>421</v>
      </c>
      <c r="B2126" s="24" t="s">
        <v>74</v>
      </c>
      <c r="C2126" s="24" t="s">
        <v>128</v>
      </c>
      <c r="D2126" s="24" t="s">
        <v>312</v>
      </c>
      <c r="E2126" s="24">
        <v>240</v>
      </c>
      <c r="F2126" s="25" t="s">
        <v>356</v>
      </c>
      <c r="G2126" s="26">
        <v>3091.6390000000001</v>
      </c>
      <c r="H2126" s="26">
        <v>3091.6387100000002</v>
      </c>
      <c r="I2126" s="26">
        <v>3091.6387100000002</v>
      </c>
      <c r="J2126" s="26"/>
      <c r="K2126" s="26"/>
      <c r="L2126" s="26"/>
      <c r="M2126" s="26"/>
      <c r="N2126" s="26">
        <v>3091.6379999999999</v>
      </c>
      <c r="O2126" s="47">
        <f t="shared" ref="O2126:O2189" si="2587">N2126/H2126*100</f>
        <v>99.999977034832753</v>
      </c>
      <c r="P2126" s="26"/>
      <c r="Q2126" s="26"/>
      <c r="R2126" s="26"/>
    </row>
    <row r="2127" spans="1:18" ht="26" x14ac:dyDescent="0.35">
      <c r="A2127" s="24" t="s">
        <v>421</v>
      </c>
      <c r="B2127" s="24" t="s">
        <v>74</v>
      </c>
      <c r="C2127" s="24" t="s">
        <v>128</v>
      </c>
      <c r="D2127" s="24" t="s">
        <v>313</v>
      </c>
      <c r="E2127" s="24"/>
      <c r="F2127" s="25" t="s">
        <v>1026</v>
      </c>
      <c r="G2127" s="26">
        <f t="shared" ref="G2127:N2128" si="2588">G2128</f>
        <v>246.5</v>
      </c>
      <c r="H2127" s="26">
        <f t="shared" si="2588"/>
        <v>246.50013999999999</v>
      </c>
      <c r="I2127" s="26">
        <f t="shared" si="2588"/>
        <v>246.50013999999999</v>
      </c>
      <c r="J2127" s="26">
        <f t="shared" si="2588"/>
        <v>0</v>
      </c>
      <c r="K2127" s="26">
        <f t="shared" si="2588"/>
        <v>0</v>
      </c>
      <c r="L2127" s="26">
        <f t="shared" si="2588"/>
        <v>0</v>
      </c>
      <c r="M2127" s="26">
        <f t="shared" si="2588"/>
        <v>0</v>
      </c>
      <c r="N2127" s="26">
        <f t="shared" si="2588"/>
        <v>246.5</v>
      </c>
      <c r="O2127" s="47">
        <f t="shared" si="2587"/>
        <v>99.999943204900418</v>
      </c>
      <c r="P2127" s="26">
        <f t="shared" ref="P2127:R2128" si="2589">P2128</f>
        <v>0</v>
      </c>
      <c r="Q2127" s="26">
        <f t="shared" si="2589"/>
        <v>0</v>
      </c>
      <c r="R2127" s="26">
        <f t="shared" si="2589"/>
        <v>0</v>
      </c>
    </row>
    <row r="2128" spans="1:18" ht="26" x14ac:dyDescent="0.35">
      <c r="A2128" s="24" t="s">
        <v>421</v>
      </c>
      <c r="B2128" s="24" t="s">
        <v>74</v>
      </c>
      <c r="C2128" s="24" t="s">
        <v>128</v>
      </c>
      <c r="D2128" s="24" t="s">
        <v>313</v>
      </c>
      <c r="E2128" s="24" t="s">
        <v>6</v>
      </c>
      <c r="F2128" s="25" t="s">
        <v>367</v>
      </c>
      <c r="G2128" s="26">
        <f t="shared" si="2588"/>
        <v>246.5</v>
      </c>
      <c r="H2128" s="26">
        <f t="shared" si="2588"/>
        <v>246.50013999999999</v>
      </c>
      <c r="I2128" s="26">
        <f t="shared" si="2588"/>
        <v>246.50013999999999</v>
      </c>
      <c r="J2128" s="26">
        <f t="shared" si="2588"/>
        <v>0</v>
      </c>
      <c r="K2128" s="26">
        <f t="shared" si="2588"/>
        <v>0</v>
      </c>
      <c r="L2128" s="26">
        <f t="shared" si="2588"/>
        <v>0</v>
      </c>
      <c r="M2128" s="26">
        <f t="shared" si="2588"/>
        <v>0</v>
      </c>
      <c r="N2128" s="26">
        <f t="shared" si="2588"/>
        <v>246.5</v>
      </c>
      <c r="O2128" s="47">
        <f t="shared" si="2587"/>
        <v>99.999943204900418</v>
      </c>
      <c r="P2128" s="26">
        <f t="shared" si="2589"/>
        <v>0</v>
      </c>
      <c r="Q2128" s="26">
        <f t="shared" si="2589"/>
        <v>0</v>
      </c>
      <c r="R2128" s="26">
        <f t="shared" si="2589"/>
        <v>0</v>
      </c>
    </row>
    <row r="2129" spans="1:18" ht="26" x14ac:dyDescent="0.35">
      <c r="A2129" s="24" t="s">
        <v>421</v>
      </c>
      <c r="B2129" s="24" t="s">
        <v>74</v>
      </c>
      <c r="C2129" s="24" t="s">
        <v>128</v>
      </c>
      <c r="D2129" s="24" t="s">
        <v>313</v>
      </c>
      <c r="E2129" s="24">
        <v>240</v>
      </c>
      <c r="F2129" s="25" t="s">
        <v>356</v>
      </c>
      <c r="G2129" s="26">
        <v>246.5</v>
      </c>
      <c r="H2129" s="26">
        <v>246.50013999999999</v>
      </c>
      <c r="I2129" s="26">
        <v>246.50013999999999</v>
      </c>
      <c r="J2129" s="26"/>
      <c r="K2129" s="26"/>
      <c r="L2129" s="26"/>
      <c r="M2129" s="26"/>
      <c r="N2129" s="26">
        <v>246.5</v>
      </c>
      <c r="O2129" s="47">
        <f t="shared" si="2587"/>
        <v>99.999943204900418</v>
      </c>
      <c r="P2129" s="26"/>
      <c r="Q2129" s="26"/>
      <c r="R2129" s="26"/>
    </row>
    <row r="2130" spans="1:18" ht="39" x14ac:dyDescent="0.35">
      <c r="A2130" s="24" t="s">
        <v>421</v>
      </c>
      <c r="B2130" s="24" t="s">
        <v>74</v>
      </c>
      <c r="C2130" s="24" t="s">
        <v>128</v>
      </c>
      <c r="D2130" s="24" t="s">
        <v>337</v>
      </c>
      <c r="E2130" s="24"/>
      <c r="F2130" s="25" t="s">
        <v>779</v>
      </c>
      <c r="G2130" s="26">
        <f t="shared" ref="G2130:N2133" si="2590">G2131</f>
        <v>699.60500000000002</v>
      </c>
      <c r="H2130" s="26">
        <f t="shared" si="2590"/>
        <v>699.60500000000002</v>
      </c>
      <c r="I2130" s="26">
        <f t="shared" si="2590"/>
        <v>699.60500000000002</v>
      </c>
      <c r="J2130" s="26">
        <f t="shared" si="2590"/>
        <v>0</v>
      </c>
      <c r="K2130" s="26">
        <f t="shared" si="2590"/>
        <v>0</v>
      </c>
      <c r="L2130" s="26">
        <f t="shared" si="2590"/>
        <v>0</v>
      </c>
      <c r="M2130" s="26">
        <f t="shared" si="2590"/>
        <v>0</v>
      </c>
      <c r="N2130" s="26">
        <f t="shared" si="2590"/>
        <v>699.56299999999999</v>
      </c>
      <c r="O2130" s="47">
        <f t="shared" si="2587"/>
        <v>99.993996612374119</v>
      </c>
      <c r="P2130" s="26">
        <f t="shared" ref="P2130:R2133" si="2591">P2131</f>
        <v>0</v>
      </c>
      <c r="Q2130" s="26">
        <f t="shared" si="2591"/>
        <v>0</v>
      </c>
      <c r="R2130" s="26">
        <f t="shared" si="2591"/>
        <v>0</v>
      </c>
    </row>
    <row r="2131" spans="1:18" ht="26" x14ac:dyDescent="0.35">
      <c r="A2131" s="24" t="s">
        <v>421</v>
      </c>
      <c r="B2131" s="24" t="s">
        <v>74</v>
      </c>
      <c r="C2131" s="24" t="s">
        <v>128</v>
      </c>
      <c r="D2131" s="24" t="s">
        <v>338</v>
      </c>
      <c r="E2131" s="24"/>
      <c r="F2131" s="25" t="s">
        <v>399</v>
      </c>
      <c r="G2131" s="26">
        <f t="shared" si="2590"/>
        <v>699.60500000000002</v>
      </c>
      <c r="H2131" s="26">
        <f t="shared" si="2590"/>
        <v>699.60500000000002</v>
      </c>
      <c r="I2131" s="26">
        <f t="shared" si="2590"/>
        <v>699.60500000000002</v>
      </c>
      <c r="J2131" s="26">
        <f t="shared" si="2590"/>
        <v>0</v>
      </c>
      <c r="K2131" s="26">
        <f t="shared" si="2590"/>
        <v>0</v>
      </c>
      <c r="L2131" s="26">
        <f t="shared" si="2590"/>
        <v>0</v>
      </c>
      <c r="M2131" s="26">
        <f t="shared" si="2590"/>
        <v>0</v>
      </c>
      <c r="N2131" s="26">
        <f t="shared" si="2590"/>
        <v>699.56299999999999</v>
      </c>
      <c r="O2131" s="47">
        <f t="shared" si="2587"/>
        <v>99.993996612374119</v>
      </c>
      <c r="P2131" s="26">
        <f t="shared" si="2591"/>
        <v>0</v>
      </c>
      <c r="Q2131" s="26">
        <f t="shared" si="2591"/>
        <v>0</v>
      </c>
      <c r="R2131" s="26">
        <f t="shared" si="2591"/>
        <v>0</v>
      </c>
    </row>
    <row r="2132" spans="1:18" x14ac:dyDescent="0.35">
      <c r="A2132" s="24" t="s">
        <v>421</v>
      </c>
      <c r="B2132" s="24" t="s">
        <v>74</v>
      </c>
      <c r="C2132" s="24" t="s">
        <v>128</v>
      </c>
      <c r="D2132" s="24" t="s">
        <v>314</v>
      </c>
      <c r="E2132" s="24"/>
      <c r="F2132" s="25" t="s">
        <v>403</v>
      </c>
      <c r="G2132" s="26">
        <f t="shared" si="2590"/>
        <v>699.60500000000002</v>
      </c>
      <c r="H2132" s="26">
        <f t="shared" si="2590"/>
        <v>699.60500000000002</v>
      </c>
      <c r="I2132" s="26">
        <f t="shared" si="2590"/>
        <v>699.60500000000002</v>
      </c>
      <c r="J2132" s="26">
        <f t="shared" si="2590"/>
        <v>0</v>
      </c>
      <c r="K2132" s="26">
        <f t="shared" si="2590"/>
        <v>0</v>
      </c>
      <c r="L2132" s="26">
        <f t="shared" si="2590"/>
        <v>0</v>
      </c>
      <c r="M2132" s="26">
        <f t="shared" si="2590"/>
        <v>0</v>
      </c>
      <c r="N2132" s="26">
        <f t="shared" si="2590"/>
        <v>699.56299999999999</v>
      </c>
      <c r="O2132" s="47">
        <f t="shared" si="2587"/>
        <v>99.993996612374119</v>
      </c>
      <c r="P2132" s="26">
        <f t="shared" si="2591"/>
        <v>0</v>
      </c>
      <c r="Q2132" s="26">
        <f t="shared" si="2591"/>
        <v>0</v>
      </c>
      <c r="R2132" s="26">
        <f t="shared" si="2591"/>
        <v>0</v>
      </c>
    </row>
    <row r="2133" spans="1:18" ht="26" x14ac:dyDescent="0.35">
      <c r="A2133" s="24" t="s">
        <v>421</v>
      </c>
      <c r="B2133" s="24" t="s">
        <v>74</v>
      </c>
      <c r="C2133" s="24" t="s">
        <v>128</v>
      </c>
      <c r="D2133" s="24" t="s">
        <v>314</v>
      </c>
      <c r="E2133" s="24" t="s">
        <v>6</v>
      </c>
      <c r="F2133" s="25" t="s">
        <v>367</v>
      </c>
      <c r="G2133" s="26">
        <f t="shared" si="2590"/>
        <v>699.60500000000002</v>
      </c>
      <c r="H2133" s="26">
        <f t="shared" si="2590"/>
        <v>699.60500000000002</v>
      </c>
      <c r="I2133" s="26">
        <f t="shared" si="2590"/>
        <v>699.60500000000002</v>
      </c>
      <c r="J2133" s="26">
        <f t="shared" si="2590"/>
        <v>0</v>
      </c>
      <c r="K2133" s="26">
        <f t="shared" si="2590"/>
        <v>0</v>
      </c>
      <c r="L2133" s="26">
        <f t="shared" si="2590"/>
        <v>0</v>
      </c>
      <c r="M2133" s="26">
        <f t="shared" si="2590"/>
        <v>0</v>
      </c>
      <c r="N2133" s="26">
        <f t="shared" si="2590"/>
        <v>699.56299999999999</v>
      </c>
      <c r="O2133" s="47">
        <f t="shared" si="2587"/>
        <v>99.993996612374119</v>
      </c>
      <c r="P2133" s="26">
        <f t="shared" si="2591"/>
        <v>0</v>
      </c>
      <c r="Q2133" s="26">
        <f t="shared" si="2591"/>
        <v>0</v>
      </c>
      <c r="R2133" s="26">
        <f t="shared" si="2591"/>
        <v>0</v>
      </c>
    </row>
    <row r="2134" spans="1:18" ht="26" x14ac:dyDescent="0.35">
      <c r="A2134" s="24" t="s">
        <v>421</v>
      </c>
      <c r="B2134" s="24" t="s">
        <v>74</v>
      </c>
      <c r="C2134" s="24" t="s">
        <v>128</v>
      </c>
      <c r="D2134" s="24" t="s">
        <v>314</v>
      </c>
      <c r="E2134" s="24">
        <v>240</v>
      </c>
      <c r="F2134" s="25" t="s">
        <v>356</v>
      </c>
      <c r="G2134" s="26">
        <f>2279.1-1579.495</f>
        <v>699.60500000000002</v>
      </c>
      <c r="H2134" s="26">
        <v>699.60500000000002</v>
      </c>
      <c r="I2134" s="26">
        <v>699.60500000000002</v>
      </c>
      <c r="J2134" s="26"/>
      <c r="K2134" s="26"/>
      <c r="L2134" s="26"/>
      <c r="M2134" s="26"/>
      <c r="N2134" s="26">
        <v>699.56299999999999</v>
      </c>
      <c r="O2134" s="47">
        <f t="shared" si="2587"/>
        <v>99.993996612374119</v>
      </c>
      <c r="P2134" s="26"/>
      <c r="Q2134" s="26"/>
      <c r="R2134" s="26"/>
    </row>
    <row r="2135" spans="1:18" ht="39" x14ac:dyDescent="0.35">
      <c r="A2135" s="24" t="s">
        <v>421</v>
      </c>
      <c r="B2135" s="24" t="s">
        <v>74</v>
      </c>
      <c r="C2135" s="24" t="s">
        <v>128</v>
      </c>
      <c r="D2135" s="24" t="s">
        <v>333</v>
      </c>
      <c r="E2135" s="24"/>
      <c r="F2135" s="25" t="s">
        <v>405</v>
      </c>
      <c r="G2135" s="26">
        <f t="shared" ref="G2135:N2138" si="2592">G2136</f>
        <v>2456.4119999999998</v>
      </c>
      <c r="H2135" s="26">
        <f t="shared" si="2592"/>
        <v>2456.4112799999998</v>
      </c>
      <c r="I2135" s="26">
        <f t="shared" si="2592"/>
        <v>2456.4112799999998</v>
      </c>
      <c r="J2135" s="26">
        <f t="shared" si="2592"/>
        <v>0</v>
      </c>
      <c r="K2135" s="26">
        <f t="shared" si="2592"/>
        <v>0</v>
      </c>
      <c r="L2135" s="26">
        <f t="shared" si="2592"/>
        <v>0</v>
      </c>
      <c r="M2135" s="26">
        <f t="shared" si="2592"/>
        <v>0</v>
      </c>
      <c r="N2135" s="26">
        <f t="shared" si="2592"/>
        <v>2435.5949999999998</v>
      </c>
      <c r="O2135" s="47">
        <f t="shared" si="2587"/>
        <v>99.152573505524686</v>
      </c>
      <c r="P2135" s="26">
        <f t="shared" ref="P2135:R2138" si="2593">P2136</f>
        <v>0</v>
      </c>
      <c r="Q2135" s="26">
        <f t="shared" si="2593"/>
        <v>0</v>
      </c>
      <c r="R2135" s="26">
        <f t="shared" si="2593"/>
        <v>0</v>
      </c>
    </row>
    <row r="2136" spans="1:18" ht="26" x14ac:dyDescent="0.35">
      <c r="A2136" s="24" t="s">
        <v>421</v>
      </c>
      <c r="B2136" s="24" t="s">
        <v>74</v>
      </c>
      <c r="C2136" s="24" t="s">
        <v>128</v>
      </c>
      <c r="D2136" s="24" t="s">
        <v>339</v>
      </c>
      <c r="E2136" s="24"/>
      <c r="F2136" s="25" t="s">
        <v>406</v>
      </c>
      <c r="G2136" s="26">
        <f t="shared" si="2592"/>
        <v>2456.4119999999998</v>
      </c>
      <c r="H2136" s="26">
        <f t="shared" si="2592"/>
        <v>2456.4112799999998</v>
      </c>
      <c r="I2136" s="26">
        <f t="shared" si="2592"/>
        <v>2456.4112799999998</v>
      </c>
      <c r="J2136" s="26">
        <f t="shared" si="2592"/>
        <v>0</v>
      </c>
      <c r="K2136" s="26">
        <f t="shared" si="2592"/>
        <v>0</v>
      </c>
      <c r="L2136" s="26">
        <f t="shared" si="2592"/>
        <v>0</v>
      </c>
      <c r="M2136" s="26">
        <f t="shared" si="2592"/>
        <v>0</v>
      </c>
      <c r="N2136" s="26">
        <f t="shared" si="2592"/>
        <v>2435.5949999999998</v>
      </c>
      <c r="O2136" s="47">
        <f t="shared" si="2587"/>
        <v>99.152573505524686</v>
      </c>
      <c r="P2136" s="26">
        <f t="shared" si="2593"/>
        <v>0</v>
      </c>
      <c r="Q2136" s="26">
        <f t="shared" si="2593"/>
        <v>0</v>
      </c>
      <c r="R2136" s="26">
        <f t="shared" si="2593"/>
        <v>0</v>
      </c>
    </row>
    <row r="2137" spans="1:18" ht="39" x14ac:dyDescent="0.35">
      <c r="A2137" s="24" t="s">
        <v>421</v>
      </c>
      <c r="B2137" s="24" t="s">
        <v>74</v>
      </c>
      <c r="C2137" s="24" t="s">
        <v>128</v>
      </c>
      <c r="D2137" s="24" t="s">
        <v>315</v>
      </c>
      <c r="E2137" s="24"/>
      <c r="F2137" s="25" t="s">
        <v>407</v>
      </c>
      <c r="G2137" s="26">
        <f t="shared" si="2592"/>
        <v>2456.4119999999998</v>
      </c>
      <c r="H2137" s="26">
        <f t="shared" si="2592"/>
        <v>2456.4112799999998</v>
      </c>
      <c r="I2137" s="26">
        <f t="shared" si="2592"/>
        <v>2456.4112799999998</v>
      </c>
      <c r="J2137" s="26">
        <f t="shared" si="2592"/>
        <v>0</v>
      </c>
      <c r="K2137" s="26">
        <f t="shared" si="2592"/>
        <v>0</v>
      </c>
      <c r="L2137" s="26">
        <f t="shared" si="2592"/>
        <v>0</v>
      </c>
      <c r="M2137" s="26">
        <f t="shared" si="2592"/>
        <v>0</v>
      </c>
      <c r="N2137" s="26">
        <f t="shared" si="2592"/>
        <v>2435.5949999999998</v>
      </c>
      <c r="O2137" s="47">
        <f t="shared" si="2587"/>
        <v>99.152573505524686</v>
      </c>
      <c r="P2137" s="26">
        <f t="shared" si="2593"/>
        <v>0</v>
      </c>
      <c r="Q2137" s="26">
        <f t="shared" si="2593"/>
        <v>0</v>
      </c>
      <c r="R2137" s="26">
        <f t="shared" si="2593"/>
        <v>0</v>
      </c>
    </row>
    <row r="2138" spans="1:18" ht="26" x14ac:dyDescent="0.35">
      <c r="A2138" s="24" t="s">
        <v>421</v>
      </c>
      <c r="B2138" s="24" t="s">
        <v>74</v>
      </c>
      <c r="C2138" s="24" t="s">
        <v>128</v>
      </c>
      <c r="D2138" s="24" t="s">
        <v>315</v>
      </c>
      <c r="E2138" s="24" t="s">
        <v>6</v>
      </c>
      <c r="F2138" s="25" t="s">
        <v>367</v>
      </c>
      <c r="G2138" s="26">
        <f t="shared" si="2592"/>
        <v>2456.4119999999998</v>
      </c>
      <c r="H2138" s="26">
        <f t="shared" si="2592"/>
        <v>2456.4112799999998</v>
      </c>
      <c r="I2138" s="26">
        <f t="shared" si="2592"/>
        <v>2456.4112799999998</v>
      </c>
      <c r="J2138" s="26">
        <f t="shared" si="2592"/>
        <v>0</v>
      </c>
      <c r="K2138" s="26">
        <f t="shared" si="2592"/>
        <v>0</v>
      </c>
      <c r="L2138" s="26">
        <f t="shared" si="2592"/>
        <v>0</v>
      </c>
      <c r="M2138" s="26">
        <f t="shared" si="2592"/>
        <v>0</v>
      </c>
      <c r="N2138" s="26">
        <f t="shared" si="2592"/>
        <v>2435.5949999999998</v>
      </c>
      <c r="O2138" s="47">
        <f t="shared" si="2587"/>
        <v>99.152573505524686</v>
      </c>
      <c r="P2138" s="26">
        <f t="shared" si="2593"/>
        <v>0</v>
      </c>
      <c r="Q2138" s="26">
        <f t="shared" si="2593"/>
        <v>0</v>
      </c>
      <c r="R2138" s="26">
        <f t="shared" si="2593"/>
        <v>0</v>
      </c>
    </row>
    <row r="2139" spans="1:18" ht="26" x14ac:dyDescent="0.35">
      <c r="A2139" s="24" t="s">
        <v>421</v>
      </c>
      <c r="B2139" s="24" t="s">
        <v>74</v>
      </c>
      <c r="C2139" s="24" t="s">
        <v>128</v>
      </c>
      <c r="D2139" s="24" t="s">
        <v>315</v>
      </c>
      <c r="E2139" s="24">
        <v>240</v>
      </c>
      <c r="F2139" s="25" t="s">
        <v>356</v>
      </c>
      <c r="G2139" s="26">
        <v>2456.4119999999998</v>
      </c>
      <c r="H2139" s="26">
        <v>2456.4112799999998</v>
      </c>
      <c r="I2139" s="26">
        <v>2456.4112799999998</v>
      </c>
      <c r="J2139" s="26"/>
      <c r="K2139" s="26"/>
      <c r="L2139" s="26"/>
      <c r="M2139" s="26"/>
      <c r="N2139" s="26">
        <v>2435.5949999999998</v>
      </c>
      <c r="O2139" s="47">
        <f t="shared" si="2587"/>
        <v>99.152573505524686</v>
      </c>
      <c r="P2139" s="26"/>
      <c r="Q2139" s="26"/>
      <c r="R2139" s="26"/>
    </row>
    <row r="2140" spans="1:18" s="29" customFormat="1" x14ac:dyDescent="0.35">
      <c r="A2140" s="28" t="s">
        <v>421</v>
      </c>
      <c r="B2140" s="28" t="s">
        <v>74</v>
      </c>
      <c r="C2140" s="28" t="s">
        <v>75</v>
      </c>
      <c r="D2140" s="28"/>
      <c r="E2140" s="28"/>
      <c r="F2140" s="21" t="s">
        <v>89</v>
      </c>
      <c r="G2140" s="22">
        <f t="shared" ref="G2140" si="2594">G2141+G2146</f>
        <v>446.935</v>
      </c>
      <c r="H2140" s="22">
        <f t="shared" ref="H2140:M2140" si="2595">H2141+H2146</f>
        <v>446.935</v>
      </c>
      <c r="I2140" s="22">
        <f t="shared" si="2595"/>
        <v>446.935</v>
      </c>
      <c r="J2140" s="22">
        <f t="shared" si="2595"/>
        <v>0</v>
      </c>
      <c r="K2140" s="22">
        <f t="shared" si="2595"/>
        <v>0</v>
      </c>
      <c r="L2140" s="22">
        <f t="shared" si="2595"/>
        <v>0</v>
      </c>
      <c r="M2140" s="22">
        <f t="shared" si="2595"/>
        <v>0</v>
      </c>
      <c r="N2140" s="22">
        <f t="shared" ref="N2140" si="2596">N2141+N2146</f>
        <v>286.83799999999997</v>
      </c>
      <c r="O2140" s="48">
        <f t="shared" si="2587"/>
        <v>64.17890744739168</v>
      </c>
      <c r="P2140" s="22">
        <f t="shared" ref="P2140:R2140" si="2597">P2141+P2146</f>
        <v>0</v>
      </c>
      <c r="Q2140" s="22">
        <f t="shared" ref="Q2140" si="2598">Q2141+Q2146</f>
        <v>0</v>
      </c>
      <c r="R2140" s="22">
        <f t="shared" si="2597"/>
        <v>0</v>
      </c>
    </row>
    <row r="2141" spans="1:18" x14ac:dyDescent="0.35">
      <c r="A2141" s="24" t="s">
        <v>421</v>
      </c>
      <c r="B2141" s="24" t="s">
        <v>74</v>
      </c>
      <c r="C2141" s="24" t="s">
        <v>75</v>
      </c>
      <c r="D2141" s="24" t="s">
        <v>340</v>
      </c>
      <c r="E2141" s="24"/>
      <c r="F2141" s="25" t="s">
        <v>390</v>
      </c>
      <c r="G2141" s="26">
        <f t="shared" ref="G2141:N2144" si="2599">G2142</f>
        <v>101.726</v>
      </c>
      <c r="H2141" s="26">
        <f t="shared" si="2599"/>
        <v>101.726</v>
      </c>
      <c r="I2141" s="26">
        <f t="shared" si="2599"/>
        <v>101.726</v>
      </c>
      <c r="J2141" s="26">
        <f t="shared" si="2599"/>
        <v>0</v>
      </c>
      <c r="K2141" s="26">
        <f t="shared" si="2599"/>
        <v>0</v>
      </c>
      <c r="L2141" s="26">
        <f t="shared" si="2599"/>
        <v>0</v>
      </c>
      <c r="M2141" s="26">
        <f t="shared" si="2599"/>
        <v>0</v>
      </c>
      <c r="N2141" s="26">
        <f t="shared" si="2599"/>
        <v>101.726</v>
      </c>
      <c r="O2141" s="47">
        <f t="shared" si="2587"/>
        <v>100</v>
      </c>
      <c r="P2141" s="26">
        <f t="shared" ref="P2141:R2144" si="2600">P2142</f>
        <v>0</v>
      </c>
      <c r="Q2141" s="26">
        <f t="shared" si="2600"/>
        <v>0</v>
      </c>
      <c r="R2141" s="26">
        <f t="shared" si="2600"/>
        <v>0</v>
      </c>
    </row>
    <row r="2142" spans="1:18" ht="26" x14ac:dyDescent="0.35">
      <c r="A2142" s="24" t="s">
        <v>421</v>
      </c>
      <c r="B2142" s="24" t="s">
        <v>74</v>
      </c>
      <c r="C2142" s="24" t="s">
        <v>75</v>
      </c>
      <c r="D2142" s="24" t="s">
        <v>341</v>
      </c>
      <c r="E2142" s="24"/>
      <c r="F2142" s="25" t="s">
        <v>392</v>
      </c>
      <c r="G2142" s="26">
        <f t="shared" si="2599"/>
        <v>101.726</v>
      </c>
      <c r="H2142" s="26">
        <f t="shared" si="2599"/>
        <v>101.726</v>
      </c>
      <c r="I2142" s="26">
        <f t="shared" si="2599"/>
        <v>101.726</v>
      </c>
      <c r="J2142" s="26">
        <f t="shared" si="2599"/>
        <v>0</v>
      </c>
      <c r="K2142" s="26">
        <f t="shared" si="2599"/>
        <v>0</v>
      </c>
      <c r="L2142" s="26">
        <f t="shared" si="2599"/>
        <v>0</v>
      </c>
      <c r="M2142" s="26">
        <f t="shared" si="2599"/>
        <v>0</v>
      </c>
      <c r="N2142" s="26">
        <f t="shared" si="2599"/>
        <v>101.726</v>
      </c>
      <c r="O2142" s="47">
        <f t="shared" si="2587"/>
        <v>100</v>
      </c>
      <c r="P2142" s="26">
        <f t="shared" si="2600"/>
        <v>0</v>
      </c>
      <c r="Q2142" s="26">
        <f t="shared" si="2600"/>
        <v>0</v>
      </c>
      <c r="R2142" s="26">
        <f t="shared" si="2600"/>
        <v>0</v>
      </c>
    </row>
    <row r="2143" spans="1:18" ht="26" x14ac:dyDescent="0.35">
      <c r="A2143" s="24" t="s">
        <v>421</v>
      </c>
      <c r="B2143" s="24" t="s">
        <v>74</v>
      </c>
      <c r="C2143" s="24" t="s">
        <v>75</v>
      </c>
      <c r="D2143" s="24" t="s">
        <v>316</v>
      </c>
      <c r="E2143" s="24"/>
      <c r="F2143" s="25" t="s">
        <v>393</v>
      </c>
      <c r="G2143" s="26">
        <f t="shared" si="2599"/>
        <v>101.726</v>
      </c>
      <c r="H2143" s="26">
        <f t="shared" si="2599"/>
        <v>101.726</v>
      </c>
      <c r="I2143" s="26">
        <f t="shared" si="2599"/>
        <v>101.726</v>
      </c>
      <c r="J2143" s="26">
        <f t="shared" si="2599"/>
        <v>0</v>
      </c>
      <c r="K2143" s="26">
        <f t="shared" si="2599"/>
        <v>0</v>
      </c>
      <c r="L2143" s="26">
        <f t="shared" si="2599"/>
        <v>0</v>
      </c>
      <c r="M2143" s="26">
        <f t="shared" si="2599"/>
        <v>0</v>
      </c>
      <c r="N2143" s="26">
        <f t="shared" si="2599"/>
        <v>101.726</v>
      </c>
      <c r="O2143" s="47">
        <f t="shared" si="2587"/>
        <v>100</v>
      </c>
      <c r="P2143" s="26">
        <f t="shared" si="2600"/>
        <v>0</v>
      </c>
      <c r="Q2143" s="26">
        <f t="shared" si="2600"/>
        <v>0</v>
      </c>
      <c r="R2143" s="26">
        <f t="shared" si="2600"/>
        <v>0</v>
      </c>
    </row>
    <row r="2144" spans="1:18" ht="26" x14ac:dyDescent="0.35">
      <c r="A2144" s="24" t="s">
        <v>421</v>
      </c>
      <c r="B2144" s="24" t="s">
        <v>74</v>
      </c>
      <c r="C2144" s="24" t="s">
        <v>75</v>
      </c>
      <c r="D2144" s="24" t="s">
        <v>316</v>
      </c>
      <c r="E2144" s="24" t="s">
        <v>6</v>
      </c>
      <c r="F2144" s="25" t="s">
        <v>367</v>
      </c>
      <c r="G2144" s="26">
        <f t="shared" si="2599"/>
        <v>101.726</v>
      </c>
      <c r="H2144" s="26">
        <f t="shared" si="2599"/>
        <v>101.726</v>
      </c>
      <c r="I2144" s="26">
        <f t="shared" si="2599"/>
        <v>101.726</v>
      </c>
      <c r="J2144" s="26">
        <f t="shared" si="2599"/>
        <v>0</v>
      </c>
      <c r="K2144" s="26">
        <f t="shared" si="2599"/>
        <v>0</v>
      </c>
      <c r="L2144" s="26">
        <f t="shared" si="2599"/>
        <v>0</v>
      </c>
      <c r="M2144" s="26">
        <f t="shared" si="2599"/>
        <v>0</v>
      </c>
      <c r="N2144" s="26">
        <f t="shared" si="2599"/>
        <v>101.726</v>
      </c>
      <c r="O2144" s="47">
        <f t="shared" si="2587"/>
        <v>100</v>
      </c>
      <c r="P2144" s="26">
        <f t="shared" si="2600"/>
        <v>0</v>
      </c>
      <c r="Q2144" s="26">
        <f t="shared" si="2600"/>
        <v>0</v>
      </c>
      <c r="R2144" s="26">
        <f t="shared" si="2600"/>
        <v>0</v>
      </c>
    </row>
    <row r="2145" spans="1:18" ht="26" x14ac:dyDescent="0.35">
      <c r="A2145" s="24" t="s">
        <v>421</v>
      </c>
      <c r="B2145" s="24" t="s">
        <v>74</v>
      </c>
      <c r="C2145" s="24" t="s">
        <v>75</v>
      </c>
      <c r="D2145" s="24" t="s">
        <v>316</v>
      </c>
      <c r="E2145" s="24">
        <v>240</v>
      </c>
      <c r="F2145" s="25" t="s">
        <v>356</v>
      </c>
      <c r="G2145" s="26">
        <v>101.726</v>
      </c>
      <c r="H2145" s="26">
        <v>101.726</v>
      </c>
      <c r="I2145" s="26">
        <v>101.726</v>
      </c>
      <c r="J2145" s="26"/>
      <c r="K2145" s="26"/>
      <c r="L2145" s="26"/>
      <c r="M2145" s="26"/>
      <c r="N2145" s="26">
        <v>101.726</v>
      </c>
      <c r="O2145" s="47">
        <f t="shared" si="2587"/>
        <v>100</v>
      </c>
      <c r="P2145" s="26"/>
      <c r="Q2145" s="26"/>
      <c r="R2145" s="26"/>
    </row>
    <row r="2146" spans="1:18" ht="39" x14ac:dyDescent="0.35">
      <c r="A2146" s="24" t="s">
        <v>421</v>
      </c>
      <c r="B2146" s="24" t="s">
        <v>74</v>
      </c>
      <c r="C2146" s="24" t="s">
        <v>75</v>
      </c>
      <c r="D2146" s="24" t="s">
        <v>337</v>
      </c>
      <c r="E2146" s="24"/>
      <c r="F2146" s="25" t="s">
        <v>779</v>
      </c>
      <c r="G2146" s="26">
        <f t="shared" ref="G2146:N2149" si="2601">G2147</f>
        <v>345.209</v>
      </c>
      <c r="H2146" s="26">
        <f t="shared" si="2601"/>
        <v>345.209</v>
      </c>
      <c r="I2146" s="26">
        <f t="shared" si="2601"/>
        <v>345.209</v>
      </c>
      <c r="J2146" s="26">
        <f t="shared" si="2601"/>
        <v>0</v>
      </c>
      <c r="K2146" s="26">
        <f t="shared" si="2601"/>
        <v>0</v>
      </c>
      <c r="L2146" s="26">
        <f t="shared" si="2601"/>
        <v>0</v>
      </c>
      <c r="M2146" s="26">
        <f t="shared" si="2601"/>
        <v>0</v>
      </c>
      <c r="N2146" s="26">
        <f t="shared" si="2601"/>
        <v>185.11199999999999</v>
      </c>
      <c r="O2146" s="47">
        <f t="shared" si="2587"/>
        <v>53.623167414522797</v>
      </c>
      <c r="P2146" s="26">
        <f t="shared" ref="P2146:R2149" si="2602">P2147</f>
        <v>0</v>
      </c>
      <c r="Q2146" s="26">
        <f t="shared" si="2602"/>
        <v>0</v>
      </c>
      <c r="R2146" s="26">
        <f t="shared" si="2602"/>
        <v>0</v>
      </c>
    </row>
    <row r="2147" spans="1:18" ht="26" x14ac:dyDescent="0.35">
      <c r="A2147" s="24" t="s">
        <v>421</v>
      </c>
      <c r="B2147" s="24" t="s">
        <v>74</v>
      </c>
      <c r="C2147" s="24" t="s">
        <v>75</v>
      </c>
      <c r="D2147" s="24" t="s">
        <v>338</v>
      </c>
      <c r="E2147" s="24"/>
      <c r="F2147" s="25" t="s">
        <v>399</v>
      </c>
      <c r="G2147" s="26">
        <f t="shared" si="2601"/>
        <v>345.209</v>
      </c>
      <c r="H2147" s="26">
        <f t="shared" si="2601"/>
        <v>345.209</v>
      </c>
      <c r="I2147" s="26">
        <f t="shared" si="2601"/>
        <v>345.209</v>
      </c>
      <c r="J2147" s="26">
        <f t="shared" si="2601"/>
        <v>0</v>
      </c>
      <c r="K2147" s="26">
        <f t="shared" si="2601"/>
        <v>0</v>
      </c>
      <c r="L2147" s="26">
        <f t="shared" si="2601"/>
        <v>0</v>
      </c>
      <c r="M2147" s="26">
        <f t="shared" si="2601"/>
        <v>0</v>
      </c>
      <c r="N2147" s="26">
        <f t="shared" si="2601"/>
        <v>185.11199999999999</v>
      </c>
      <c r="O2147" s="47">
        <f t="shared" si="2587"/>
        <v>53.623167414522797</v>
      </c>
      <c r="P2147" s="26">
        <f t="shared" si="2602"/>
        <v>0</v>
      </c>
      <c r="Q2147" s="26">
        <f t="shared" si="2602"/>
        <v>0</v>
      </c>
      <c r="R2147" s="26">
        <f t="shared" si="2602"/>
        <v>0</v>
      </c>
    </row>
    <row r="2148" spans="1:18" x14ac:dyDescent="0.35">
      <c r="A2148" s="24" t="s">
        <v>421</v>
      </c>
      <c r="B2148" s="24" t="s">
        <v>74</v>
      </c>
      <c r="C2148" s="24" t="s">
        <v>75</v>
      </c>
      <c r="D2148" s="24" t="s">
        <v>317</v>
      </c>
      <c r="E2148" s="24"/>
      <c r="F2148" s="25" t="s">
        <v>404</v>
      </c>
      <c r="G2148" s="26">
        <f t="shared" si="2601"/>
        <v>345.209</v>
      </c>
      <c r="H2148" s="26">
        <f t="shared" si="2601"/>
        <v>345.209</v>
      </c>
      <c r="I2148" s="26">
        <f t="shared" si="2601"/>
        <v>345.209</v>
      </c>
      <c r="J2148" s="26">
        <f t="shared" si="2601"/>
        <v>0</v>
      </c>
      <c r="K2148" s="26">
        <f t="shared" si="2601"/>
        <v>0</v>
      </c>
      <c r="L2148" s="26">
        <f t="shared" si="2601"/>
        <v>0</v>
      </c>
      <c r="M2148" s="26">
        <f t="shared" si="2601"/>
        <v>0</v>
      </c>
      <c r="N2148" s="26">
        <f t="shared" si="2601"/>
        <v>185.11199999999999</v>
      </c>
      <c r="O2148" s="47">
        <f t="shared" si="2587"/>
        <v>53.623167414522797</v>
      </c>
      <c r="P2148" s="26">
        <f t="shared" si="2602"/>
        <v>0</v>
      </c>
      <c r="Q2148" s="26">
        <f t="shared" si="2602"/>
        <v>0</v>
      </c>
      <c r="R2148" s="26">
        <f t="shared" si="2602"/>
        <v>0</v>
      </c>
    </row>
    <row r="2149" spans="1:18" ht="26" x14ac:dyDescent="0.35">
      <c r="A2149" s="24" t="s">
        <v>421</v>
      </c>
      <c r="B2149" s="24" t="s">
        <v>74</v>
      </c>
      <c r="C2149" s="24" t="s">
        <v>75</v>
      </c>
      <c r="D2149" s="24" t="s">
        <v>317</v>
      </c>
      <c r="E2149" s="24" t="s">
        <v>6</v>
      </c>
      <c r="F2149" s="25" t="s">
        <v>367</v>
      </c>
      <c r="G2149" s="26">
        <f t="shared" si="2601"/>
        <v>345.209</v>
      </c>
      <c r="H2149" s="26">
        <f t="shared" si="2601"/>
        <v>345.209</v>
      </c>
      <c r="I2149" s="26">
        <f t="shared" si="2601"/>
        <v>345.209</v>
      </c>
      <c r="J2149" s="26">
        <f t="shared" si="2601"/>
        <v>0</v>
      </c>
      <c r="K2149" s="26">
        <f t="shared" si="2601"/>
        <v>0</v>
      </c>
      <c r="L2149" s="26">
        <f t="shared" si="2601"/>
        <v>0</v>
      </c>
      <c r="M2149" s="26">
        <f t="shared" si="2601"/>
        <v>0</v>
      </c>
      <c r="N2149" s="26">
        <f t="shared" si="2601"/>
        <v>185.11199999999999</v>
      </c>
      <c r="O2149" s="47">
        <f t="shared" si="2587"/>
        <v>53.623167414522797</v>
      </c>
      <c r="P2149" s="26">
        <f t="shared" si="2602"/>
        <v>0</v>
      </c>
      <c r="Q2149" s="26">
        <f t="shared" si="2602"/>
        <v>0</v>
      </c>
      <c r="R2149" s="26">
        <f t="shared" si="2602"/>
        <v>0</v>
      </c>
    </row>
    <row r="2150" spans="1:18" ht="26" x14ac:dyDescent="0.35">
      <c r="A2150" s="24" t="s">
        <v>421</v>
      </c>
      <c r="B2150" s="24" t="s">
        <v>74</v>
      </c>
      <c r="C2150" s="24" t="s">
        <v>75</v>
      </c>
      <c r="D2150" s="24" t="s">
        <v>317</v>
      </c>
      <c r="E2150" s="24">
        <v>240</v>
      </c>
      <c r="F2150" s="25" t="s">
        <v>356</v>
      </c>
      <c r="G2150" s="26">
        <v>345.209</v>
      </c>
      <c r="H2150" s="26">
        <v>345.209</v>
      </c>
      <c r="I2150" s="26">
        <v>345.209</v>
      </c>
      <c r="J2150" s="26"/>
      <c r="K2150" s="26"/>
      <c r="L2150" s="26"/>
      <c r="M2150" s="26"/>
      <c r="N2150" s="26">
        <v>185.11199999999999</v>
      </c>
      <c r="O2150" s="47">
        <f t="shared" si="2587"/>
        <v>53.623167414522797</v>
      </c>
      <c r="P2150" s="26"/>
      <c r="Q2150" s="26"/>
      <c r="R2150" s="26"/>
    </row>
    <row r="2151" spans="1:18" s="7" customFormat="1" x14ac:dyDescent="0.35">
      <c r="A2151" s="27" t="s">
        <v>421</v>
      </c>
      <c r="B2151" s="27" t="s">
        <v>100</v>
      </c>
      <c r="C2151" s="27"/>
      <c r="D2151" s="27"/>
      <c r="E2151" s="27"/>
      <c r="F2151" s="17" t="s">
        <v>373</v>
      </c>
      <c r="G2151" s="18">
        <f t="shared" ref="G2151:R2151" si="2603">G2160+G2187+G2152</f>
        <v>28176.464</v>
      </c>
      <c r="H2151" s="18">
        <f t="shared" si="2603"/>
        <v>38497.863860000005</v>
      </c>
      <c r="I2151" s="18">
        <f t="shared" si="2603"/>
        <v>38497.863860000005</v>
      </c>
      <c r="J2151" s="18">
        <f t="shared" si="2603"/>
        <v>0</v>
      </c>
      <c r="K2151" s="18">
        <f t="shared" si="2603"/>
        <v>0</v>
      </c>
      <c r="L2151" s="18">
        <f t="shared" si="2603"/>
        <v>0</v>
      </c>
      <c r="M2151" s="18">
        <f t="shared" si="2603"/>
        <v>0</v>
      </c>
      <c r="N2151" s="18">
        <f t="shared" si="2603"/>
        <v>37596.088000000003</v>
      </c>
      <c r="O2151" s="46">
        <f t="shared" si="2587"/>
        <v>97.657595072600984</v>
      </c>
      <c r="P2151" s="18">
        <f t="shared" si="2603"/>
        <v>0</v>
      </c>
      <c r="Q2151" s="18">
        <f t="shared" si="2603"/>
        <v>0</v>
      </c>
      <c r="R2151" s="18">
        <f t="shared" si="2603"/>
        <v>0</v>
      </c>
    </row>
    <row r="2152" spans="1:18" s="29" customFormat="1" x14ac:dyDescent="0.35">
      <c r="A2152" s="28" t="s">
        <v>421</v>
      </c>
      <c r="B2152" s="28" t="s">
        <v>100</v>
      </c>
      <c r="C2152" s="28" t="s">
        <v>8</v>
      </c>
      <c r="D2152" s="28"/>
      <c r="E2152" s="28"/>
      <c r="F2152" s="21" t="s">
        <v>380</v>
      </c>
      <c r="G2152" s="22">
        <f>G2154</f>
        <v>0</v>
      </c>
      <c r="H2152" s="22">
        <f>H2154</f>
        <v>10000</v>
      </c>
      <c r="I2152" s="22">
        <f t="shared" ref="I2152:R2152" si="2604">I2154</f>
        <v>10000</v>
      </c>
      <c r="J2152" s="22">
        <f t="shared" si="2604"/>
        <v>0</v>
      </c>
      <c r="K2152" s="22">
        <f t="shared" si="2604"/>
        <v>0</v>
      </c>
      <c r="L2152" s="22">
        <f t="shared" si="2604"/>
        <v>0</v>
      </c>
      <c r="M2152" s="22">
        <f t="shared" si="2604"/>
        <v>0</v>
      </c>
      <c r="N2152" s="22">
        <f t="shared" si="2604"/>
        <v>9170.9989999999998</v>
      </c>
      <c r="O2152" s="48">
        <f t="shared" si="2587"/>
        <v>91.709989999999991</v>
      </c>
      <c r="P2152" s="22">
        <f t="shared" si="2604"/>
        <v>0</v>
      </c>
      <c r="Q2152" s="22">
        <f t="shared" si="2604"/>
        <v>0</v>
      </c>
      <c r="R2152" s="22">
        <f t="shared" si="2604"/>
        <v>0</v>
      </c>
    </row>
    <row r="2153" spans="1:18" ht="26" x14ac:dyDescent="0.35">
      <c r="A2153" s="24" t="s">
        <v>421</v>
      </c>
      <c r="B2153" s="24" t="s">
        <v>100</v>
      </c>
      <c r="C2153" s="24" t="s">
        <v>8</v>
      </c>
      <c r="D2153" s="24" t="s">
        <v>343</v>
      </c>
      <c r="E2153" s="24"/>
      <c r="F2153" s="25" t="s">
        <v>410</v>
      </c>
      <c r="G2153" s="26">
        <f>G2154</f>
        <v>0</v>
      </c>
      <c r="H2153" s="26">
        <f t="shared" ref="H2153:Q2153" si="2605">H2154</f>
        <v>10000</v>
      </c>
      <c r="I2153" s="26">
        <f t="shared" si="2605"/>
        <v>10000</v>
      </c>
      <c r="J2153" s="26">
        <f t="shared" si="2605"/>
        <v>0</v>
      </c>
      <c r="K2153" s="26">
        <f t="shared" si="2605"/>
        <v>0</v>
      </c>
      <c r="L2153" s="26">
        <f t="shared" si="2605"/>
        <v>0</v>
      </c>
      <c r="M2153" s="26">
        <f t="shared" si="2605"/>
        <v>0</v>
      </c>
      <c r="N2153" s="26">
        <f t="shared" si="2605"/>
        <v>9170.9989999999998</v>
      </c>
      <c r="O2153" s="47">
        <f t="shared" si="2587"/>
        <v>91.709989999999991</v>
      </c>
      <c r="P2153" s="26">
        <f t="shared" si="2605"/>
        <v>0</v>
      </c>
      <c r="Q2153" s="26">
        <f t="shared" si="2605"/>
        <v>0</v>
      </c>
      <c r="R2153" s="22"/>
    </row>
    <row r="2154" spans="1:18" ht="26" x14ac:dyDescent="0.35">
      <c r="A2154" s="24" t="s">
        <v>421</v>
      </c>
      <c r="B2154" s="24" t="s">
        <v>100</v>
      </c>
      <c r="C2154" s="24" t="s">
        <v>8</v>
      </c>
      <c r="D2154" s="24" t="s">
        <v>460</v>
      </c>
      <c r="E2154" s="24"/>
      <c r="F2154" s="25" t="s">
        <v>684</v>
      </c>
      <c r="G2154" s="26"/>
      <c r="H2154" s="26">
        <f t="shared" ref="H2154:N2158" si="2606">H2155</f>
        <v>10000</v>
      </c>
      <c r="I2154" s="26">
        <f t="shared" si="2606"/>
        <v>10000</v>
      </c>
      <c r="J2154" s="26"/>
      <c r="K2154" s="26"/>
      <c r="L2154" s="26"/>
      <c r="M2154" s="26"/>
      <c r="N2154" s="26">
        <f t="shared" si="2606"/>
        <v>9170.9989999999998</v>
      </c>
      <c r="O2154" s="47">
        <f t="shared" si="2587"/>
        <v>91.709989999999991</v>
      </c>
      <c r="P2154" s="26"/>
      <c r="Q2154" s="26"/>
      <c r="R2154" s="26"/>
    </row>
    <row r="2155" spans="1:18" ht="52" x14ac:dyDescent="0.35">
      <c r="A2155" s="24" t="s">
        <v>421</v>
      </c>
      <c r="B2155" s="24" t="s">
        <v>100</v>
      </c>
      <c r="C2155" s="24" t="s">
        <v>8</v>
      </c>
      <c r="D2155" s="24" t="s">
        <v>810</v>
      </c>
      <c r="E2155" s="24"/>
      <c r="F2155" s="25" t="s">
        <v>938</v>
      </c>
      <c r="G2155" s="26"/>
      <c r="H2155" s="26">
        <f>H2158+H2156</f>
        <v>10000</v>
      </c>
      <c r="I2155" s="26">
        <f t="shared" ref="I2155:M2155" si="2607">I2158+I2156</f>
        <v>10000</v>
      </c>
      <c r="J2155" s="26">
        <f t="shared" si="2607"/>
        <v>0</v>
      </c>
      <c r="K2155" s="26">
        <f t="shared" si="2607"/>
        <v>0</v>
      </c>
      <c r="L2155" s="26">
        <f t="shared" si="2607"/>
        <v>0</v>
      </c>
      <c r="M2155" s="26">
        <f t="shared" si="2607"/>
        <v>0</v>
      </c>
      <c r="N2155" s="26">
        <f t="shared" ref="N2155:R2155" si="2608">N2158+N2156</f>
        <v>9170.9989999999998</v>
      </c>
      <c r="O2155" s="47">
        <f t="shared" si="2587"/>
        <v>91.709989999999991</v>
      </c>
      <c r="P2155" s="26">
        <f t="shared" ref="P2155:Q2155" si="2609">P2158+P2156</f>
        <v>0</v>
      </c>
      <c r="Q2155" s="26">
        <f t="shared" si="2609"/>
        <v>0</v>
      </c>
      <c r="R2155" s="26">
        <f t="shared" si="2608"/>
        <v>0</v>
      </c>
    </row>
    <row r="2156" spans="1:18" ht="26" x14ac:dyDescent="0.35">
      <c r="A2156" s="24" t="s">
        <v>421</v>
      </c>
      <c r="B2156" s="24" t="s">
        <v>100</v>
      </c>
      <c r="C2156" s="24" t="s">
        <v>8</v>
      </c>
      <c r="D2156" s="24" t="s">
        <v>810</v>
      </c>
      <c r="E2156" s="24" t="s">
        <v>85</v>
      </c>
      <c r="F2156" s="25" t="s">
        <v>370</v>
      </c>
      <c r="G2156" s="26"/>
      <c r="H2156" s="26">
        <f>H2157</f>
        <v>5292.8368600000003</v>
      </c>
      <c r="I2156" s="26">
        <f t="shared" ref="I2156:K2156" si="2610">I2157</f>
        <v>5292.8368600000003</v>
      </c>
      <c r="J2156" s="26">
        <f t="shared" si="2610"/>
        <v>0</v>
      </c>
      <c r="K2156" s="26">
        <f t="shared" si="2610"/>
        <v>0</v>
      </c>
      <c r="L2156" s="26">
        <f t="shared" ref="L2156:R2156" si="2611">L2157</f>
        <v>0</v>
      </c>
      <c r="M2156" s="26">
        <f t="shared" si="2611"/>
        <v>0</v>
      </c>
      <c r="N2156" s="26">
        <f t="shared" si="2611"/>
        <v>4728.66</v>
      </c>
      <c r="O2156" s="47">
        <f t="shared" si="2587"/>
        <v>89.340747222652922</v>
      </c>
      <c r="P2156" s="26">
        <f t="shared" si="2611"/>
        <v>0</v>
      </c>
      <c r="Q2156" s="26">
        <f t="shared" si="2611"/>
        <v>0</v>
      </c>
      <c r="R2156" s="26">
        <f t="shared" si="2611"/>
        <v>0</v>
      </c>
    </row>
    <row r="2157" spans="1:18" ht="26" x14ac:dyDescent="0.35">
      <c r="A2157" s="24" t="s">
        <v>421</v>
      </c>
      <c r="B2157" s="24" t="s">
        <v>100</v>
      </c>
      <c r="C2157" s="24" t="s">
        <v>8</v>
      </c>
      <c r="D2157" s="24" t="s">
        <v>810</v>
      </c>
      <c r="E2157" s="10">
        <v>630</v>
      </c>
      <c r="F2157" s="25" t="s">
        <v>363</v>
      </c>
      <c r="G2157" s="26"/>
      <c r="H2157" s="26">
        <v>5292.8368600000003</v>
      </c>
      <c r="I2157" s="26">
        <v>5292.8368600000003</v>
      </c>
      <c r="J2157" s="26"/>
      <c r="K2157" s="26"/>
      <c r="L2157" s="26"/>
      <c r="M2157" s="26"/>
      <c r="N2157" s="26">
        <v>4728.66</v>
      </c>
      <c r="O2157" s="47">
        <f t="shared" si="2587"/>
        <v>89.340747222652922</v>
      </c>
      <c r="P2157" s="26"/>
      <c r="Q2157" s="26"/>
      <c r="R2157" s="26"/>
    </row>
    <row r="2158" spans="1:18" x14ac:dyDescent="0.35">
      <c r="A2158" s="24" t="s">
        <v>421</v>
      </c>
      <c r="B2158" s="24" t="s">
        <v>100</v>
      </c>
      <c r="C2158" s="24" t="s">
        <v>8</v>
      </c>
      <c r="D2158" s="24" t="s">
        <v>810</v>
      </c>
      <c r="E2158" s="24" t="s">
        <v>7</v>
      </c>
      <c r="F2158" s="25" t="s">
        <v>371</v>
      </c>
      <c r="G2158" s="26"/>
      <c r="H2158" s="26">
        <f t="shared" si="2606"/>
        <v>4707.1631399999997</v>
      </c>
      <c r="I2158" s="26">
        <f t="shared" si="2606"/>
        <v>4707.1631399999997</v>
      </c>
      <c r="J2158" s="26"/>
      <c r="K2158" s="26"/>
      <c r="L2158" s="26"/>
      <c r="M2158" s="26"/>
      <c r="N2158" s="26">
        <f t="shared" si="2606"/>
        <v>4442.3389999999999</v>
      </c>
      <c r="O2158" s="47">
        <f t="shared" si="2587"/>
        <v>94.374018232986074</v>
      </c>
      <c r="P2158" s="26"/>
      <c r="Q2158" s="26"/>
      <c r="R2158" s="26"/>
    </row>
    <row r="2159" spans="1:18" ht="39" x14ac:dyDescent="0.35">
      <c r="A2159" s="24" t="s">
        <v>421</v>
      </c>
      <c r="B2159" s="24" t="s">
        <v>100</v>
      </c>
      <c r="C2159" s="24" t="s">
        <v>8</v>
      </c>
      <c r="D2159" s="24" t="s">
        <v>810</v>
      </c>
      <c r="E2159" s="24" t="s">
        <v>428</v>
      </c>
      <c r="F2159" s="25" t="s">
        <v>733</v>
      </c>
      <c r="G2159" s="26"/>
      <c r="H2159" s="26">
        <v>4707.1631399999997</v>
      </c>
      <c r="I2159" s="26">
        <v>4707.1631399999997</v>
      </c>
      <c r="J2159" s="26"/>
      <c r="K2159" s="26"/>
      <c r="L2159" s="26"/>
      <c r="M2159" s="26"/>
      <c r="N2159" s="26">
        <v>4442.3389999999999</v>
      </c>
      <c r="O2159" s="47">
        <f t="shared" si="2587"/>
        <v>94.374018232986074</v>
      </c>
      <c r="P2159" s="26"/>
      <c r="Q2159" s="26"/>
      <c r="R2159" s="26"/>
    </row>
    <row r="2160" spans="1:18" s="29" customFormat="1" x14ac:dyDescent="0.35">
      <c r="A2160" s="28" t="s">
        <v>421</v>
      </c>
      <c r="B2160" s="28" t="s">
        <v>100</v>
      </c>
      <c r="C2160" s="28" t="s">
        <v>99</v>
      </c>
      <c r="D2160" s="28"/>
      <c r="E2160" s="28"/>
      <c r="F2160" s="21" t="s">
        <v>381</v>
      </c>
      <c r="G2160" s="22">
        <f>G2166+G2171+G2182+G2161</f>
        <v>16659.771000000001</v>
      </c>
      <c r="H2160" s="22">
        <f>H2166+H2171+H2182+H2161</f>
        <v>16429.370860000003</v>
      </c>
      <c r="I2160" s="22">
        <f t="shared" ref="I2160:R2160" si="2612">I2166+I2171+I2182+I2161</f>
        <v>16429.370860000003</v>
      </c>
      <c r="J2160" s="22">
        <f t="shared" si="2612"/>
        <v>0</v>
      </c>
      <c r="K2160" s="22">
        <f t="shared" si="2612"/>
        <v>0</v>
      </c>
      <c r="L2160" s="22">
        <f t="shared" si="2612"/>
        <v>0</v>
      </c>
      <c r="M2160" s="22">
        <f t="shared" si="2612"/>
        <v>0</v>
      </c>
      <c r="N2160" s="22">
        <f t="shared" si="2612"/>
        <v>16396.498000000003</v>
      </c>
      <c r="O2160" s="48">
        <f t="shared" si="2587"/>
        <v>99.799914066825082</v>
      </c>
      <c r="P2160" s="22">
        <f t="shared" si="2612"/>
        <v>0</v>
      </c>
      <c r="Q2160" s="22">
        <f t="shared" si="2612"/>
        <v>0</v>
      </c>
      <c r="R2160" s="22">
        <f t="shared" si="2612"/>
        <v>0</v>
      </c>
    </row>
    <row r="2161" spans="1:18" x14ac:dyDescent="0.35">
      <c r="A2161" s="24" t="s">
        <v>421</v>
      </c>
      <c r="B2161" s="24" t="s">
        <v>100</v>
      </c>
      <c r="C2161" s="24" t="s">
        <v>99</v>
      </c>
      <c r="D2161" s="24" t="s">
        <v>340</v>
      </c>
      <c r="E2161" s="24"/>
      <c r="F2161" s="25" t="s">
        <v>390</v>
      </c>
      <c r="G2161" s="26">
        <f t="shared" ref="G2161:N2164" si="2613">G2162</f>
        <v>598.82100000000003</v>
      </c>
      <c r="H2161" s="26">
        <f t="shared" si="2613"/>
        <v>598.82100000000003</v>
      </c>
      <c r="I2161" s="26">
        <f t="shared" si="2613"/>
        <v>598.82100000000003</v>
      </c>
      <c r="J2161" s="26">
        <f t="shared" si="2613"/>
        <v>0</v>
      </c>
      <c r="K2161" s="26">
        <f t="shared" si="2613"/>
        <v>0</v>
      </c>
      <c r="L2161" s="26">
        <f t="shared" si="2613"/>
        <v>0</v>
      </c>
      <c r="M2161" s="26">
        <f t="shared" si="2613"/>
        <v>0</v>
      </c>
      <c r="N2161" s="26">
        <f t="shared" si="2613"/>
        <v>598.82000000000005</v>
      </c>
      <c r="O2161" s="47">
        <f t="shared" si="2587"/>
        <v>99.999833005188535</v>
      </c>
      <c r="P2161" s="26">
        <f t="shared" ref="P2161:R2164" si="2614">P2162</f>
        <v>0</v>
      </c>
      <c r="Q2161" s="26">
        <f t="shared" si="2614"/>
        <v>0</v>
      </c>
      <c r="R2161" s="26">
        <f t="shared" si="2614"/>
        <v>0</v>
      </c>
    </row>
    <row r="2162" spans="1:18" ht="26" x14ac:dyDescent="0.35">
      <c r="A2162" s="24" t="s">
        <v>421</v>
      </c>
      <c r="B2162" s="24" t="s">
        <v>100</v>
      </c>
      <c r="C2162" s="24" t="s">
        <v>99</v>
      </c>
      <c r="D2162" s="24" t="s">
        <v>342</v>
      </c>
      <c r="E2162" s="24"/>
      <c r="F2162" s="25" t="s">
        <v>391</v>
      </c>
      <c r="G2162" s="26">
        <f t="shared" si="2613"/>
        <v>598.82100000000003</v>
      </c>
      <c r="H2162" s="26">
        <f t="shared" si="2613"/>
        <v>598.82100000000003</v>
      </c>
      <c r="I2162" s="26">
        <f t="shared" si="2613"/>
        <v>598.82100000000003</v>
      </c>
      <c r="J2162" s="26">
        <f t="shared" si="2613"/>
        <v>0</v>
      </c>
      <c r="K2162" s="26">
        <f t="shared" si="2613"/>
        <v>0</v>
      </c>
      <c r="L2162" s="26">
        <f t="shared" si="2613"/>
        <v>0</v>
      </c>
      <c r="M2162" s="26">
        <f t="shared" si="2613"/>
        <v>0</v>
      </c>
      <c r="N2162" s="26">
        <f t="shared" si="2613"/>
        <v>598.82000000000005</v>
      </c>
      <c r="O2162" s="47">
        <f t="shared" si="2587"/>
        <v>99.999833005188535</v>
      </c>
      <c r="P2162" s="26">
        <f t="shared" si="2614"/>
        <v>0</v>
      </c>
      <c r="Q2162" s="26">
        <f t="shared" si="2614"/>
        <v>0</v>
      </c>
      <c r="R2162" s="26">
        <f t="shared" si="2614"/>
        <v>0</v>
      </c>
    </row>
    <row r="2163" spans="1:18" ht="39" x14ac:dyDescent="0.35">
      <c r="A2163" s="24" t="s">
        <v>421</v>
      </c>
      <c r="B2163" s="24" t="s">
        <v>100</v>
      </c>
      <c r="C2163" s="24" t="s">
        <v>99</v>
      </c>
      <c r="D2163" s="24" t="s">
        <v>319</v>
      </c>
      <c r="E2163" s="24"/>
      <c r="F2163" s="25" t="s">
        <v>773</v>
      </c>
      <c r="G2163" s="26">
        <f t="shared" si="2613"/>
        <v>598.82100000000003</v>
      </c>
      <c r="H2163" s="26">
        <f t="shared" si="2613"/>
        <v>598.82100000000003</v>
      </c>
      <c r="I2163" s="26">
        <f t="shared" si="2613"/>
        <v>598.82100000000003</v>
      </c>
      <c r="J2163" s="26">
        <f t="shared" si="2613"/>
        <v>0</v>
      </c>
      <c r="K2163" s="26">
        <f t="shared" si="2613"/>
        <v>0</v>
      </c>
      <c r="L2163" s="26">
        <f t="shared" si="2613"/>
        <v>0</v>
      </c>
      <c r="M2163" s="26">
        <f t="shared" si="2613"/>
        <v>0</v>
      </c>
      <c r="N2163" s="26">
        <f t="shared" si="2613"/>
        <v>598.82000000000005</v>
      </c>
      <c r="O2163" s="47">
        <f t="shared" si="2587"/>
        <v>99.999833005188535</v>
      </c>
      <c r="P2163" s="26">
        <f t="shared" si="2614"/>
        <v>0</v>
      </c>
      <c r="Q2163" s="26">
        <f t="shared" si="2614"/>
        <v>0</v>
      </c>
      <c r="R2163" s="26">
        <f t="shared" si="2614"/>
        <v>0</v>
      </c>
    </row>
    <row r="2164" spans="1:18" ht="26" x14ac:dyDescent="0.35">
      <c r="A2164" s="24" t="s">
        <v>421</v>
      </c>
      <c r="B2164" s="24" t="s">
        <v>100</v>
      </c>
      <c r="C2164" s="24" t="s">
        <v>99</v>
      </c>
      <c r="D2164" s="24" t="s">
        <v>319</v>
      </c>
      <c r="E2164" s="24" t="s">
        <v>6</v>
      </c>
      <c r="F2164" s="25" t="s">
        <v>367</v>
      </c>
      <c r="G2164" s="26">
        <f t="shared" si="2613"/>
        <v>598.82100000000003</v>
      </c>
      <c r="H2164" s="26">
        <f t="shared" si="2613"/>
        <v>598.82100000000003</v>
      </c>
      <c r="I2164" s="26">
        <f t="shared" si="2613"/>
        <v>598.82100000000003</v>
      </c>
      <c r="J2164" s="26">
        <f t="shared" si="2613"/>
        <v>0</v>
      </c>
      <c r="K2164" s="26">
        <f t="shared" si="2613"/>
        <v>0</v>
      </c>
      <c r="L2164" s="26">
        <f t="shared" si="2613"/>
        <v>0</v>
      </c>
      <c r="M2164" s="26">
        <f t="shared" si="2613"/>
        <v>0</v>
      </c>
      <c r="N2164" s="26">
        <f t="shared" si="2613"/>
        <v>598.82000000000005</v>
      </c>
      <c r="O2164" s="47">
        <f t="shared" si="2587"/>
        <v>99.999833005188535</v>
      </c>
      <c r="P2164" s="26">
        <f t="shared" si="2614"/>
        <v>0</v>
      </c>
      <c r="Q2164" s="26">
        <f t="shared" si="2614"/>
        <v>0</v>
      </c>
      <c r="R2164" s="26">
        <f t="shared" si="2614"/>
        <v>0</v>
      </c>
    </row>
    <row r="2165" spans="1:18" ht="26" x14ac:dyDescent="0.35">
      <c r="A2165" s="24" t="s">
        <v>421</v>
      </c>
      <c r="B2165" s="24" t="s">
        <v>100</v>
      </c>
      <c r="C2165" s="24" t="s">
        <v>99</v>
      </c>
      <c r="D2165" s="24" t="s">
        <v>319</v>
      </c>
      <c r="E2165" s="24" t="s">
        <v>302</v>
      </c>
      <c r="F2165" s="25" t="s">
        <v>356</v>
      </c>
      <c r="G2165" s="26">
        <v>598.82100000000003</v>
      </c>
      <c r="H2165" s="26">
        <v>598.82100000000003</v>
      </c>
      <c r="I2165" s="26">
        <v>598.82100000000003</v>
      </c>
      <c r="J2165" s="26"/>
      <c r="K2165" s="26"/>
      <c r="L2165" s="26"/>
      <c r="M2165" s="26"/>
      <c r="N2165" s="26">
        <v>598.82000000000005</v>
      </c>
      <c r="O2165" s="47">
        <f t="shared" si="2587"/>
        <v>99.999833005188535</v>
      </c>
      <c r="P2165" s="26"/>
      <c r="Q2165" s="26"/>
      <c r="R2165" s="26"/>
    </row>
    <row r="2166" spans="1:18" ht="26" x14ac:dyDescent="0.35">
      <c r="A2166" s="24" t="s">
        <v>421</v>
      </c>
      <c r="B2166" s="24" t="s">
        <v>100</v>
      </c>
      <c r="C2166" s="24" t="s">
        <v>99</v>
      </c>
      <c r="D2166" s="24" t="s">
        <v>335</v>
      </c>
      <c r="E2166" s="24"/>
      <c r="F2166" s="25" t="s">
        <v>394</v>
      </c>
      <c r="G2166" s="26">
        <f t="shared" ref="G2166:N2169" si="2615">G2167</f>
        <v>105.7</v>
      </c>
      <c r="H2166" s="26">
        <f t="shared" si="2615"/>
        <v>105.69986</v>
      </c>
      <c r="I2166" s="26">
        <f t="shared" si="2615"/>
        <v>105.69986</v>
      </c>
      <c r="J2166" s="26">
        <f t="shared" si="2615"/>
        <v>0</v>
      </c>
      <c r="K2166" s="26">
        <f t="shared" si="2615"/>
        <v>0</v>
      </c>
      <c r="L2166" s="26">
        <f t="shared" si="2615"/>
        <v>0</v>
      </c>
      <c r="M2166" s="26">
        <f t="shared" si="2615"/>
        <v>0</v>
      </c>
      <c r="N2166" s="26">
        <f t="shared" si="2615"/>
        <v>73.966999999999999</v>
      </c>
      <c r="O2166" s="47">
        <f t="shared" si="2587"/>
        <v>69.978332989277376</v>
      </c>
      <c r="P2166" s="26">
        <f t="shared" ref="P2166:R2169" si="2616">P2167</f>
        <v>0</v>
      </c>
      <c r="Q2166" s="26">
        <f t="shared" si="2616"/>
        <v>0</v>
      </c>
      <c r="R2166" s="26">
        <f t="shared" si="2616"/>
        <v>0</v>
      </c>
    </row>
    <row r="2167" spans="1:18" ht="26" x14ac:dyDescent="0.35">
      <c r="A2167" s="24" t="s">
        <v>421</v>
      </c>
      <c r="B2167" s="24" t="s">
        <v>100</v>
      </c>
      <c r="C2167" s="24" t="s">
        <v>99</v>
      </c>
      <c r="D2167" s="24" t="s">
        <v>336</v>
      </c>
      <c r="E2167" s="24"/>
      <c r="F2167" s="25" t="s">
        <v>395</v>
      </c>
      <c r="G2167" s="26">
        <f t="shared" si="2615"/>
        <v>105.7</v>
      </c>
      <c r="H2167" s="26">
        <f t="shared" si="2615"/>
        <v>105.69986</v>
      </c>
      <c r="I2167" s="26">
        <f t="shared" si="2615"/>
        <v>105.69986</v>
      </c>
      <c r="J2167" s="26">
        <f t="shared" si="2615"/>
        <v>0</v>
      </c>
      <c r="K2167" s="26">
        <f t="shared" si="2615"/>
        <v>0</v>
      </c>
      <c r="L2167" s="26">
        <f t="shared" si="2615"/>
        <v>0</v>
      </c>
      <c r="M2167" s="26">
        <f t="shared" si="2615"/>
        <v>0</v>
      </c>
      <c r="N2167" s="26">
        <f t="shared" si="2615"/>
        <v>73.966999999999999</v>
      </c>
      <c r="O2167" s="47">
        <f t="shared" si="2587"/>
        <v>69.978332989277376</v>
      </c>
      <c r="P2167" s="26">
        <f t="shared" si="2616"/>
        <v>0</v>
      </c>
      <c r="Q2167" s="26">
        <f t="shared" si="2616"/>
        <v>0</v>
      </c>
      <c r="R2167" s="26">
        <f t="shared" si="2616"/>
        <v>0</v>
      </c>
    </row>
    <row r="2168" spans="1:18" x14ac:dyDescent="0.35">
      <c r="A2168" s="24" t="s">
        <v>421</v>
      </c>
      <c r="B2168" s="24" t="s">
        <v>100</v>
      </c>
      <c r="C2168" s="24" t="s">
        <v>99</v>
      </c>
      <c r="D2168" s="24" t="s">
        <v>320</v>
      </c>
      <c r="E2168" s="24"/>
      <c r="F2168" s="25" t="s">
        <v>397</v>
      </c>
      <c r="G2168" s="26">
        <f t="shared" si="2615"/>
        <v>105.7</v>
      </c>
      <c r="H2168" s="26">
        <f t="shared" si="2615"/>
        <v>105.69986</v>
      </c>
      <c r="I2168" s="26">
        <f t="shared" si="2615"/>
        <v>105.69986</v>
      </c>
      <c r="J2168" s="26">
        <f t="shared" si="2615"/>
        <v>0</v>
      </c>
      <c r="K2168" s="26">
        <f t="shared" si="2615"/>
        <v>0</v>
      </c>
      <c r="L2168" s="26">
        <f t="shared" si="2615"/>
        <v>0</v>
      </c>
      <c r="M2168" s="26">
        <f t="shared" si="2615"/>
        <v>0</v>
      </c>
      <c r="N2168" s="26">
        <f t="shared" si="2615"/>
        <v>73.966999999999999</v>
      </c>
      <c r="O2168" s="47">
        <f t="shared" si="2587"/>
        <v>69.978332989277376</v>
      </c>
      <c r="P2168" s="26">
        <f t="shared" si="2616"/>
        <v>0</v>
      </c>
      <c r="Q2168" s="26">
        <f t="shared" si="2616"/>
        <v>0</v>
      </c>
      <c r="R2168" s="26">
        <f t="shared" si="2616"/>
        <v>0</v>
      </c>
    </row>
    <row r="2169" spans="1:18" ht="26" x14ac:dyDescent="0.35">
      <c r="A2169" s="24" t="s">
        <v>421</v>
      </c>
      <c r="B2169" s="24" t="s">
        <v>100</v>
      </c>
      <c r="C2169" s="24" t="s">
        <v>99</v>
      </c>
      <c r="D2169" s="24" t="s">
        <v>320</v>
      </c>
      <c r="E2169" s="24" t="s">
        <v>6</v>
      </c>
      <c r="F2169" s="25" t="s">
        <v>367</v>
      </c>
      <c r="G2169" s="26">
        <f t="shared" si="2615"/>
        <v>105.7</v>
      </c>
      <c r="H2169" s="26">
        <f t="shared" si="2615"/>
        <v>105.69986</v>
      </c>
      <c r="I2169" s="26">
        <f t="shared" si="2615"/>
        <v>105.69986</v>
      </c>
      <c r="J2169" s="26">
        <f t="shared" si="2615"/>
        <v>0</v>
      </c>
      <c r="K2169" s="26">
        <f t="shared" si="2615"/>
        <v>0</v>
      </c>
      <c r="L2169" s="26">
        <f t="shared" si="2615"/>
        <v>0</v>
      </c>
      <c r="M2169" s="26">
        <f t="shared" si="2615"/>
        <v>0</v>
      </c>
      <c r="N2169" s="26">
        <f t="shared" si="2615"/>
        <v>73.966999999999999</v>
      </c>
      <c r="O2169" s="47">
        <f t="shared" si="2587"/>
        <v>69.978332989277376</v>
      </c>
      <c r="P2169" s="26">
        <f t="shared" si="2616"/>
        <v>0</v>
      </c>
      <c r="Q2169" s="26">
        <f t="shared" si="2616"/>
        <v>0</v>
      </c>
      <c r="R2169" s="26">
        <f t="shared" si="2616"/>
        <v>0</v>
      </c>
    </row>
    <row r="2170" spans="1:18" ht="26" x14ac:dyDescent="0.35">
      <c r="A2170" s="24" t="s">
        <v>421</v>
      </c>
      <c r="B2170" s="24" t="s">
        <v>100</v>
      </c>
      <c r="C2170" s="24" t="s">
        <v>99</v>
      </c>
      <c r="D2170" s="24" t="s">
        <v>320</v>
      </c>
      <c r="E2170" s="24">
        <v>240</v>
      </c>
      <c r="F2170" s="25" t="s">
        <v>356</v>
      </c>
      <c r="G2170" s="26">
        <v>105.7</v>
      </c>
      <c r="H2170" s="26">
        <v>105.69986</v>
      </c>
      <c r="I2170" s="26">
        <v>105.69986</v>
      </c>
      <c r="J2170" s="26"/>
      <c r="K2170" s="26"/>
      <c r="L2170" s="26"/>
      <c r="M2170" s="26"/>
      <c r="N2170" s="26">
        <v>73.966999999999999</v>
      </c>
      <c r="O2170" s="47">
        <f t="shared" si="2587"/>
        <v>69.978332989277376</v>
      </c>
      <c r="P2170" s="26"/>
      <c r="Q2170" s="26"/>
      <c r="R2170" s="26"/>
    </row>
    <row r="2171" spans="1:18" ht="39" x14ac:dyDescent="0.35">
      <c r="A2171" s="24" t="s">
        <v>421</v>
      </c>
      <c r="B2171" s="24" t="s">
        <v>100</v>
      </c>
      <c r="C2171" s="24" t="s">
        <v>99</v>
      </c>
      <c r="D2171" s="24" t="s">
        <v>337</v>
      </c>
      <c r="E2171" s="24"/>
      <c r="F2171" s="25" t="s">
        <v>779</v>
      </c>
      <c r="G2171" s="26">
        <f t="shared" ref="G2171:N2171" si="2617">G2172</f>
        <v>13308.927</v>
      </c>
      <c r="H2171" s="26">
        <f t="shared" si="2617"/>
        <v>13078.527</v>
      </c>
      <c r="I2171" s="26">
        <f t="shared" si="2617"/>
        <v>13078.527</v>
      </c>
      <c r="J2171" s="26">
        <f t="shared" si="2617"/>
        <v>0</v>
      </c>
      <c r="K2171" s="26">
        <f t="shared" si="2617"/>
        <v>0</v>
      </c>
      <c r="L2171" s="26">
        <f t="shared" si="2617"/>
        <v>0</v>
      </c>
      <c r="M2171" s="26">
        <f t="shared" si="2617"/>
        <v>0</v>
      </c>
      <c r="N2171" s="26">
        <f t="shared" si="2617"/>
        <v>13077.388000000001</v>
      </c>
      <c r="O2171" s="47">
        <f t="shared" si="2587"/>
        <v>99.99129106817611</v>
      </c>
      <c r="P2171" s="26">
        <f t="shared" ref="P2171:R2171" si="2618">P2172</f>
        <v>0</v>
      </c>
      <c r="Q2171" s="26">
        <f t="shared" si="2618"/>
        <v>0</v>
      </c>
      <c r="R2171" s="26">
        <f t="shared" si="2618"/>
        <v>0</v>
      </c>
    </row>
    <row r="2172" spans="1:18" ht="26" x14ac:dyDescent="0.35">
      <c r="A2172" s="24" t="s">
        <v>421</v>
      </c>
      <c r="B2172" s="24" t="s">
        <v>100</v>
      </c>
      <c r="C2172" s="24" t="s">
        <v>99</v>
      </c>
      <c r="D2172" s="24" t="s">
        <v>338</v>
      </c>
      <c r="E2172" s="24"/>
      <c r="F2172" s="25" t="s">
        <v>399</v>
      </c>
      <c r="G2172" s="26">
        <f t="shared" ref="G2172" si="2619">G2173+G2176+G2179</f>
        <v>13308.927</v>
      </c>
      <c r="H2172" s="26">
        <f t="shared" ref="H2172:M2172" si="2620">H2173+H2176+H2179</f>
        <v>13078.527</v>
      </c>
      <c r="I2172" s="26">
        <f t="shared" si="2620"/>
        <v>13078.527</v>
      </c>
      <c r="J2172" s="26">
        <f t="shared" si="2620"/>
        <v>0</v>
      </c>
      <c r="K2172" s="26">
        <f t="shared" si="2620"/>
        <v>0</v>
      </c>
      <c r="L2172" s="26">
        <f t="shared" si="2620"/>
        <v>0</v>
      </c>
      <c r="M2172" s="26">
        <f t="shared" si="2620"/>
        <v>0</v>
      </c>
      <c r="N2172" s="26">
        <f t="shared" ref="N2172" si="2621">N2173+N2176+N2179</f>
        <v>13077.388000000001</v>
      </c>
      <c r="O2172" s="47">
        <f t="shared" si="2587"/>
        <v>99.99129106817611</v>
      </c>
      <c r="P2172" s="26">
        <f t="shared" ref="P2172:R2172" si="2622">P2173+P2176+P2179</f>
        <v>0</v>
      </c>
      <c r="Q2172" s="26">
        <f t="shared" ref="Q2172" si="2623">Q2173+Q2176+Q2179</f>
        <v>0</v>
      </c>
      <c r="R2172" s="26">
        <f t="shared" si="2622"/>
        <v>0</v>
      </c>
    </row>
    <row r="2173" spans="1:18" x14ac:dyDescent="0.35">
      <c r="A2173" s="24" t="s">
        <v>421</v>
      </c>
      <c r="B2173" s="24" t="s">
        <v>100</v>
      </c>
      <c r="C2173" s="24" t="s">
        <v>99</v>
      </c>
      <c r="D2173" s="24" t="s">
        <v>321</v>
      </c>
      <c r="E2173" s="24"/>
      <c r="F2173" s="25" t="s">
        <v>400</v>
      </c>
      <c r="G2173" s="26">
        <f t="shared" ref="G2173:N2174" si="2624">G2174</f>
        <v>11849.401</v>
      </c>
      <c r="H2173" s="26">
        <f t="shared" si="2624"/>
        <v>11849.401</v>
      </c>
      <c r="I2173" s="26">
        <f t="shared" si="2624"/>
        <v>11849.401</v>
      </c>
      <c r="J2173" s="26">
        <f t="shared" si="2624"/>
        <v>0</v>
      </c>
      <c r="K2173" s="26">
        <f t="shared" si="2624"/>
        <v>0</v>
      </c>
      <c r="L2173" s="26">
        <f t="shared" si="2624"/>
        <v>0</v>
      </c>
      <c r="M2173" s="26">
        <f t="shared" si="2624"/>
        <v>0</v>
      </c>
      <c r="N2173" s="26">
        <f t="shared" si="2624"/>
        <v>11848.262000000001</v>
      </c>
      <c r="O2173" s="47">
        <f t="shared" si="2587"/>
        <v>99.99038769976643</v>
      </c>
      <c r="P2173" s="26">
        <f t="shared" ref="P2173:R2174" si="2625">P2174</f>
        <v>0</v>
      </c>
      <c r="Q2173" s="26">
        <f t="shared" si="2625"/>
        <v>0</v>
      </c>
      <c r="R2173" s="26">
        <f t="shared" si="2625"/>
        <v>0</v>
      </c>
    </row>
    <row r="2174" spans="1:18" ht="26" x14ac:dyDescent="0.35">
      <c r="A2174" s="24" t="s">
        <v>421</v>
      </c>
      <c r="B2174" s="24" t="s">
        <v>100</v>
      </c>
      <c r="C2174" s="24" t="s">
        <v>99</v>
      </c>
      <c r="D2174" s="24" t="s">
        <v>321</v>
      </c>
      <c r="E2174" s="24" t="s">
        <v>6</v>
      </c>
      <c r="F2174" s="25" t="s">
        <v>367</v>
      </c>
      <c r="G2174" s="26">
        <f t="shared" ref="G2174:N2174" si="2626">G2175</f>
        <v>11849.401</v>
      </c>
      <c r="H2174" s="26">
        <f t="shared" si="2626"/>
        <v>11849.401</v>
      </c>
      <c r="I2174" s="26">
        <f t="shared" si="2624"/>
        <v>11849.401</v>
      </c>
      <c r="J2174" s="26">
        <f t="shared" si="2624"/>
        <v>0</v>
      </c>
      <c r="K2174" s="26">
        <f t="shared" si="2624"/>
        <v>0</v>
      </c>
      <c r="L2174" s="26">
        <f t="shared" si="2624"/>
        <v>0</v>
      </c>
      <c r="M2174" s="26">
        <f t="shared" si="2624"/>
        <v>0</v>
      </c>
      <c r="N2174" s="26">
        <f t="shared" si="2626"/>
        <v>11848.262000000001</v>
      </c>
      <c r="O2174" s="47">
        <f t="shared" si="2587"/>
        <v>99.99038769976643</v>
      </c>
      <c r="P2174" s="26">
        <f t="shared" si="2625"/>
        <v>0</v>
      </c>
      <c r="Q2174" s="26">
        <f t="shared" si="2625"/>
        <v>0</v>
      </c>
      <c r="R2174" s="26">
        <f t="shared" si="2625"/>
        <v>0</v>
      </c>
    </row>
    <row r="2175" spans="1:18" ht="26" x14ac:dyDescent="0.35">
      <c r="A2175" s="24" t="s">
        <v>421</v>
      </c>
      <c r="B2175" s="24" t="s">
        <v>100</v>
      </c>
      <c r="C2175" s="24" t="s">
        <v>99</v>
      </c>
      <c r="D2175" s="24" t="s">
        <v>321</v>
      </c>
      <c r="E2175" s="24">
        <v>240</v>
      </c>
      <c r="F2175" s="25" t="s">
        <v>356</v>
      </c>
      <c r="G2175" s="26">
        <v>11849.401</v>
      </c>
      <c r="H2175" s="26">
        <v>11849.401</v>
      </c>
      <c r="I2175" s="26">
        <v>11849.401</v>
      </c>
      <c r="J2175" s="26"/>
      <c r="K2175" s="26"/>
      <c r="L2175" s="26"/>
      <c r="M2175" s="26"/>
      <c r="N2175" s="26">
        <v>11848.262000000001</v>
      </c>
      <c r="O2175" s="47">
        <f t="shared" si="2587"/>
        <v>99.99038769976643</v>
      </c>
      <c r="P2175" s="26"/>
      <c r="Q2175" s="26"/>
      <c r="R2175" s="26"/>
    </row>
    <row r="2176" spans="1:18" x14ac:dyDescent="0.35">
      <c r="A2176" s="24" t="s">
        <v>421</v>
      </c>
      <c r="B2176" s="24" t="s">
        <v>100</v>
      </c>
      <c r="C2176" s="24" t="s">
        <v>99</v>
      </c>
      <c r="D2176" s="24" t="s">
        <v>322</v>
      </c>
      <c r="E2176" s="24"/>
      <c r="F2176" s="25" t="s">
        <v>401</v>
      </c>
      <c r="G2176" s="26">
        <f t="shared" ref="G2176:N2177" si="2627">G2177</f>
        <v>1229.126</v>
      </c>
      <c r="H2176" s="26">
        <f t="shared" si="2627"/>
        <v>1229.126</v>
      </c>
      <c r="I2176" s="26">
        <f t="shared" si="2627"/>
        <v>1229.126</v>
      </c>
      <c r="J2176" s="26">
        <f t="shared" si="2627"/>
        <v>0</v>
      </c>
      <c r="K2176" s="26">
        <f t="shared" si="2627"/>
        <v>0</v>
      </c>
      <c r="L2176" s="26">
        <f t="shared" si="2627"/>
        <v>0</v>
      </c>
      <c r="M2176" s="26">
        <f t="shared" si="2627"/>
        <v>0</v>
      </c>
      <c r="N2176" s="26">
        <f t="shared" si="2627"/>
        <v>1229.126</v>
      </c>
      <c r="O2176" s="47">
        <f t="shared" si="2587"/>
        <v>100</v>
      </c>
      <c r="P2176" s="26">
        <f t="shared" ref="P2176:R2177" si="2628">P2177</f>
        <v>0</v>
      </c>
      <c r="Q2176" s="26">
        <f t="shared" si="2628"/>
        <v>0</v>
      </c>
      <c r="R2176" s="26">
        <f t="shared" si="2628"/>
        <v>0</v>
      </c>
    </row>
    <row r="2177" spans="1:18" ht="26" x14ac:dyDescent="0.35">
      <c r="A2177" s="24" t="s">
        <v>421</v>
      </c>
      <c r="B2177" s="24" t="s">
        <v>100</v>
      </c>
      <c r="C2177" s="24" t="s">
        <v>99</v>
      </c>
      <c r="D2177" s="24" t="s">
        <v>322</v>
      </c>
      <c r="E2177" s="24" t="s">
        <v>6</v>
      </c>
      <c r="F2177" s="25" t="s">
        <v>367</v>
      </c>
      <c r="G2177" s="26">
        <f t="shared" si="2627"/>
        <v>1229.126</v>
      </c>
      <c r="H2177" s="26">
        <f t="shared" si="2627"/>
        <v>1229.126</v>
      </c>
      <c r="I2177" s="26">
        <f t="shared" si="2627"/>
        <v>1229.126</v>
      </c>
      <c r="J2177" s="26">
        <f t="shared" si="2627"/>
        <v>0</v>
      </c>
      <c r="K2177" s="26">
        <f t="shared" si="2627"/>
        <v>0</v>
      </c>
      <c r="L2177" s="26">
        <f t="shared" si="2627"/>
        <v>0</v>
      </c>
      <c r="M2177" s="26">
        <f t="shared" si="2627"/>
        <v>0</v>
      </c>
      <c r="N2177" s="26">
        <f t="shared" si="2627"/>
        <v>1229.126</v>
      </c>
      <c r="O2177" s="47">
        <f t="shared" si="2587"/>
        <v>100</v>
      </c>
      <c r="P2177" s="26">
        <f t="shared" si="2628"/>
        <v>0</v>
      </c>
      <c r="Q2177" s="26">
        <f t="shared" si="2628"/>
        <v>0</v>
      </c>
      <c r="R2177" s="26">
        <f t="shared" si="2628"/>
        <v>0</v>
      </c>
    </row>
    <row r="2178" spans="1:18" ht="26" x14ac:dyDescent="0.35">
      <c r="A2178" s="24" t="s">
        <v>421</v>
      </c>
      <c r="B2178" s="24" t="s">
        <v>100</v>
      </c>
      <c r="C2178" s="24" t="s">
        <v>99</v>
      </c>
      <c r="D2178" s="24" t="s">
        <v>322</v>
      </c>
      <c r="E2178" s="24">
        <v>240</v>
      </c>
      <c r="F2178" s="25" t="s">
        <v>356</v>
      </c>
      <c r="G2178" s="26">
        <f>2562.1-1332.974</f>
        <v>1229.126</v>
      </c>
      <c r="H2178" s="26">
        <v>1229.126</v>
      </c>
      <c r="I2178" s="26">
        <v>1229.126</v>
      </c>
      <c r="J2178" s="26"/>
      <c r="K2178" s="26"/>
      <c r="L2178" s="26"/>
      <c r="M2178" s="26"/>
      <c r="N2178" s="26">
        <v>1229.126</v>
      </c>
      <c r="O2178" s="47">
        <f t="shared" si="2587"/>
        <v>100</v>
      </c>
      <c r="P2178" s="26"/>
      <c r="Q2178" s="26"/>
      <c r="R2178" s="26"/>
    </row>
    <row r="2179" spans="1:18" x14ac:dyDescent="0.35">
      <c r="A2179" s="24" t="s">
        <v>421</v>
      </c>
      <c r="B2179" s="24" t="s">
        <v>100</v>
      </c>
      <c r="C2179" s="24" t="s">
        <v>99</v>
      </c>
      <c r="D2179" s="24" t="s">
        <v>323</v>
      </c>
      <c r="E2179" s="24"/>
      <c r="F2179" s="25" t="s">
        <v>402</v>
      </c>
      <c r="G2179" s="26">
        <f t="shared" ref="G2179:N2180" si="2629">G2180</f>
        <v>230.4</v>
      </c>
      <c r="H2179" s="26">
        <f t="shared" si="2629"/>
        <v>0</v>
      </c>
      <c r="I2179" s="26">
        <f t="shared" si="2629"/>
        <v>0</v>
      </c>
      <c r="J2179" s="26">
        <f t="shared" si="2629"/>
        <v>0</v>
      </c>
      <c r="K2179" s="26">
        <f t="shared" si="2629"/>
        <v>0</v>
      </c>
      <c r="L2179" s="26">
        <f t="shared" si="2629"/>
        <v>0</v>
      </c>
      <c r="M2179" s="26">
        <f t="shared" si="2629"/>
        <v>0</v>
      </c>
      <c r="N2179" s="26">
        <f t="shared" si="2629"/>
        <v>0</v>
      </c>
      <c r="O2179" s="47"/>
      <c r="P2179" s="26">
        <f t="shared" ref="P2179:R2180" si="2630">P2180</f>
        <v>0</v>
      </c>
      <c r="Q2179" s="26">
        <f t="shared" si="2630"/>
        <v>0</v>
      </c>
      <c r="R2179" s="26">
        <f t="shared" si="2630"/>
        <v>0</v>
      </c>
    </row>
    <row r="2180" spans="1:18" ht="26" x14ac:dyDescent="0.35">
      <c r="A2180" s="24" t="s">
        <v>421</v>
      </c>
      <c r="B2180" s="24" t="s">
        <v>100</v>
      </c>
      <c r="C2180" s="24" t="s">
        <v>99</v>
      </c>
      <c r="D2180" s="24" t="s">
        <v>323</v>
      </c>
      <c r="E2180" s="24" t="s">
        <v>6</v>
      </c>
      <c r="F2180" s="25" t="s">
        <v>367</v>
      </c>
      <c r="G2180" s="26">
        <f t="shared" si="2629"/>
        <v>230.4</v>
      </c>
      <c r="H2180" s="26">
        <f t="shared" si="2629"/>
        <v>0</v>
      </c>
      <c r="I2180" s="26">
        <f t="shared" si="2629"/>
        <v>0</v>
      </c>
      <c r="J2180" s="26">
        <f t="shared" si="2629"/>
        <v>0</v>
      </c>
      <c r="K2180" s="26">
        <f t="shared" si="2629"/>
        <v>0</v>
      </c>
      <c r="L2180" s="26">
        <f t="shared" si="2629"/>
        <v>0</v>
      </c>
      <c r="M2180" s="26">
        <f t="shared" si="2629"/>
        <v>0</v>
      </c>
      <c r="N2180" s="26">
        <f t="shared" si="2629"/>
        <v>0</v>
      </c>
      <c r="O2180" s="47"/>
      <c r="P2180" s="26">
        <f t="shared" si="2630"/>
        <v>0</v>
      </c>
      <c r="Q2180" s="26">
        <f t="shared" si="2630"/>
        <v>0</v>
      </c>
      <c r="R2180" s="26">
        <f t="shared" si="2630"/>
        <v>0</v>
      </c>
    </row>
    <row r="2181" spans="1:18" ht="26" x14ac:dyDescent="0.35">
      <c r="A2181" s="24" t="s">
        <v>421</v>
      </c>
      <c r="B2181" s="24" t="s">
        <v>100</v>
      </c>
      <c r="C2181" s="24" t="s">
        <v>99</v>
      </c>
      <c r="D2181" s="24" t="s">
        <v>323</v>
      </c>
      <c r="E2181" s="24" t="s">
        <v>302</v>
      </c>
      <c r="F2181" s="25" t="s">
        <v>356</v>
      </c>
      <c r="G2181" s="26">
        <v>230.4</v>
      </c>
      <c r="H2181" s="26"/>
      <c r="I2181" s="26"/>
      <c r="J2181" s="26"/>
      <c r="K2181" s="26"/>
      <c r="L2181" s="26"/>
      <c r="M2181" s="26"/>
      <c r="N2181" s="26"/>
      <c r="O2181" s="47"/>
      <c r="P2181" s="26"/>
      <c r="Q2181" s="26"/>
      <c r="R2181" s="26"/>
    </row>
    <row r="2182" spans="1:18" ht="26" x14ac:dyDescent="0.35">
      <c r="A2182" s="24" t="s">
        <v>421</v>
      </c>
      <c r="B2182" s="24" t="s">
        <v>100</v>
      </c>
      <c r="C2182" s="24" t="s">
        <v>99</v>
      </c>
      <c r="D2182" s="24" t="s">
        <v>343</v>
      </c>
      <c r="E2182" s="24"/>
      <c r="F2182" s="25" t="s">
        <v>410</v>
      </c>
      <c r="G2182" s="26">
        <f t="shared" ref="G2182:N2185" si="2631">G2183</f>
        <v>2646.3229999999999</v>
      </c>
      <c r="H2182" s="26">
        <f t="shared" si="2631"/>
        <v>2646.3229999999999</v>
      </c>
      <c r="I2182" s="26">
        <f t="shared" si="2631"/>
        <v>2646.3229999999999</v>
      </c>
      <c r="J2182" s="26">
        <f t="shared" si="2631"/>
        <v>0</v>
      </c>
      <c r="K2182" s="26">
        <f t="shared" si="2631"/>
        <v>0</v>
      </c>
      <c r="L2182" s="26">
        <f t="shared" si="2631"/>
        <v>0</v>
      </c>
      <c r="M2182" s="26">
        <f t="shared" si="2631"/>
        <v>0</v>
      </c>
      <c r="N2182" s="26">
        <f t="shared" si="2631"/>
        <v>2646.3229999999999</v>
      </c>
      <c r="O2182" s="47">
        <f t="shared" si="2587"/>
        <v>100</v>
      </c>
      <c r="P2182" s="26">
        <f t="shared" ref="P2182:R2185" si="2632">P2183</f>
        <v>0</v>
      </c>
      <c r="Q2182" s="26">
        <f t="shared" si="2632"/>
        <v>0</v>
      </c>
      <c r="R2182" s="26">
        <f t="shared" si="2632"/>
        <v>0</v>
      </c>
    </row>
    <row r="2183" spans="1:18" ht="26" x14ac:dyDescent="0.35">
      <c r="A2183" s="24" t="s">
        <v>421</v>
      </c>
      <c r="B2183" s="24" t="s">
        <v>100</v>
      </c>
      <c r="C2183" s="24" t="s">
        <v>99</v>
      </c>
      <c r="D2183" s="24" t="s">
        <v>344</v>
      </c>
      <c r="E2183" s="24"/>
      <c r="F2183" s="25" t="s">
        <v>789</v>
      </c>
      <c r="G2183" s="26">
        <f t="shared" si="2631"/>
        <v>2646.3229999999999</v>
      </c>
      <c r="H2183" s="26">
        <f t="shared" si="2631"/>
        <v>2646.3229999999999</v>
      </c>
      <c r="I2183" s="26">
        <f t="shared" si="2631"/>
        <v>2646.3229999999999</v>
      </c>
      <c r="J2183" s="26">
        <f t="shared" si="2631"/>
        <v>0</v>
      </c>
      <c r="K2183" s="26">
        <f t="shared" si="2631"/>
        <v>0</v>
      </c>
      <c r="L2183" s="26">
        <f t="shared" si="2631"/>
        <v>0</v>
      </c>
      <c r="M2183" s="26">
        <f t="shared" si="2631"/>
        <v>0</v>
      </c>
      <c r="N2183" s="26">
        <f t="shared" si="2631"/>
        <v>2646.3229999999999</v>
      </c>
      <c r="O2183" s="47">
        <f t="shared" si="2587"/>
        <v>100</v>
      </c>
      <c r="P2183" s="26">
        <f t="shared" si="2632"/>
        <v>0</v>
      </c>
      <c r="Q2183" s="26">
        <f t="shared" si="2632"/>
        <v>0</v>
      </c>
      <c r="R2183" s="26">
        <f t="shared" si="2632"/>
        <v>0</v>
      </c>
    </row>
    <row r="2184" spans="1:18" ht="26" x14ac:dyDescent="0.35">
      <c r="A2184" s="24" t="s">
        <v>421</v>
      </c>
      <c r="B2184" s="24" t="s">
        <v>100</v>
      </c>
      <c r="C2184" s="24" t="s">
        <v>99</v>
      </c>
      <c r="D2184" s="24" t="s">
        <v>324</v>
      </c>
      <c r="E2184" s="24"/>
      <c r="F2184" s="25" t="s">
        <v>411</v>
      </c>
      <c r="G2184" s="26">
        <f t="shared" si="2631"/>
        <v>2646.3229999999999</v>
      </c>
      <c r="H2184" s="26">
        <f t="shared" si="2631"/>
        <v>2646.3229999999999</v>
      </c>
      <c r="I2184" s="26">
        <f t="shared" si="2631"/>
        <v>2646.3229999999999</v>
      </c>
      <c r="J2184" s="26">
        <f t="shared" si="2631"/>
        <v>0</v>
      </c>
      <c r="K2184" s="26">
        <f t="shared" si="2631"/>
        <v>0</v>
      </c>
      <c r="L2184" s="26">
        <f t="shared" si="2631"/>
        <v>0</v>
      </c>
      <c r="M2184" s="26">
        <f t="shared" si="2631"/>
        <v>0</v>
      </c>
      <c r="N2184" s="26">
        <f t="shared" si="2631"/>
        <v>2646.3229999999999</v>
      </c>
      <c r="O2184" s="47">
        <f t="shared" si="2587"/>
        <v>100</v>
      </c>
      <c r="P2184" s="26">
        <f t="shared" si="2632"/>
        <v>0</v>
      </c>
      <c r="Q2184" s="26">
        <f t="shared" si="2632"/>
        <v>0</v>
      </c>
      <c r="R2184" s="26">
        <f t="shared" si="2632"/>
        <v>0</v>
      </c>
    </row>
    <row r="2185" spans="1:18" ht="26" x14ac:dyDescent="0.35">
      <c r="A2185" s="24" t="s">
        <v>421</v>
      </c>
      <c r="B2185" s="24" t="s">
        <v>100</v>
      </c>
      <c r="C2185" s="24" t="s">
        <v>99</v>
      </c>
      <c r="D2185" s="24" t="s">
        <v>324</v>
      </c>
      <c r="E2185" s="24" t="s">
        <v>6</v>
      </c>
      <c r="F2185" s="25" t="s">
        <v>367</v>
      </c>
      <c r="G2185" s="26">
        <f t="shared" si="2631"/>
        <v>2646.3229999999999</v>
      </c>
      <c r="H2185" s="26">
        <f t="shared" si="2631"/>
        <v>2646.3229999999999</v>
      </c>
      <c r="I2185" s="26">
        <f t="shared" si="2631"/>
        <v>2646.3229999999999</v>
      </c>
      <c r="J2185" s="26">
        <f t="shared" si="2631"/>
        <v>0</v>
      </c>
      <c r="K2185" s="26">
        <f t="shared" si="2631"/>
        <v>0</v>
      </c>
      <c r="L2185" s="26">
        <f t="shared" si="2631"/>
        <v>0</v>
      </c>
      <c r="M2185" s="26">
        <f t="shared" si="2631"/>
        <v>0</v>
      </c>
      <c r="N2185" s="26">
        <f t="shared" si="2631"/>
        <v>2646.3229999999999</v>
      </c>
      <c r="O2185" s="47">
        <f t="shared" si="2587"/>
        <v>100</v>
      </c>
      <c r="P2185" s="26">
        <f t="shared" si="2632"/>
        <v>0</v>
      </c>
      <c r="Q2185" s="26">
        <f t="shared" si="2632"/>
        <v>0</v>
      </c>
      <c r="R2185" s="26">
        <f t="shared" si="2632"/>
        <v>0</v>
      </c>
    </row>
    <row r="2186" spans="1:18" ht="26" x14ac:dyDescent="0.35">
      <c r="A2186" s="24" t="s">
        <v>421</v>
      </c>
      <c r="B2186" s="24" t="s">
        <v>100</v>
      </c>
      <c r="C2186" s="24" t="s">
        <v>99</v>
      </c>
      <c r="D2186" s="24" t="s">
        <v>324</v>
      </c>
      <c r="E2186" s="24">
        <v>240</v>
      </c>
      <c r="F2186" s="25" t="s">
        <v>356</v>
      </c>
      <c r="G2186" s="26">
        <v>2646.3229999999999</v>
      </c>
      <c r="H2186" s="26">
        <v>2646.3229999999999</v>
      </c>
      <c r="I2186" s="26">
        <v>2646.3229999999999</v>
      </c>
      <c r="J2186" s="26"/>
      <c r="K2186" s="26"/>
      <c r="L2186" s="26"/>
      <c r="M2186" s="26"/>
      <c r="N2186" s="26">
        <v>2646.3229999999999</v>
      </c>
      <c r="O2186" s="47">
        <f t="shared" si="2587"/>
        <v>100</v>
      </c>
      <c r="P2186" s="26"/>
      <c r="Q2186" s="26"/>
      <c r="R2186" s="26"/>
    </row>
    <row r="2187" spans="1:18" s="29" customFormat="1" x14ac:dyDescent="0.35">
      <c r="A2187" s="28" t="s">
        <v>421</v>
      </c>
      <c r="B2187" s="28" t="s">
        <v>100</v>
      </c>
      <c r="C2187" s="28" t="s">
        <v>100</v>
      </c>
      <c r="D2187" s="28"/>
      <c r="E2187" s="28"/>
      <c r="F2187" s="21" t="s">
        <v>382</v>
      </c>
      <c r="G2187" s="22">
        <f t="shared" ref="G2187:N2189" si="2633">G2188</f>
        <v>11516.693000000001</v>
      </c>
      <c r="H2187" s="22">
        <f t="shared" si="2633"/>
        <v>12068.493</v>
      </c>
      <c r="I2187" s="22">
        <f t="shared" si="2633"/>
        <v>12068.493</v>
      </c>
      <c r="J2187" s="22">
        <f t="shared" si="2633"/>
        <v>0</v>
      </c>
      <c r="K2187" s="22">
        <f t="shared" si="2633"/>
        <v>0</v>
      </c>
      <c r="L2187" s="22">
        <f t="shared" si="2633"/>
        <v>0</v>
      </c>
      <c r="M2187" s="22">
        <f t="shared" si="2633"/>
        <v>0</v>
      </c>
      <c r="N2187" s="22">
        <f t="shared" si="2633"/>
        <v>12028.591</v>
      </c>
      <c r="O2187" s="48">
        <f t="shared" si="2587"/>
        <v>99.669370483953543</v>
      </c>
      <c r="P2187" s="22">
        <f t="shared" ref="P2187:R2189" si="2634">P2188</f>
        <v>0</v>
      </c>
      <c r="Q2187" s="22">
        <f t="shared" si="2634"/>
        <v>0</v>
      </c>
      <c r="R2187" s="22">
        <f t="shared" si="2634"/>
        <v>0</v>
      </c>
    </row>
    <row r="2188" spans="1:18" ht="26" x14ac:dyDescent="0.35">
      <c r="A2188" s="24" t="s">
        <v>421</v>
      </c>
      <c r="B2188" s="24" t="s">
        <v>100</v>
      </c>
      <c r="C2188" s="24" t="s">
        <v>100</v>
      </c>
      <c r="D2188" s="24" t="s">
        <v>335</v>
      </c>
      <c r="E2188" s="24"/>
      <c r="F2188" s="25" t="s">
        <v>394</v>
      </c>
      <c r="G2188" s="26">
        <f t="shared" si="2633"/>
        <v>11516.693000000001</v>
      </c>
      <c r="H2188" s="26">
        <f t="shared" si="2633"/>
        <v>12068.493</v>
      </c>
      <c r="I2188" s="26">
        <f t="shared" si="2633"/>
        <v>12068.493</v>
      </c>
      <c r="J2188" s="26">
        <f t="shared" si="2633"/>
        <v>0</v>
      </c>
      <c r="K2188" s="26">
        <f t="shared" si="2633"/>
        <v>0</v>
      </c>
      <c r="L2188" s="26">
        <f t="shared" si="2633"/>
        <v>0</v>
      </c>
      <c r="M2188" s="26">
        <f t="shared" si="2633"/>
        <v>0</v>
      </c>
      <c r="N2188" s="26">
        <f t="shared" si="2633"/>
        <v>12028.591</v>
      </c>
      <c r="O2188" s="47">
        <f t="shared" si="2587"/>
        <v>99.669370483953543</v>
      </c>
      <c r="P2188" s="26">
        <f t="shared" si="2634"/>
        <v>0</v>
      </c>
      <c r="Q2188" s="26">
        <f t="shared" si="2634"/>
        <v>0</v>
      </c>
      <c r="R2188" s="26">
        <f t="shared" si="2634"/>
        <v>0</v>
      </c>
    </row>
    <row r="2189" spans="1:18" x14ac:dyDescent="0.35">
      <c r="A2189" s="24" t="s">
        <v>421</v>
      </c>
      <c r="B2189" s="24" t="s">
        <v>100</v>
      </c>
      <c r="C2189" s="24" t="s">
        <v>100</v>
      </c>
      <c r="D2189" s="24" t="s">
        <v>345</v>
      </c>
      <c r="E2189" s="24"/>
      <c r="F2189" s="25" t="s">
        <v>398</v>
      </c>
      <c r="G2189" s="26">
        <f t="shared" si="2633"/>
        <v>11516.693000000001</v>
      </c>
      <c r="H2189" s="26">
        <f t="shared" si="2633"/>
        <v>12068.493</v>
      </c>
      <c r="I2189" s="26">
        <f t="shared" si="2633"/>
        <v>12068.493</v>
      </c>
      <c r="J2189" s="26">
        <f t="shared" si="2633"/>
        <v>0</v>
      </c>
      <c r="K2189" s="26">
        <f t="shared" si="2633"/>
        <v>0</v>
      </c>
      <c r="L2189" s="26">
        <f t="shared" si="2633"/>
        <v>0</v>
      </c>
      <c r="M2189" s="26">
        <f t="shared" si="2633"/>
        <v>0</v>
      </c>
      <c r="N2189" s="26">
        <f t="shared" si="2633"/>
        <v>12028.591</v>
      </c>
      <c r="O2189" s="47">
        <f t="shared" si="2587"/>
        <v>99.669370483953543</v>
      </c>
      <c r="P2189" s="26">
        <f t="shared" si="2634"/>
        <v>0</v>
      </c>
      <c r="Q2189" s="26">
        <f t="shared" si="2634"/>
        <v>0</v>
      </c>
      <c r="R2189" s="26">
        <f t="shared" si="2634"/>
        <v>0</v>
      </c>
    </row>
    <row r="2190" spans="1:18" ht="39" x14ac:dyDescent="0.35">
      <c r="A2190" s="24" t="s">
        <v>421</v>
      </c>
      <c r="B2190" s="24" t="s">
        <v>100</v>
      </c>
      <c r="C2190" s="24" t="s">
        <v>100</v>
      </c>
      <c r="D2190" s="24" t="s">
        <v>325</v>
      </c>
      <c r="E2190" s="24"/>
      <c r="F2190" s="25" t="s">
        <v>37</v>
      </c>
      <c r="G2190" s="26">
        <f t="shared" ref="G2190" si="2635">G2191+G2193+G2195</f>
        <v>11516.693000000001</v>
      </c>
      <c r="H2190" s="26">
        <f t="shared" ref="H2190:M2190" si="2636">H2191+H2193+H2195</f>
        <v>12068.493</v>
      </c>
      <c r="I2190" s="26">
        <f t="shared" si="2636"/>
        <v>12068.493</v>
      </c>
      <c r="J2190" s="26">
        <f t="shared" si="2636"/>
        <v>0</v>
      </c>
      <c r="K2190" s="26">
        <f t="shared" si="2636"/>
        <v>0</v>
      </c>
      <c r="L2190" s="26">
        <f t="shared" si="2636"/>
        <v>0</v>
      </c>
      <c r="M2190" s="26">
        <f t="shared" si="2636"/>
        <v>0</v>
      </c>
      <c r="N2190" s="26">
        <f t="shared" ref="N2190" si="2637">N2191+N2193+N2195</f>
        <v>12028.591</v>
      </c>
      <c r="O2190" s="47">
        <f t="shared" ref="O2190:O2253" si="2638">N2190/H2190*100</f>
        <v>99.669370483953543</v>
      </c>
      <c r="P2190" s="26">
        <f t="shared" ref="P2190:R2190" si="2639">P2191+P2193+P2195</f>
        <v>0</v>
      </c>
      <c r="Q2190" s="26">
        <f t="shared" ref="Q2190" si="2640">Q2191+Q2193+Q2195</f>
        <v>0</v>
      </c>
      <c r="R2190" s="26">
        <f t="shared" si="2639"/>
        <v>0</v>
      </c>
    </row>
    <row r="2191" spans="1:18" ht="52" x14ac:dyDescent="0.35">
      <c r="A2191" s="24" t="s">
        <v>421</v>
      </c>
      <c r="B2191" s="24" t="s">
        <v>100</v>
      </c>
      <c r="C2191" s="24" t="s">
        <v>100</v>
      </c>
      <c r="D2191" s="24" t="s">
        <v>325</v>
      </c>
      <c r="E2191" s="24" t="s">
        <v>19</v>
      </c>
      <c r="F2191" s="25" t="s">
        <v>366</v>
      </c>
      <c r="G2191" s="26">
        <f t="shared" ref="G2191:N2191" si="2641">G2192</f>
        <v>8114.1</v>
      </c>
      <c r="H2191" s="26">
        <f t="shared" si="2641"/>
        <v>8665.9</v>
      </c>
      <c r="I2191" s="26">
        <f t="shared" si="2641"/>
        <v>8665.9</v>
      </c>
      <c r="J2191" s="26">
        <f t="shared" si="2641"/>
        <v>0</v>
      </c>
      <c r="K2191" s="26">
        <f t="shared" si="2641"/>
        <v>0</v>
      </c>
      <c r="L2191" s="26">
        <f t="shared" si="2641"/>
        <v>0</v>
      </c>
      <c r="M2191" s="26">
        <f t="shared" si="2641"/>
        <v>0</v>
      </c>
      <c r="N2191" s="26">
        <f t="shared" si="2641"/>
        <v>8655.5619999999999</v>
      </c>
      <c r="O2191" s="47">
        <f t="shared" si="2638"/>
        <v>99.880704831581255</v>
      </c>
      <c r="P2191" s="26">
        <f t="shared" ref="P2191:R2191" si="2642">P2192</f>
        <v>0</v>
      </c>
      <c r="Q2191" s="26">
        <f t="shared" si="2642"/>
        <v>0</v>
      </c>
      <c r="R2191" s="26">
        <f t="shared" si="2642"/>
        <v>0</v>
      </c>
    </row>
    <row r="2192" spans="1:18" x14ac:dyDescent="0.35">
      <c r="A2192" s="24" t="s">
        <v>421</v>
      </c>
      <c r="B2192" s="24" t="s">
        <v>100</v>
      </c>
      <c r="C2192" s="24" t="s">
        <v>100</v>
      </c>
      <c r="D2192" s="24" t="s">
        <v>325</v>
      </c>
      <c r="E2192" s="24">
        <v>110</v>
      </c>
      <c r="F2192" s="25" t="s">
        <v>354</v>
      </c>
      <c r="G2192" s="26">
        <v>8114.1</v>
      </c>
      <c r="H2192" s="26">
        <v>8665.9</v>
      </c>
      <c r="I2192" s="26">
        <v>8665.9</v>
      </c>
      <c r="J2192" s="26"/>
      <c r="K2192" s="26"/>
      <c r="L2192" s="26"/>
      <c r="M2192" s="26"/>
      <c r="N2192" s="26">
        <v>8655.5619999999999</v>
      </c>
      <c r="O2192" s="47">
        <f t="shared" si="2638"/>
        <v>99.880704831581255</v>
      </c>
      <c r="P2192" s="26"/>
      <c r="Q2192" s="26"/>
      <c r="R2192" s="26"/>
    </row>
    <row r="2193" spans="1:18" ht="26" x14ac:dyDescent="0.35">
      <c r="A2193" s="24" t="s">
        <v>421</v>
      </c>
      <c r="B2193" s="24" t="s">
        <v>100</v>
      </c>
      <c r="C2193" s="24" t="s">
        <v>100</v>
      </c>
      <c r="D2193" s="24" t="s">
        <v>325</v>
      </c>
      <c r="E2193" s="24" t="s">
        <v>6</v>
      </c>
      <c r="F2193" s="25" t="s">
        <v>367</v>
      </c>
      <c r="G2193" s="26">
        <f t="shared" ref="G2193:N2193" si="2643">G2194</f>
        <v>3391.6930000000002</v>
      </c>
      <c r="H2193" s="26">
        <f t="shared" si="2643"/>
        <v>3397.393</v>
      </c>
      <c r="I2193" s="26">
        <f t="shared" si="2643"/>
        <v>3397.393</v>
      </c>
      <c r="J2193" s="26">
        <f t="shared" si="2643"/>
        <v>0</v>
      </c>
      <c r="K2193" s="26">
        <f t="shared" si="2643"/>
        <v>0</v>
      </c>
      <c r="L2193" s="26">
        <f t="shared" si="2643"/>
        <v>0</v>
      </c>
      <c r="M2193" s="26">
        <f t="shared" si="2643"/>
        <v>0</v>
      </c>
      <c r="N2193" s="26">
        <f t="shared" si="2643"/>
        <v>3367.86</v>
      </c>
      <c r="O2193" s="47">
        <f t="shared" si="2638"/>
        <v>99.130715816509891</v>
      </c>
      <c r="P2193" s="26">
        <f t="shared" ref="P2193:R2193" si="2644">P2194</f>
        <v>0</v>
      </c>
      <c r="Q2193" s="26">
        <f t="shared" si="2644"/>
        <v>0</v>
      </c>
      <c r="R2193" s="26">
        <f t="shared" si="2644"/>
        <v>0</v>
      </c>
    </row>
    <row r="2194" spans="1:18" ht="26" x14ac:dyDescent="0.35">
      <c r="A2194" s="24" t="s">
        <v>421</v>
      </c>
      <c r="B2194" s="24" t="s">
        <v>100</v>
      </c>
      <c r="C2194" s="24" t="s">
        <v>100</v>
      </c>
      <c r="D2194" s="24" t="s">
        <v>325</v>
      </c>
      <c r="E2194" s="24">
        <v>240</v>
      </c>
      <c r="F2194" s="25" t="s">
        <v>356</v>
      </c>
      <c r="G2194" s="26">
        <v>3391.6930000000002</v>
      </c>
      <c r="H2194" s="26">
        <v>3397.393</v>
      </c>
      <c r="I2194" s="26">
        <v>3397.393</v>
      </c>
      <c r="J2194" s="26"/>
      <c r="K2194" s="26"/>
      <c r="L2194" s="26"/>
      <c r="M2194" s="26"/>
      <c r="N2194" s="26">
        <v>3367.86</v>
      </c>
      <c r="O2194" s="47">
        <f t="shared" si="2638"/>
        <v>99.130715816509891</v>
      </c>
      <c r="P2194" s="26"/>
      <c r="Q2194" s="26"/>
      <c r="R2194" s="26"/>
    </row>
    <row r="2195" spans="1:18" x14ac:dyDescent="0.35">
      <c r="A2195" s="24" t="s">
        <v>421</v>
      </c>
      <c r="B2195" s="24" t="s">
        <v>100</v>
      </c>
      <c r="C2195" s="24" t="s">
        <v>100</v>
      </c>
      <c r="D2195" s="24" t="s">
        <v>325</v>
      </c>
      <c r="E2195" s="24" t="s">
        <v>7</v>
      </c>
      <c r="F2195" s="25" t="s">
        <v>371</v>
      </c>
      <c r="G2195" s="26">
        <f t="shared" ref="G2195:N2195" si="2645">G2196</f>
        <v>10.9</v>
      </c>
      <c r="H2195" s="26">
        <f t="shared" si="2645"/>
        <v>5.2</v>
      </c>
      <c r="I2195" s="26">
        <f t="shared" si="2645"/>
        <v>5.2</v>
      </c>
      <c r="J2195" s="26">
        <f t="shared" si="2645"/>
        <v>0</v>
      </c>
      <c r="K2195" s="26">
        <f t="shared" si="2645"/>
        <v>0</v>
      </c>
      <c r="L2195" s="26">
        <f t="shared" si="2645"/>
        <v>0</v>
      </c>
      <c r="M2195" s="26">
        <f t="shared" si="2645"/>
        <v>0</v>
      </c>
      <c r="N2195" s="26">
        <f t="shared" si="2645"/>
        <v>5.1689999999999996</v>
      </c>
      <c r="O2195" s="47">
        <f t="shared" si="2638"/>
        <v>99.403846153846146</v>
      </c>
      <c r="P2195" s="26">
        <f t="shared" ref="P2195:R2195" si="2646">P2196</f>
        <v>0</v>
      </c>
      <c r="Q2195" s="26">
        <f t="shared" si="2646"/>
        <v>0</v>
      </c>
      <c r="R2195" s="26">
        <f t="shared" si="2646"/>
        <v>0</v>
      </c>
    </row>
    <row r="2196" spans="1:18" x14ac:dyDescent="0.35">
      <c r="A2196" s="24" t="s">
        <v>421</v>
      </c>
      <c r="B2196" s="24" t="s">
        <v>100</v>
      </c>
      <c r="C2196" s="24" t="s">
        <v>100</v>
      </c>
      <c r="D2196" s="24" t="s">
        <v>325</v>
      </c>
      <c r="E2196" s="24">
        <v>850</v>
      </c>
      <c r="F2196" s="25" t="s">
        <v>365</v>
      </c>
      <c r="G2196" s="26">
        <v>10.9</v>
      </c>
      <c r="H2196" s="26">
        <v>5.2</v>
      </c>
      <c r="I2196" s="26">
        <v>5.2</v>
      </c>
      <c r="J2196" s="26"/>
      <c r="K2196" s="26"/>
      <c r="L2196" s="26"/>
      <c r="M2196" s="26"/>
      <c r="N2196" s="26">
        <v>5.1689999999999996</v>
      </c>
      <c r="O2196" s="47">
        <f t="shared" si="2638"/>
        <v>99.403846153846146</v>
      </c>
      <c r="P2196" s="26"/>
      <c r="Q2196" s="26"/>
      <c r="R2196" s="26"/>
    </row>
    <row r="2197" spans="1:18" s="7" customFormat="1" x14ac:dyDescent="0.35">
      <c r="A2197" s="27" t="s">
        <v>421</v>
      </c>
      <c r="B2197" s="27" t="s">
        <v>50</v>
      </c>
      <c r="C2197" s="27"/>
      <c r="D2197" s="27"/>
      <c r="E2197" s="27"/>
      <c r="F2197" s="17" t="s">
        <v>374</v>
      </c>
      <c r="G2197" s="18">
        <f t="shared" ref="G2197:N2202" si="2647">G2198</f>
        <v>92.4</v>
      </c>
      <c r="H2197" s="18">
        <f t="shared" si="2647"/>
        <v>92.4</v>
      </c>
      <c r="I2197" s="18">
        <f t="shared" si="2647"/>
        <v>92.4</v>
      </c>
      <c r="J2197" s="18">
        <f t="shared" si="2647"/>
        <v>0</v>
      </c>
      <c r="K2197" s="18">
        <f t="shared" si="2647"/>
        <v>0</v>
      </c>
      <c r="L2197" s="18">
        <f t="shared" si="2647"/>
        <v>0</v>
      </c>
      <c r="M2197" s="18">
        <f t="shared" si="2647"/>
        <v>0</v>
      </c>
      <c r="N2197" s="18">
        <f t="shared" si="2647"/>
        <v>92.394999999999996</v>
      </c>
      <c r="O2197" s="46">
        <f t="shared" si="2638"/>
        <v>99.994588744588725</v>
      </c>
      <c r="P2197" s="18">
        <f t="shared" ref="P2197:R2202" si="2648">P2198</f>
        <v>0</v>
      </c>
      <c r="Q2197" s="18">
        <f t="shared" si="2648"/>
        <v>0</v>
      </c>
      <c r="R2197" s="18">
        <f t="shared" si="2648"/>
        <v>0</v>
      </c>
    </row>
    <row r="2198" spans="1:18" s="29" customFormat="1" ht="26" x14ac:dyDescent="0.35">
      <c r="A2198" s="28" t="s">
        <v>421</v>
      </c>
      <c r="B2198" s="28" t="s">
        <v>50</v>
      </c>
      <c r="C2198" s="28" t="s">
        <v>99</v>
      </c>
      <c r="D2198" s="28"/>
      <c r="E2198" s="28"/>
      <c r="F2198" s="21" t="s">
        <v>116</v>
      </c>
      <c r="G2198" s="22">
        <f t="shared" si="2647"/>
        <v>92.4</v>
      </c>
      <c r="H2198" s="22">
        <f t="shared" si="2647"/>
        <v>92.4</v>
      </c>
      <c r="I2198" s="22">
        <f t="shared" si="2647"/>
        <v>92.4</v>
      </c>
      <c r="J2198" s="22">
        <f t="shared" si="2647"/>
        <v>0</v>
      </c>
      <c r="K2198" s="22">
        <f t="shared" si="2647"/>
        <v>0</v>
      </c>
      <c r="L2198" s="22">
        <f t="shared" si="2647"/>
        <v>0</v>
      </c>
      <c r="M2198" s="22">
        <f t="shared" si="2647"/>
        <v>0</v>
      </c>
      <c r="N2198" s="22">
        <f t="shared" si="2647"/>
        <v>92.394999999999996</v>
      </c>
      <c r="O2198" s="48">
        <f t="shared" si="2638"/>
        <v>99.994588744588725</v>
      </c>
      <c r="P2198" s="22">
        <f t="shared" si="2648"/>
        <v>0</v>
      </c>
      <c r="Q2198" s="22">
        <f t="shared" si="2648"/>
        <v>0</v>
      </c>
      <c r="R2198" s="22">
        <f t="shared" si="2648"/>
        <v>0</v>
      </c>
    </row>
    <row r="2199" spans="1:18" ht="26" x14ac:dyDescent="0.35">
      <c r="A2199" s="24" t="s">
        <v>421</v>
      </c>
      <c r="B2199" s="24" t="s">
        <v>50</v>
      </c>
      <c r="C2199" s="24" t="s">
        <v>99</v>
      </c>
      <c r="D2199" s="24" t="s">
        <v>109</v>
      </c>
      <c r="E2199" s="24"/>
      <c r="F2199" s="25" t="s">
        <v>118</v>
      </c>
      <c r="G2199" s="26">
        <f t="shared" si="2647"/>
        <v>92.4</v>
      </c>
      <c r="H2199" s="26">
        <f t="shared" si="2647"/>
        <v>92.4</v>
      </c>
      <c r="I2199" s="26">
        <f t="shared" si="2647"/>
        <v>92.4</v>
      </c>
      <c r="J2199" s="26">
        <f t="shared" si="2647"/>
        <v>0</v>
      </c>
      <c r="K2199" s="26">
        <f t="shared" si="2647"/>
        <v>0</v>
      </c>
      <c r="L2199" s="26">
        <f t="shared" si="2647"/>
        <v>0</v>
      </c>
      <c r="M2199" s="26">
        <f t="shared" si="2647"/>
        <v>0</v>
      </c>
      <c r="N2199" s="26">
        <f t="shared" si="2647"/>
        <v>92.394999999999996</v>
      </c>
      <c r="O2199" s="47">
        <f t="shared" si="2638"/>
        <v>99.994588744588725</v>
      </c>
      <c r="P2199" s="26">
        <f t="shared" si="2648"/>
        <v>0</v>
      </c>
      <c r="Q2199" s="26">
        <f t="shared" si="2648"/>
        <v>0</v>
      </c>
      <c r="R2199" s="26">
        <f t="shared" si="2648"/>
        <v>0</v>
      </c>
    </row>
    <row r="2200" spans="1:18" ht="26" x14ac:dyDescent="0.35">
      <c r="A2200" s="24" t="s">
        <v>421</v>
      </c>
      <c r="B2200" s="24" t="s">
        <v>50</v>
      </c>
      <c r="C2200" s="24" t="s">
        <v>99</v>
      </c>
      <c r="D2200" s="24" t="s">
        <v>111</v>
      </c>
      <c r="E2200" s="24"/>
      <c r="F2200" s="25" t="s">
        <v>122</v>
      </c>
      <c r="G2200" s="26">
        <f t="shared" si="2647"/>
        <v>92.4</v>
      </c>
      <c r="H2200" s="26">
        <f t="shared" si="2647"/>
        <v>92.4</v>
      </c>
      <c r="I2200" s="26">
        <f t="shared" si="2647"/>
        <v>92.4</v>
      </c>
      <c r="J2200" s="26">
        <f t="shared" si="2647"/>
        <v>0</v>
      </c>
      <c r="K2200" s="26">
        <f t="shared" si="2647"/>
        <v>0</v>
      </c>
      <c r="L2200" s="26">
        <f t="shared" si="2647"/>
        <v>0</v>
      </c>
      <c r="M2200" s="26">
        <f t="shared" si="2647"/>
        <v>0</v>
      </c>
      <c r="N2200" s="26">
        <f t="shared" si="2647"/>
        <v>92.394999999999996</v>
      </c>
      <c r="O2200" s="47">
        <f t="shared" si="2638"/>
        <v>99.994588744588725</v>
      </c>
      <c r="P2200" s="26">
        <f t="shared" si="2648"/>
        <v>0</v>
      </c>
      <c r="Q2200" s="26">
        <f t="shared" si="2648"/>
        <v>0</v>
      </c>
      <c r="R2200" s="26">
        <f t="shared" si="2648"/>
        <v>0</v>
      </c>
    </row>
    <row r="2201" spans="1:18" x14ac:dyDescent="0.35">
      <c r="A2201" s="24" t="s">
        <v>421</v>
      </c>
      <c r="B2201" s="24" t="s">
        <v>50</v>
      </c>
      <c r="C2201" s="24" t="s">
        <v>99</v>
      </c>
      <c r="D2201" s="24" t="s">
        <v>106</v>
      </c>
      <c r="E2201" s="24"/>
      <c r="F2201" s="25" t="s">
        <v>125</v>
      </c>
      <c r="G2201" s="26">
        <f t="shared" si="2647"/>
        <v>92.4</v>
      </c>
      <c r="H2201" s="26">
        <f t="shared" si="2647"/>
        <v>92.4</v>
      </c>
      <c r="I2201" s="26">
        <f t="shared" si="2647"/>
        <v>92.4</v>
      </c>
      <c r="J2201" s="26">
        <f t="shared" si="2647"/>
        <v>0</v>
      </c>
      <c r="K2201" s="26">
        <f t="shared" si="2647"/>
        <v>0</v>
      </c>
      <c r="L2201" s="26">
        <f t="shared" si="2647"/>
        <v>0</v>
      </c>
      <c r="M2201" s="26">
        <f t="shared" si="2647"/>
        <v>0</v>
      </c>
      <c r="N2201" s="26">
        <f t="shared" si="2647"/>
        <v>92.394999999999996</v>
      </c>
      <c r="O2201" s="47">
        <f t="shared" si="2638"/>
        <v>99.994588744588725</v>
      </c>
      <c r="P2201" s="26">
        <f t="shared" si="2648"/>
        <v>0</v>
      </c>
      <c r="Q2201" s="26">
        <f t="shared" si="2648"/>
        <v>0</v>
      </c>
      <c r="R2201" s="26">
        <f t="shared" si="2648"/>
        <v>0</v>
      </c>
    </row>
    <row r="2202" spans="1:18" ht="26" x14ac:dyDescent="0.35">
      <c r="A2202" s="24" t="s">
        <v>421</v>
      </c>
      <c r="B2202" s="24" t="s">
        <v>50</v>
      </c>
      <c r="C2202" s="24" t="s">
        <v>99</v>
      </c>
      <c r="D2202" s="24" t="s">
        <v>106</v>
      </c>
      <c r="E2202" s="24" t="s">
        <v>6</v>
      </c>
      <c r="F2202" s="25" t="s">
        <v>367</v>
      </c>
      <c r="G2202" s="26">
        <f t="shared" si="2647"/>
        <v>92.4</v>
      </c>
      <c r="H2202" s="26">
        <f t="shared" si="2647"/>
        <v>92.4</v>
      </c>
      <c r="I2202" s="26">
        <f t="shared" si="2647"/>
        <v>92.4</v>
      </c>
      <c r="J2202" s="26">
        <f t="shared" si="2647"/>
        <v>0</v>
      </c>
      <c r="K2202" s="26">
        <f t="shared" si="2647"/>
        <v>0</v>
      </c>
      <c r="L2202" s="26">
        <f t="shared" si="2647"/>
        <v>0</v>
      </c>
      <c r="M2202" s="26">
        <f t="shared" si="2647"/>
        <v>0</v>
      </c>
      <c r="N2202" s="26">
        <f t="shared" si="2647"/>
        <v>92.394999999999996</v>
      </c>
      <c r="O2202" s="47">
        <f t="shared" si="2638"/>
        <v>99.994588744588725</v>
      </c>
      <c r="P2202" s="26">
        <f t="shared" si="2648"/>
        <v>0</v>
      </c>
      <c r="Q2202" s="26">
        <f t="shared" si="2648"/>
        <v>0</v>
      </c>
      <c r="R2202" s="26">
        <f t="shared" si="2648"/>
        <v>0</v>
      </c>
    </row>
    <row r="2203" spans="1:18" ht="26" x14ac:dyDescent="0.35">
      <c r="A2203" s="24" t="s">
        <v>421</v>
      </c>
      <c r="B2203" s="24" t="s">
        <v>50</v>
      </c>
      <c r="C2203" s="24" t="s">
        <v>99</v>
      </c>
      <c r="D2203" s="24" t="s">
        <v>106</v>
      </c>
      <c r="E2203" s="24">
        <v>240</v>
      </c>
      <c r="F2203" s="25" t="s">
        <v>356</v>
      </c>
      <c r="G2203" s="26">
        <v>92.4</v>
      </c>
      <c r="H2203" s="26">
        <v>92.4</v>
      </c>
      <c r="I2203" s="26">
        <v>92.4</v>
      </c>
      <c r="J2203" s="26"/>
      <c r="K2203" s="26"/>
      <c r="L2203" s="26"/>
      <c r="M2203" s="26"/>
      <c r="N2203" s="26">
        <v>92.394999999999996</v>
      </c>
      <c r="O2203" s="47">
        <f t="shared" si="2638"/>
        <v>99.994588744588725</v>
      </c>
      <c r="P2203" s="26"/>
      <c r="Q2203" s="26"/>
      <c r="R2203" s="26"/>
    </row>
    <row r="2204" spans="1:18" s="7" customFormat="1" x14ac:dyDescent="0.35">
      <c r="A2204" s="27" t="s">
        <v>421</v>
      </c>
      <c r="B2204" s="27" t="s">
        <v>11</v>
      </c>
      <c r="C2204" s="27"/>
      <c r="D2204" s="27"/>
      <c r="E2204" s="27"/>
      <c r="F2204" s="17" t="s">
        <v>45</v>
      </c>
      <c r="G2204" s="18">
        <f t="shared" ref="G2204:N2206" si="2649">G2205</f>
        <v>1788.3049999999998</v>
      </c>
      <c r="H2204" s="18">
        <f t="shared" si="2649"/>
        <v>1788.3049999999998</v>
      </c>
      <c r="I2204" s="18">
        <f t="shared" si="2649"/>
        <v>1788.3049999999998</v>
      </c>
      <c r="J2204" s="18">
        <f t="shared" si="2649"/>
        <v>0</v>
      </c>
      <c r="K2204" s="18">
        <f t="shared" si="2649"/>
        <v>0</v>
      </c>
      <c r="L2204" s="18">
        <f t="shared" si="2649"/>
        <v>0</v>
      </c>
      <c r="M2204" s="18">
        <f t="shared" si="2649"/>
        <v>0</v>
      </c>
      <c r="N2204" s="18">
        <f t="shared" si="2649"/>
        <v>1788.3049999999998</v>
      </c>
      <c r="O2204" s="46">
        <f t="shared" si="2638"/>
        <v>100</v>
      </c>
      <c r="P2204" s="18">
        <f t="shared" ref="P2204:R2206" si="2650">P2205</f>
        <v>0</v>
      </c>
      <c r="Q2204" s="18">
        <f t="shared" si="2650"/>
        <v>0</v>
      </c>
      <c r="R2204" s="18">
        <f t="shared" si="2650"/>
        <v>0</v>
      </c>
    </row>
    <row r="2205" spans="1:18" s="29" customFormat="1" x14ac:dyDescent="0.35">
      <c r="A2205" s="28" t="s">
        <v>421</v>
      </c>
      <c r="B2205" s="28" t="s">
        <v>11</v>
      </c>
      <c r="C2205" s="28" t="s">
        <v>11</v>
      </c>
      <c r="D2205" s="28"/>
      <c r="E2205" s="28"/>
      <c r="F2205" s="21" t="s">
        <v>199</v>
      </c>
      <c r="G2205" s="22">
        <f t="shared" si="2649"/>
        <v>1788.3049999999998</v>
      </c>
      <c r="H2205" s="22">
        <f t="shared" si="2649"/>
        <v>1788.3049999999998</v>
      </c>
      <c r="I2205" s="22">
        <f t="shared" si="2649"/>
        <v>1788.3049999999998</v>
      </c>
      <c r="J2205" s="22">
        <f t="shared" si="2649"/>
        <v>0</v>
      </c>
      <c r="K2205" s="22">
        <f t="shared" si="2649"/>
        <v>0</v>
      </c>
      <c r="L2205" s="22">
        <f t="shared" si="2649"/>
        <v>0</v>
      </c>
      <c r="M2205" s="22">
        <f t="shared" si="2649"/>
        <v>0</v>
      </c>
      <c r="N2205" s="22">
        <f t="shared" si="2649"/>
        <v>1788.3049999999998</v>
      </c>
      <c r="O2205" s="48">
        <f t="shared" si="2638"/>
        <v>100</v>
      </c>
      <c r="P2205" s="22">
        <f t="shared" si="2650"/>
        <v>0</v>
      </c>
      <c r="Q2205" s="22">
        <f t="shared" si="2650"/>
        <v>0</v>
      </c>
      <c r="R2205" s="22">
        <f t="shared" si="2650"/>
        <v>0</v>
      </c>
    </row>
    <row r="2206" spans="1:18" x14ac:dyDescent="0.35">
      <c r="A2206" s="24" t="s">
        <v>421</v>
      </c>
      <c r="B2206" s="24" t="s">
        <v>11</v>
      </c>
      <c r="C2206" s="24" t="s">
        <v>11</v>
      </c>
      <c r="D2206" s="24" t="s">
        <v>186</v>
      </c>
      <c r="E2206" s="24"/>
      <c r="F2206" s="25" t="s">
        <v>211</v>
      </c>
      <c r="G2206" s="26">
        <f t="shared" si="2649"/>
        <v>1788.3049999999998</v>
      </c>
      <c r="H2206" s="26">
        <f t="shared" si="2649"/>
        <v>1788.3049999999998</v>
      </c>
      <c r="I2206" s="26">
        <f t="shared" si="2649"/>
        <v>1788.3049999999998</v>
      </c>
      <c r="J2206" s="26">
        <f t="shared" si="2649"/>
        <v>0</v>
      </c>
      <c r="K2206" s="26">
        <f t="shared" si="2649"/>
        <v>0</v>
      </c>
      <c r="L2206" s="26">
        <f t="shared" si="2649"/>
        <v>0</v>
      </c>
      <c r="M2206" s="26">
        <f t="shared" si="2649"/>
        <v>0</v>
      </c>
      <c r="N2206" s="26">
        <f t="shared" si="2649"/>
        <v>1788.3049999999998</v>
      </c>
      <c r="O2206" s="47">
        <f t="shared" si="2638"/>
        <v>100</v>
      </c>
      <c r="P2206" s="26">
        <f t="shared" si="2650"/>
        <v>0</v>
      </c>
      <c r="Q2206" s="26">
        <f t="shared" si="2650"/>
        <v>0</v>
      </c>
      <c r="R2206" s="26">
        <f t="shared" si="2650"/>
        <v>0</v>
      </c>
    </row>
    <row r="2207" spans="1:18" x14ac:dyDescent="0.35">
      <c r="A2207" s="24" t="s">
        <v>421</v>
      </c>
      <c r="B2207" s="24" t="s">
        <v>11</v>
      </c>
      <c r="C2207" s="24" t="s">
        <v>11</v>
      </c>
      <c r="D2207" s="24" t="s">
        <v>187</v>
      </c>
      <c r="E2207" s="24"/>
      <c r="F2207" s="25" t="s">
        <v>212</v>
      </c>
      <c r="G2207" s="26">
        <f t="shared" ref="G2207" si="2651">G2208+G2211</f>
        <v>1788.3049999999998</v>
      </c>
      <c r="H2207" s="26">
        <f t="shared" ref="H2207:M2207" si="2652">H2208+H2211</f>
        <v>1788.3049999999998</v>
      </c>
      <c r="I2207" s="26">
        <f t="shared" si="2652"/>
        <v>1788.3049999999998</v>
      </c>
      <c r="J2207" s="26">
        <f t="shared" si="2652"/>
        <v>0</v>
      </c>
      <c r="K2207" s="26">
        <f t="shared" si="2652"/>
        <v>0</v>
      </c>
      <c r="L2207" s="26">
        <f t="shared" si="2652"/>
        <v>0</v>
      </c>
      <c r="M2207" s="26">
        <f t="shared" si="2652"/>
        <v>0</v>
      </c>
      <c r="N2207" s="26">
        <f t="shared" ref="N2207" si="2653">N2208+N2211</f>
        <v>1788.3049999999998</v>
      </c>
      <c r="O2207" s="47">
        <f t="shared" si="2638"/>
        <v>100</v>
      </c>
      <c r="P2207" s="26">
        <f t="shared" ref="P2207:R2207" si="2654">P2208+P2211</f>
        <v>0</v>
      </c>
      <c r="Q2207" s="26">
        <f t="shared" ref="Q2207" si="2655">Q2208+Q2211</f>
        <v>0</v>
      </c>
      <c r="R2207" s="26">
        <f t="shared" si="2654"/>
        <v>0</v>
      </c>
    </row>
    <row r="2208" spans="1:18" x14ac:dyDescent="0.35">
      <c r="A2208" s="24" t="s">
        <v>421</v>
      </c>
      <c r="B2208" s="24" t="s">
        <v>11</v>
      </c>
      <c r="C2208" s="24" t="s">
        <v>11</v>
      </c>
      <c r="D2208" s="24" t="s">
        <v>167</v>
      </c>
      <c r="E2208" s="24"/>
      <c r="F2208" s="25" t="s">
        <v>213</v>
      </c>
      <c r="G2208" s="26">
        <f t="shared" ref="G2208:N2209" si="2656">G2209</f>
        <v>148.005</v>
      </c>
      <c r="H2208" s="26">
        <f t="shared" si="2656"/>
        <v>148.005</v>
      </c>
      <c r="I2208" s="26">
        <f t="shared" si="2656"/>
        <v>148.005</v>
      </c>
      <c r="J2208" s="26">
        <f t="shared" si="2656"/>
        <v>0</v>
      </c>
      <c r="K2208" s="26">
        <f t="shared" si="2656"/>
        <v>0</v>
      </c>
      <c r="L2208" s="26">
        <f t="shared" si="2656"/>
        <v>0</v>
      </c>
      <c r="M2208" s="26">
        <f t="shared" si="2656"/>
        <v>0</v>
      </c>
      <c r="N2208" s="26">
        <f t="shared" si="2656"/>
        <v>148.005</v>
      </c>
      <c r="O2208" s="47">
        <f t="shared" si="2638"/>
        <v>100</v>
      </c>
      <c r="P2208" s="26">
        <f t="shared" ref="P2208:R2209" si="2657">P2209</f>
        <v>0</v>
      </c>
      <c r="Q2208" s="26">
        <f t="shared" si="2657"/>
        <v>0</v>
      </c>
      <c r="R2208" s="26">
        <f t="shared" si="2657"/>
        <v>0</v>
      </c>
    </row>
    <row r="2209" spans="1:18" ht="26" x14ac:dyDescent="0.35">
      <c r="A2209" s="24" t="s">
        <v>421</v>
      </c>
      <c r="B2209" s="24" t="s">
        <v>11</v>
      </c>
      <c r="C2209" s="24" t="s">
        <v>11</v>
      </c>
      <c r="D2209" s="24" t="s">
        <v>167</v>
      </c>
      <c r="E2209" s="24" t="s">
        <v>6</v>
      </c>
      <c r="F2209" s="25" t="s">
        <v>367</v>
      </c>
      <c r="G2209" s="26">
        <f t="shared" si="2656"/>
        <v>148.005</v>
      </c>
      <c r="H2209" s="26">
        <f t="shared" si="2656"/>
        <v>148.005</v>
      </c>
      <c r="I2209" s="26">
        <f t="shared" si="2656"/>
        <v>148.005</v>
      </c>
      <c r="J2209" s="26">
        <f t="shared" si="2656"/>
        <v>0</v>
      </c>
      <c r="K2209" s="26">
        <f t="shared" si="2656"/>
        <v>0</v>
      </c>
      <c r="L2209" s="26">
        <f t="shared" si="2656"/>
        <v>0</v>
      </c>
      <c r="M2209" s="26">
        <f t="shared" si="2656"/>
        <v>0</v>
      </c>
      <c r="N2209" s="26">
        <f t="shared" si="2656"/>
        <v>148.005</v>
      </c>
      <c r="O2209" s="47">
        <f t="shared" si="2638"/>
        <v>100</v>
      </c>
      <c r="P2209" s="26">
        <f t="shared" si="2657"/>
        <v>0</v>
      </c>
      <c r="Q2209" s="26">
        <f t="shared" si="2657"/>
        <v>0</v>
      </c>
      <c r="R2209" s="26">
        <f t="shared" si="2657"/>
        <v>0</v>
      </c>
    </row>
    <row r="2210" spans="1:18" ht="26" x14ac:dyDescent="0.35">
      <c r="A2210" s="24" t="s">
        <v>421</v>
      </c>
      <c r="B2210" s="24" t="s">
        <v>11</v>
      </c>
      <c r="C2210" s="24" t="s">
        <v>11</v>
      </c>
      <c r="D2210" s="24" t="s">
        <v>167</v>
      </c>
      <c r="E2210" s="24">
        <v>240</v>
      </c>
      <c r="F2210" s="25" t="s">
        <v>356</v>
      </c>
      <c r="G2210" s="26">
        <v>148.005</v>
      </c>
      <c r="H2210" s="26">
        <v>148.005</v>
      </c>
      <c r="I2210" s="26">
        <v>148.005</v>
      </c>
      <c r="J2210" s="26"/>
      <c r="K2210" s="26"/>
      <c r="L2210" s="26"/>
      <c r="M2210" s="26"/>
      <c r="N2210" s="26">
        <v>148.005</v>
      </c>
      <c r="O2210" s="47">
        <f t="shared" si="2638"/>
        <v>100</v>
      </c>
      <c r="P2210" s="26"/>
      <c r="Q2210" s="26"/>
      <c r="R2210" s="26"/>
    </row>
    <row r="2211" spans="1:18" ht="52" x14ac:dyDescent="0.35">
      <c r="A2211" s="24" t="s">
        <v>421</v>
      </c>
      <c r="B2211" s="24" t="s">
        <v>11</v>
      </c>
      <c r="C2211" s="24" t="s">
        <v>11</v>
      </c>
      <c r="D2211" s="24" t="s">
        <v>326</v>
      </c>
      <c r="E2211" s="24"/>
      <c r="F2211" s="25" t="s">
        <v>384</v>
      </c>
      <c r="G2211" s="26">
        <f t="shared" ref="G2211:N2212" si="2658">G2212</f>
        <v>1640.3</v>
      </c>
      <c r="H2211" s="26">
        <f t="shared" si="2658"/>
        <v>1640.3</v>
      </c>
      <c r="I2211" s="26">
        <f t="shared" si="2658"/>
        <v>1640.3</v>
      </c>
      <c r="J2211" s="26">
        <f t="shared" si="2658"/>
        <v>0</v>
      </c>
      <c r="K2211" s="26">
        <f t="shared" si="2658"/>
        <v>0</v>
      </c>
      <c r="L2211" s="26">
        <f t="shared" si="2658"/>
        <v>0</v>
      </c>
      <c r="M2211" s="26">
        <f t="shared" si="2658"/>
        <v>0</v>
      </c>
      <c r="N2211" s="26">
        <f t="shared" si="2658"/>
        <v>1640.3</v>
      </c>
      <c r="O2211" s="47">
        <f t="shared" si="2638"/>
        <v>100</v>
      </c>
      <c r="P2211" s="26">
        <f t="shared" ref="P2211:R2212" si="2659">P2212</f>
        <v>0</v>
      </c>
      <c r="Q2211" s="26">
        <f t="shared" si="2659"/>
        <v>0</v>
      </c>
      <c r="R2211" s="26">
        <f t="shared" si="2659"/>
        <v>0</v>
      </c>
    </row>
    <row r="2212" spans="1:18" ht="26" x14ac:dyDescent="0.35">
      <c r="A2212" s="24" t="s">
        <v>421</v>
      </c>
      <c r="B2212" s="24" t="s">
        <v>11</v>
      </c>
      <c r="C2212" s="24" t="s">
        <v>11</v>
      </c>
      <c r="D2212" s="24" t="s">
        <v>326</v>
      </c>
      <c r="E2212" s="24" t="s">
        <v>85</v>
      </c>
      <c r="F2212" s="25" t="s">
        <v>370</v>
      </c>
      <c r="G2212" s="26">
        <f t="shared" si="2658"/>
        <v>1640.3</v>
      </c>
      <c r="H2212" s="26">
        <f t="shared" si="2658"/>
        <v>1640.3</v>
      </c>
      <c r="I2212" s="26">
        <f t="shared" si="2658"/>
        <v>1640.3</v>
      </c>
      <c r="J2212" s="26">
        <f t="shared" si="2658"/>
        <v>0</v>
      </c>
      <c r="K2212" s="26">
        <f t="shared" si="2658"/>
        <v>0</v>
      </c>
      <c r="L2212" s="26">
        <f t="shared" si="2658"/>
        <v>0</v>
      </c>
      <c r="M2212" s="26">
        <f t="shared" si="2658"/>
        <v>0</v>
      </c>
      <c r="N2212" s="26">
        <f t="shared" si="2658"/>
        <v>1640.3</v>
      </c>
      <c r="O2212" s="47">
        <f t="shared" si="2638"/>
        <v>100</v>
      </c>
      <c r="P2212" s="26">
        <f t="shared" si="2659"/>
        <v>0</v>
      </c>
      <c r="Q2212" s="26">
        <f t="shared" si="2659"/>
        <v>0</v>
      </c>
      <c r="R2212" s="26">
        <f t="shared" si="2659"/>
        <v>0</v>
      </c>
    </row>
    <row r="2213" spans="1:18" ht="26" x14ac:dyDescent="0.35">
      <c r="A2213" s="24" t="s">
        <v>421</v>
      </c>
      <c r="B2213" s="24" t="s">
        <v>11</v>
      </c>
      <c r="C2213" s="24" t="s">
        <v>11</v>
      </c>
      <c r="D2213" s="24" t="s">
        <v>326</v>
      </c>
      <c r="E2213" s="24">
        <v>630</v>
      </c>
      <c r="F2213" s="25" t="s">
        <v>363</v>
      </c>
      <c r="G2213" s="26">
        <v>1640.3</v>
      </c>
      <c r="H2213" s="26">
        <v>1640.3</v>
      </c>
      <c r="I2213" s="26">
        <v>1640.3</v>
      </c>
      <c r="J2213" s="26"/>
      <c r="K2213" s="26"/>
      <c r="L2213" s="26"/>
      <c r="M2213" s="26"/>
      <c r="N2213" s="26">
        <v>1640.3</v>
      </c>
      <c r="O2213" s="47">
        <f t="shared" si="2638"/>
        <v>100</v>
      </c>
      <c r="P2213" s="26"/>
      <c r="Q2213" s="26"/>
      <c r="R2213" s="26"/>
    </row>
    <row r="2214" spans="1:18" s="7" customFormat="1" x14ac:dyDescent="0.35">
      <c r="A2214" s="27" t="s">
        <v>421</v>
      </c>
      <c r="B2214" s="27" t="s">
        <v>174</v>
      </c>
      <c r="C2214" s="27"/>
      <c r="D2214" s="27"/>
      <c r="E2214" s="27"/>
      <c r="F2214" s="17" t="s">
        <v>201</v>
      </c>
      <c r="G2214" s="18">
        <f t="shared" ref="G2214:N2219" si="2660">G2215</f>
        <v>1507.0219999999999</v>
      </c>
      <c r="H2214" s="18">
        <f t="shared" si="2660"/>
        <v>6636.4134800000002</v>
      </c>
      <c r="I2214" s="18">
        <f t="shared" si="2660"/>
        <v>6636.4134800000002</v>
      </c>
      <c r="J2214" s="18">
        <f t="shared" si="2660"/>
        <v>0</v>
      </c>
      <c r="K2214" s="18">
        <f t="shared" si="2660"/>
        <v>0</v>
      </c>
      <c r="L2214" s="18">
        <f t="shared" si="2660"/>
        <v>0</v>
      </c>
      <c r="M2214" s="18">
        <f t="shared" si="2660"/>
        <v>0</v>
      </c>
      <c r="N2214" s="18">
        <f t="shared" si="2660"/>
        <v>6623.0569999999998</v>
      </c>
      <c r="O2214" s="46">
        <f t="shared" si="2638"/>
        <v>99.798739484207061</v>
      </c>
      <c r="P2214" s="18">
        <f t="shared" ref="P2214:R2219" si="2661">P2215</f>
        <v>0</v>
      </c>
      <c r="Q2214" s="18">
        <f t="shared" si="2661"/>
        <v>0</v>
      </c>
      <c r="R2214" s="18">
        <f t="shared" si="2661"/>
        <v>0</v>
      </c>
    </row>
    <row r="2215" spans="1:18" s="29" customFormat="1" x14ac:dyDescent="0.35">
      <c r="A2215" s="28" t="s">
        <v>421</v>
      </c>
      <c r="B2215" s="28" t="s">
        <v>174</v>
      </c>
      <c r="C2215" s="28" t="s">
        <v>8</v>
      </c>
      <c r="D2215" s="28"/>
      <c r="E2215" s="28"/>
      <c r="F2215" s="21" t="s">
        <v>202</v>
      </c>
      <c r="G2215" s="22">
        <f t="shared" ref="G2215" si="2662">G2216+G2221</f>
        <v>1507.0219999999999</v>
      </c>
      <c r="H2215" s="22">
        <f>H2216+H2221</f>
        <v>6636.4134800000002</v>
      </c>
      <c r="I2215" s="22">
        <f t="shared" ref="I2215:M2215" si="2663">I2216+I2221</f>
        <v>6636.4134800000002</v>
      </c>
      <c r="J2215" s="22">
        <f t="shared" si="2663"/>
        <v>0</v>
      </c>
      <c r="K2215" s="22">
        <f t="shared" si="2663"/>
        <v>0</v>
      </c>
      <c r="L2215" s="22">
        <f t="shared" si="2663"/>
        <v>0</v>
      </c>
      <c r="M2215" s="22">
        <f t="shared" si="2663"/>
        <v>0</v>
      </c>
      <c r="N2215" s="22">
        <f t="shared" ref="N2215" si="2664">N2216+N2221</f>
        <v>6623.0569999999998</v>
      </c>
      <c r="O2215" s="48">
        <f t="shared" si="2638"/>
        <v>99.798739484207061</v>
      </c>
      <c r="P2215" s="22">
        <f t="shared" ref="P2215:R2215" si="2665">P2216+P2221</f>
        <v>0</v>
      </c>
      <c r="Q2215" s="22">
        <f t="shared" ref="Q2215" si="2666">Q2216+Q2221</f>
        <v>0</v>
      </c>
      <c r="R2215" s="22">
        <f t="shared" si="2665"/>
        <v>0</v>
      </c>
    </row>
    <row r="2216" spans="1:18" x14ac:dyDescent="0.35">
      <c r="A2216" s="24" t="s">
        <v>421</v>
      </c>
      <c r="B2216" s="24" t="s">
        <v>174</v>
      </c>
      <c r="C2216" s="24" t="s">
        <v>8</v>
      </c>
      <c r="D2216" s="24" t="s">
        <v>182</v>
      </c>
      <c r="E2216" s="24"/>
      <c r="F2216" s="25" t="s">
        <v>205</v>
      </c>
      <c r="G2216" s="26">
        <f t="shared" si="2660"/>
        <v>1504.8</v>
      </c>
      <c r="H2216" s="26">
        <f t="shared" si="2660"/>
        <v>1504.8</v>
      </c>
      <c r="I2216" s="26">
        <f t="shared" si="2660"/>
        <v>1504.8</v>
      </c>
      <c r="J2216" s="26">
        <f t="shared" si="2660"/>
        <v>0</v>
      </c>
      <c r="K2216" s="26">
        <f t="shared" si="2660"/>
        <v>0</v>
      </c>
      <c r="L2216" s="26">
        <f t="shared" si="2660"/>
        <v>0</v>
      </c>
      <c r="M2216" s="26">
        <f t="shared" si="2660"/>
        <v>0</v>
      </c>
      <c r="N2216" s="26">
        <f t="shared" si="2660"/>
        <v>1500.9939999999999</v>
      </c>
      <c r="O2216" s="47">
        <f t="shared" si="2638"/>
        <v>99.747076023391813</v>
      </c>
      <c r="P2216" s="26">
        <f t="shared" si="2661"/>
        <v>0</v>
      </c>
      <c r="Q2216" s="26">
        <f t="shared" si="2661"/>
        <v>0</v>
      </c>
      <c r="R2216" s="26">
        <f t="shared" si="2661"/>
        <v>0</v>
      </c>
    </row>
    <row r="2217" spans="1:18" x14ac:dyDescent="0.35">
      <c r="A2217" s="24" t="s">
        <v>421</v>
      </c>
      <c r="B2217" s="24" t="s">
        <v>174</v>
      </c>
      <c r="C2217" s="24" t="s">
        <v>8</v>
      </c>
      <c r="D2217" s="24" t="s">
        <v>193</v>
      </c>
      <c r="E2217" s="24"/>
      <c r="F2217" s="25" t="s">
        <v>222</v>
      </c>
      <c r="G2217" s="26">
        <f t="shared" si="2660"/>
        <v>1504.8</v>
      </c>
      <c r="H2217" s="26">
        <f t="shared" si="2660"/>
        <v>1504.8</v>
      </c>
      <c r="I2217" s="26">
        <f t="shared" si="2660"/>
        <v>1504.8</v>
      </c>
      <c r="J2217" s="26">
        <f t="shared" si="2660"/>
        <v>0</v>
      </c>
      <c r="K2217" s="26">
        <f t="shared" si="2660"/>
        <v>0</v>
      </c>
      <c r="L2217" s="26">
        <f t="shared" si="2660"/>
        <v>0</v>
      </c>
      <c r="M2217" s="26">
        <f t="shared" si="2660"/>
        <v>0</v>
      </c>
      <c r="N2217" s="26">
        <f t="shared" si="2660"/>
        <v>1500.9939999999999</v>
      </c>
      <c r="O2217" s="47">
        <f t="shared" si="2638"/>
        <v>99.747076023391813</v>
      </c>
      <c r="P2217" s="26">
        <f t="shared" si="2661"/>
        <v>0</v>
      </c>
      <c r="Q2217" s="26">
        <f t="shared" si="2661"/>
        <v>0</v>
      </c>
      <c r="R2217" s="26">
        <f t="shared" si="2661"/>
        <v>0</v>
      </c>
    </row>
    <row r="2218" spans="1:18" x14ac:dyDescent="0.35">
      <c r="A2218" s="24" t="s">
        <v>421</v>
      </c>
      <c r="B2218" s="24" t="s">
        <v>174</v>
      </c>
      <c r="C2218" s="24" t="s">
        <v>8</v>
      </c>
      <c r="D2218" s="24" t="s">
        <v>176</v>
      </c>
      <c r="E2218" s="24"/>
      <c r="F2218" s="25" t="s">
        <v>223</v>
      </c>
      <c r="G2218" s="26">
        <f t="shared" si="2660"/>
        <v>1504.8</v>
      </c>
      <c r="H2218" s="26">
        <f t="shared" si="2660"/>
        <v>1504.8</v>
      </c>
      <c r="I2218" s="26">
        <f t="shared" si="2660"/>
        <v>1504.8</v>
      </c>
      <c r="J2218" s="26">
        <f t="shared" si="2660"/>
        <v>0</v>
      </c>
      <c r="K2218" s="26">
        <f t="shared" si="2660"/>
        <v>0</v>
      </c>
      <c r="L2218" s="26">
        <f t="shared" si="2660"/>
        <v>0</v>
      </c>
      <c r="M2218" s="26">
        <f t="shared" si="2660"/>
        <v>0</v>
      </c>
      <c r="N2218" s="26">
        <f t="shared" si="2660"/>
        <v>1500.9939999999999</v>
      </c>
      <c r="O2218" s="47">
        <f t="shared" si="2638"/>
        <v>99.747076023391813</v>
      </c>
      <c r="P2218" s="26">
        <f t="shared" si="2661"/>
        <v>0</v>
      </c>
      <c r="Q2218" s="26">
        <f t="shared" si="2661"/>
        <v>0</v>
      </c>
      <c r="R2218" s="26">
        <f t="shared" si="2661"/>
        <v>0</v>
      </c>
    </row>
    <row r="2219" spans="1:18" ht="26" x14ac:dyDescent="0.35">
      <c r="A2219" s="24" t="s">
        <v>421</v>
      </c>
      <c r="B2219" s="24" t="s">
        <v>174</v>
      </c>
      <c r="C2219" s="24" t="s">
        <v>8</v>
      </c>
      <c r="D2219" s="24" t="s">
        <v>176</v>
      </c>
      <c r="E2219" s="24" t="s">
        <v>6</v>
      </c>
      <c r="F2219" s="25" t="s">
        <v>367</v>
      </c>
      <c r="G2219" s="26">
        <f t="shared" si="2660"/>
        <v>1504.8</v>
      </c>
      <c r="H2219" s="26">
        <f t="shared" si="2660"/>
        <v>1504.8</v>
      </c>
      <c r="I2219" s="26">
        <f t="shared" si="2660"/>
        <v>1504.8</v>
      </c>
      <c r="J2219" s="26">
        <f t="shared" si="2660"/>
        <v>0</v>
      </c>
      <c r="K2219" s="26">
        <f t="shared" si="2660"/>
        <v>0</v>
      </c>
      <c r="L2219" s="26">
        <f t="shared" si="2660"/>
        <v>0</v>
      </c>
      <c r="M2219" s="26">
        <f t="shared" si="2660"/>
        <v>0</v>
      </c>
      <c r="N2219" s="26">
        <f t="shared" si="2660"/>
        <v>1500.9939999999999</v>
      </c>
      <c r="O2219" s="47">
        <f t="shared" si="2638"/>
        <v>99.747076023391813</v>
      </c>
      <c r="P2219" s="26">
        <f t="shared" si="2661"/>
        <v>0</v>
      </c>
      <c r="Q2219" s="26">
        <f t="shared" si="2661"/>
        <v>0</v>
      </c>
      <c r="R2219" s="26">
        <f t="shared" si="2661"/>
        <v>0</v>
      </c>
    </row>
    <row r="2220" spans="1:18" ht="26" x14ac:dyDescent="0.35">
      <c r="A2220" s="24" t="s">
        <v>421</v>
      </c>
      <c r="B2220" s="24" t="s">
        <v>174</v>
      </c>
      <c r="C2220" s="24" t="s">
        <v>8</v>
      </c>
      <c r="D2220" s="24" t="s">
        <v>176</v>
      </c>
      <c r="E2220" s="24">
        <v>240</v>
      </c>
      <c r="F2220" s="25" t="s">
        <v>356</v>
      </c>
      <c r="G2220" s="26">
        <v>1504.8</v>
      </c>
      <c r="H2220" s="26">
        <v>1504.8</v>
      </c>
      <c r="I2220" s="26">
        <v>1504.8</v>
      </c>
      <c r="J2220" s="26"/>
      <c r="K2220" s="26"/>
      <c r="L2220" s="26"/>
      <c r="M2220" s="26"/>
      <c r="N2220" s="26">
        <v>1500.9939999999999</v>
      </c>
      <c r="O2220" s="47">
        <f t="shared" si="2638"/>
        <v>99.747076023391813</v>
      </c>
      <c r="P2220" s="26"/>
      <c r="Q2220" s="26"/>
      <c r="R2220" s="26"/>
    </row>
    <row r="2221" spans="1:18" ht="26" x14ac:dyDescent="0.35">
      <c r="A2221" s="24" t="s">
        <v>421</v>
      </c>
      <c r="B2221" s="24" t="s">
        <v>174</v>
      </c>
      <c r="C2221" s="24" t="s">
        <v>8</v>
      </c>
      <c r="D2221" s="24" t="s">
        <v>28</v>
      </c>
      <c r="E2221" s="24"/>
      <c r="F2221" s="25" t="s">
        <v>39</v>
      </c>
      <c r="G2221" s="26">
        <f t="shared" ref="G2221:G2224" si="2667">G2222</f>
        <v>2.222</v>
      </c>
      <c r="H2221" s="26">
        <f>H2222</f>
        <v>5131.61348</v>
      </c>
      <c r="I2221" s="26">
        <f t="shared" ref="I2221:M2224" si="2668">I2222</f>
        <v>5131.61348</v>
      </c>
      <c r="J2221" s="26">
        <f t="shared" si="2668"/>
        <v>0</v>
      </c>
      <c r="K2221" s="26">
        <f t="shared" si="2668"/>
        <v>0</v>
      </c>
      <c r="L2221" s="26">
        <f t="shared" si="2668"/>
        <v>0</v>
      </c>
      <c r="M2221" s="26">
        <f t="shared" si="2668"/>
        <v>0</v>
      </c>
      <c r="N2221" s="26">
        <f t="shared" ref="N2221:N2224" si="2669">N2222</f>
        <v>5122.0630000000001</v>
      </c>
      <c r="O2221" s="47">
        <f t="shared" si="2638"/>
        <v>99.813889334471071</v>
      </c>
      <c r="P2221" s="26">
        <f t="shared" ref="P2221:R2224" si="2670">P2222</f>
        <v>0</v>
      </c>
      <c r="Q2221" s="26">
        <f t="shared" si="2670"/>
        <v>0</v>
      </c>
      <c r="R2221" s="26">
        <f t="shared" si="2670"/>
        <v>0</v>
      </c>
    </row>
    <row r="2222" spans="1:18" ht="26" x14ac:dyDescent="0.35">
      <c r="A2222" s="24" t="s">
        <v>421</v>
      </c>
      <c r="B2222" s="24" t="s">
        <v>174</v>
      </c>
      <c r="C2222" s="24" t="s">
        <v>8</v>
      </c>
      <c r="D2222" s="24" t="s">
        <v>59</v>
      </c>
      <c r="E2222" s="24"/>
      <c r="F2222" s="25" t="s">
        <v>72</v>
      </c>
      <c r="G2222" s="26">
        <f t="shared" si="2667"/>
        <v>2.222</v>
      </c>
      <c r="H2222" s="26">
        <f>H2223</f>
        <v>5131.61348</v>
      </c>
      <c r="I2222" s="26">
        <f t="shared" si="2668"/>
        <v>5131.61348</v>
      </c>
      <c r="J2222" s="26">
        <f t="shared" si="2668"/>
        <v>0</v>
      </c>
      <c r="K2222" s="26">
        <f t="shared" si="2668"/>
        <v>0</v>
      </c>
      <c r="L2222" s="26">
        <f t="shared" si="2668"/>
        <v>0</v>
      </c>
      <c r="M2222" s="26">
        <f t="shared" si="2668"/>
        <v>0</v>
      </c>
      <c r="N2222" s="26">
        <f t="shared" si="2669"/>
        <v>5122.0630000000001</v>
      </c>
      <c r="O2222" s="47">
        <f t="shared" si="2638"/>
        <v>99.813889334471071</v>
      </c>
      <c r="P2222" s="26">
        <f t="shared" si="2670"/>
        <v>0</v>
      </c>
      <c r="Q2222" s="26">
        <f t="shared" si="2670"/>
        <v>0</v>
      </c>
      <c r="R2222" s="26">
        <f t="shared" si="2670"/>
        <v>0</v>
      </c>
    </row>
    <row r="2223" spans="1:18" ht="26" x14ac:dyDescent="0.35">
      <c r="A2223" s="24" t="s">
        <v>421</v>
      </c>
      <c r="B2223" s="24" t="s">
        <v>174</v>
      </c>
      <c r="C2223" s="24" t="s">
        <v>8</v>
      </c>
      <c r="D2223" s="24" t="s">
        <v>53</v>
      </c>
      <c r="E2223" s="24"/>
      <c r="F2223" s="25" t="s">
        <v>73</v>
      </c>
      <c r="G2223" s="26">
        <f t="shared" si="2667"/>
        <v>2.222</v>
      </c>
      <c r="H2223" s="26">
        <f>H2224</f>
        <v>5131.61348</v>
      </c>
      <c r="I2223" s="26">
        <f t="shared" si="2668"/>
        <v>5131.61348</v>
      </c>
      <c r="J2223" s="26">
        <f t="shared" si="2668"/>
        <v>0</v>
      </c>
      <c r="K2223" s="26">
        <f t="shared" si="2668"/>
        <v>0</v>
      </c>
      <c r="L2223" s="26">
        <f t="shared" si="2668"/>
        <v>0</v>
      </c>
      <c r="M2223" s="26">
        <f t="shared" si="2668"/>
        <v>0</v>
      </c>
      <c r="N2223" s="26">
        <f t="shared" si="2669"/>
        <v>5122.0630000000001</v>
      </c>
      <c r="O2223" s="47">
        <f t="shared" si="2638"/>
        <v>99.813889334471071</v>
      </c>
      <c r="P2223" s="26">
        <f t="shared" si="2670"/>
        <v>0</v>
      </c>
      <c r="Q2223" s="26">
        <f t="shared" si="2670"/>
        <v>0</v>
      </c>
      <c r="R2223" s="26">
        <f t="shared" si="2670"/>
        <v>0</v>
      </c>
    </row>
    <row r="2224" spans="1:18" ht="26" x14ac:dyDescent="0.35">
      <c r="A2224" s="24" t="s">
        <v>421</v>
      </c>
      <c r="B2224" s="24" t="s">
        <v>174</v>
      </c>
      <c r="C2224" s="24" t="s">
        <v>8</v>
      </c>
      <c r="D2224" s="24" t="s">
        <v>53</v>
      </c>
      <c r="E2224" s="24" t="s">
        <v>6</v>
      </c>
      <c r="F2224" s="25" t="s">
        <v>367</v>
      </c>
      <c r="G2224" s="26">
        <f t="shared" si="2667"/>
        <v>2.222</v>
      </c>
      <c r="H2224" s="26">
        <f>H2225</f>
        <v>5131.61348</v>
      </c>
      <c r="I2224" s="26">
        <f t="shared" si="2668"/>
        <v>5131.61348</v>
      </c>
      <c r="J2224" s="26">
        <f t="shared" si="2668"/>
        <v>0</v>
      </c>
      <c r="K2224" s="26">
        <f t="shared" si="2668"/>
        <v>0</v>
      </c>
      <c r="L2224" s="26">
        <f t="shared" si="2668"/>
        <v>0</v>
      </c>
      <c r="M2224" s="26">
        <f t="shared" si="2668"/>
        <v>0</v>
      </c>
      <c r="N2224" s="26">
        <f t="shared" si="2669"/>
        <v>5122.0630000000001</v>
      </c>
      <c r="O2224" s="47">
        <f t="shared" si="2638"/>
        <v>99.813889334471071</v>
      </c>
      <c r="P2224" s="26">
        <f t="shared" si="2670"/>
        <v>0</v>
      </c>
      <c r="Q2224" s="26">
        <f t="shared" si="2670"/>
        <v>0</v>
      </c>
      <c r="R2224" s="26">
        <f t="shared" si="2670"/>
        <v>0</v>
      </c>
    </row>
    <row r="2225" spans="1:18" ht="26" x14ac:dyDescent="0.35">
      <c r="A2225" s="24" t="s">
        <v>421</v>
      </c>
      <c r="B2225" s="24" t="s">
        <v>174</v>
      </c>
      <c r="C2225" s="24" t="s">
        <v>8</v>
      </c>
      <c r="D2225" s="24" t="s">
        <v>53</v>
      </c>
      <c r="E2225" s="24">
        <v>240</v>
      </c>
      <c r="F2225" s="25" t="s">
        <v>356</v>
      </c>
      <c r="G2225" s="26">
        <v>2.222</v>
      </c>
      <c r="H2225" s="26">
        <v>5131.61348</v>
      </c>
      <c r="I2225" s="26">
        <v>5131.61348</v>
      </c>
      <c r="J2225" s="26"/>
      <c r="K2225" s="26"/>
      <c r="L2225" s="26"/>
      <c r="M2225" s="26"/>
      <c r="N2225" s="26">
        <v>5122.0630000000001</v>
      </c>
      <c r="O2225" s="47">
        <f t="shared" si="2638"/>
        <v>99.813889334471071</v>
      </c>
      <c r="P2225" s="26"/>
      <c r="Q2225" s="26"/>
      <c r="R2225" s="26"/>
    </row>
    <row r="2226" spans="1:18" s="7" customFormat="1" x14ac:dyDescent="0.35">
      <c r="A2226" s="27" t="s">
        <v>421</v>
      </c>
      <c r="B2226" s="27" t="s">
        <v>51</v>
      </c>
      <c r="C2226" s="27"/>
      <c r="D2226" s="27"/>
      <c r="E2226" s="27"/>
      <c r="F2226" s="17" t="s">
        <v>375</v>
      </c>
      <c r="G2226" s="18">
        <f t="shared" ref="G2226:N2231" si="2671">G2227</f>
        <v>2477.1259999999997</v>
      </c>
      <c r="H2226" s="18">
        <f t="shared" si="2671"/>
        <v>2640.4760000000001</v>
      </c>
      <c r="I2226" s="18">
        <f t="shared" si="2671"/>
        <v>2640.4760000000001</v>
      </c>
      <c r="J2226" s="18">
        <f t="shared" si="2671"/>
        <v>0</v>
      </c>
      <c r="K2226" s="18">
        <f t="shared" si="2671"/>
        <v>0</v>
      </c>
      <c r="L2226" s="18">
        <f t="shared" si="2671"/>
        <v>0</v>
      </c>
      <c r="M2226" s="18">
        <f t="shared" si="2671"/>
        <v>0</v>
      </c>
      <c r="N2226" s="18">
        <f t="shared" si="2671"/>
        <v>2639.1959999999999</v>
      </c>
      <c r="O2226" s="46">
        <f t="shared" si="2638"/>
        <v>99.95152389190433</v>
      </c>
      <c r="P2226" s="18">
        <f t="shared" ref="P2226:R2231" si="2672">P2227</f>
        <v>0</v>
      </c>
      <c r="Q2226" s="18">
        <f t="shared" si="2672"/>
        <v>0</v>
      </c>
      <c r="R2226" s="18">
        <f t="shared" si="2672"/>
        <v>0</v>
      </c>
    </row>
    <row r="2227" spans="1:18" s="29" customFormat="1" x14ac:dyDescent="0.35">
      <c r="A2227" s="28" t="s">
        <v>421</v>
      </c>
      <c r="B2227" s="28" t="s">
        <v>51</v>
      </c>
      <c r="C2227" s="28" t="s">
        <v>130</v>
      </c>
      <c r="D2227" s="28"/>
      <c r="E2227" s="28"/>
      <c r="F2227" s="21" t="s">
        <v>383</v>
      </c>
      <c r="G2227" s="22">
        <f t="shared" ref="G2227" si="2673">G2228+G2233</f>
        <v>2477.1259999999997</v>
      </c>
      <c r="H2227" s="22">
        <f>H2228+H2233</f>
        <v>2640.4760000000001</v>
      </c>
      <c r="I2227" s="22">
        <f t="shared" ref="I2227:M2227" si="2674">I2228+I2233</f>
        <v>2640.4760000000001</v>
      </c>
      <c r="J2227" s="22">
        <f t="shared" si="2674"/>
        <v>0</v>
      </c>
      <c r="K2227" s="22">
        <f t="shared" si="2674"/>
        <v>0</v>
      </c>
      <c r="L2227" s="22">
        <f t="shared" si="2674"/>
        <v>0</v>
      </c>
      <c r="M2227" s="22">
        <f t="shared" si="2674"/>
        <v>0</v>
      </c>
      <c r="N2227" s="22">
        <f t="shared" ref="N2227" si="2675">N2228+N2233</f>
        <v>2639.1959999999999</v>
      </c>
      <c r="O2227" s="48">
        <f t="shared" si="2638"/>
        <v>99.95152389190433</v>
      </c>
      <c r="P2227" s="22">
        <f t="shared" ref="P2227:R2227" si="2676">P2228+P2233</f>
        <v>0</v>
      </c>
      <c r="Q2227" s="22">
        <f t="shared" ref="Q2227" si="2677">Q2228+Q2233</f>
        <v>0</v>
      </c>
      <c r="R2227" s="22">
        <f t="shared" si="2676"/>
        <v>0</v>
      </c>
    </row>
    <row r="2228" spans="1:18" ht="26" x14ac:dyDescent="0.35">
      <c r="A2228" s="24" t="s">
        <v>421</v>
      </c>
      <c r="B2228" s="24" t="s">
        <v>51</v>
      </c>
      <c r="C2228" s="24" t="s">
        <v>130</v>
      </c>
      <c r="D2228" s="24" t="s">
        <v>268</v>
      </c>
      <c r="E2228" s="24"/>
      <c r="F2228" s="25" t="s">
        <v>298</v>
      </c>
      <c r="G2228" s="26">
        <f t="shared" si="2671"/>
        <v>2477.1259999999997</v>
      </c>
      <c r="H2228" s="26">
        <f t="shared" si="2671"/>
        <v>2477.1260000000002</v>
      </c>
      <c r="I2228" s="26">
        <f t="shared" si="2671"/>
        <v>2477.1260000000002</v>
      </c>
      <c r="J2228" s="26">
        <f t="shared" si="2671"/>
        <v>0</v>
      </c>
      <c r="K2228" s="26">
        <f t="shared" si="2671"/>
        <v>0</v>
      </c>
      <c r="L2228" s="26">
        <f t="shared" si="2671"/>
        <v>0</v>
      </c>
      <c r="M2228" s="26">
        <f t="shared" si="2671"/>
        <v>0</v>
      </c>
      <c r="N2228" s="26">
        <f t="shared" si="2671"/>
        <v>2476.0459999999998</v>
      </c>
      <c r="O2228" s="47">
        <f t="shared" si="2638"/>
        <v>99.956401087389153</v>
      </c>
      <c r="P2228" s="26">
        <f t="shared" si="2672"/>
        <v>0</v>
      </c>
      <c r="Q2228" s="26">
        <f t="shared" si="2672"/>
        <v>0</v>
      </c>
      <c r="R2228" s="26">
        <f t="shared" si="2672"/>
        <v>0</v>
      </c>
    </row>
    <row r="2229" spans="1:18" ht="26" x14ac:dyDescent="0.35">
      <c r="A2229" s="24" t="s">
        <v>421</v>
      </c>
      <c r="B2229" s="24" t="s">
        <v>51</v>
      </c>
      <c r="C2229" s="24" t="s">
        <v>130</v>
      </c>
      <c r="D2229" s="24" t="s">
        <v>269</v>
      </c>
      <c r="E2229" s="24"/>
      <c r="F2229" s="25" t="s">
        <v>299</v>
      </c>
      <c r="G2229" s="26">
        <f t="shared" si="2671"/>
        <v>2477.1259999999997</v>
      </c>
      <c r="H2229" s="26">
        <f t="shared" si="2671"/>
        <v>2477.1260000000002</v>
      </c>
      <c r="I2229" s="26">
        <f t="shared" si="2671"/>
        <v>2477.1260000000002</v>
      </c>
      <c r="J2229" s="26">
        <f t="shared" si="2671"/>
        <v>0</v>
      </c>
      <c r="K2229" s="26">
        <f t="shared" si="2671"/>
        <v>0</v>
      </c>
      <c r="L2229" s="26">
        <f t="shared" si="2671"/>
        <v>0</v>
      </c>
      <c r="M2229" s="26">
        <f t="shared" si="2671"/>
        <v>0</v>
      </c>
      <c r="N2229" s="26">
        <f t="shared" si="2671"/>
        <v>2476.0459999999998</v>
      </c>
      <c r="O2229" s="47">
        <f t="shared" si="2638"/>
        <v>99.956401087389153</v>
      </c>
      <c r="P2229" s="26">
        <f t="shared" si="2672"/>
        <v>0</v>
      </c>
      <c r="Q2229" s="26">
        <f t="shared" si="2672"/>
        <v>0</v>
      </c>
      <c r="R2229" s="26">
        <f t="shared" si="2672"/>
        <v>0</v>
      </c>
    </row>
    <row r="2230" spans="1:18" x14ac:dyDescent="0.35">
      <c r="A2230" s="24" t="s">
        <v>421</v>
      </c>
      <c r="B2230" s="24" t="s">
        <v>51</v>
      </c>
      <c r="C2230" s="24" t="s">
        <v>130</v>
      </c>
      <c r="D2230" s="24" t="s">
        <v>327</v>
      </c>
      <c r="E2230" s="24"/>
      <c r="F2230" s="25" t="s">
        <v>385</v>
      </c>
      <c r="G2230" s="26">
        <f t="shared" si="2671"/>
        <v>2477.1259999999997</v>
      </c>
      <c r="H2230" s="26">
        <f t="shared" si="2671"/>
        <v>2477.1260000000002</v>
      </c>
      <c r="I2230" s="26">
        <f t="shared" si="2671"/>
        <v>2477.1260000000002</v>
      </c>
      <c r="J2230" s="26">
        <f t="shared" si="2671"/>
        <v>0</v>
      </c>
      <c r="K2230" s="26">
        <f t="shared" si="2671"/>
        <v>0</v>
      </c>
      <c r="L2230" s="26">
        <f t="shared" si="2671"/>
        <v>0</v>
      </c>
      <c r="M2230" s="26">
        <f t="shared" si="2671"/>
        <v>0</v>
      </c>
      <c r="N2230" s="26">
        <f t="shared" si="2671"/>
        <v>2476.0459999999998</v>
      </c>
      <c r="O2230" s="47">
        <f t="shared" si="2638"/>
        <v>99.956401087389153</v>
      </c>
      <c r="P2230" s="26">
        <f t="shared" si="2672"/>
        <v>0</v>
      </c>
      <c r="Q2230" s="26">
        <f t="shared" si="2672"/>
        <v>0</v>
      </c>
      <c r="R2230" s="26">
        <f t="shared" si="2672"/>
        <v>0</v>
      </c>
    </row>
    <row r="2231" spans="1:18" ht="26" x14ac:dyDescent="0.35">
      <c r="A2231" s="24" t="s">
        <v>421</v>
      </c>
      <c r="B2231" s="24" t="s">
        <v>51</v>
      </c>
      <c r="C2231" s="24" t="s">
        <v>130</v>
      </c>
      <c r="D2231" s="24" t="s">
        <v>327</v>
      </c>
      <c r="E2231" s="24" t="s">
        <v>6</v>
      </c>
      <c r="F2231" s="25" t="s">
        <v>367</v>
      </c>
      <c r="G2231" s="26">
        <f t="shared" si="2671"/>
        <v>2477.1259999999997</v>
      </c>
      <c r="H2231" s="26">
        <f t="shared" si="2671"/>
        <v>2477.1260000000002</v>
      </c>
      <c r="I2231" s="26">
        <f t="shared" si="2671"/>
        <v>2477.1260000000002</v>
      </c>
      <c r="J2231" s="26">
        <f t="shared" si="2671"/>
        <v>0</v>
      </c>
      <c r="K2231" s="26">
        <f t="shared" si="2671"/>
        <v>0</v>
      </c>
      <c r="L2231" s="26">
        <f t="shared" si="2671"/>
        <v>0</v>
      </c>
      <c r="M2231" s="26">
        <f t="shared" si="2671"/>
        <v>0</v>
      </c>
      <c r="N2231" s="26">
        <f t="shared" si="2671"/>
        <v>2476.0459999999998</v>
      </c>
      <c r="O2231" s="47">
        <f t="shared" si="2638"/>
        <v>99.956401087389153</v>
      </c>
      <c r="P2231" s="26">
        <f t="shared" si="2672"/>
        <v>0</v>
      </c>
      <c r="Q2231" s="26">
        <f t="shared" si="2672"/>
        <v>0</v>
      </c>
      <c r="R2231" s="26">
        <f t="shared" si="2672"/>
        <v>0</v>
      </c>
    </row>
    <row r="2232" spans="1:18" ht="26" x14ac:dyDescent="0.35">
      <c r="A2232" s="24" t="s">
        <v>421</v>
      </c>
      <c r="B2232" s="24" t="s">
        <v>51</v>
      </c>
      <c r="C2232" s="24" t="s">
        <v>130</v>
      </c>
      <c r="D2232" s="24" t="s">
        <v>327</v>
      </c>
      <c r="E2232" s="24">
        <v>240</v>
      </c>
      <c r="F2232" s="25" t="s">
        <v>356</v>
      </c>
      <c r="G2232" s="26">
        <f>2481.2-4.074</f>
        <v>2477.1259999999997</v>
      </c>
      <c r="H2232" s="26">
        <v>2477.1260000000002</v>
      </c>
      <c r="I2232" s="26">
        <v>2477.1260000000002</v>
      </c>
      <c r="J2232" s="26"/>
      <c r="K2232" s="26"/>
      <c r="L2232" s="26"/>
      <c r="M2232" s="26"/>
      <c r="N2232" s="26">
        <v>2476.0459999999998</v>
      </c>
      <c r="O2232" s="47">
        <f t="shared" si="2638"/>
        <v>99.956401087389153</v>
      </c>
      <c r="P2232" s="26"/>
      <c r="Q2232" s="26"/>
      <c r="R2232" s="26"/>
    </row>
    <row r="2233" spans="1:18" ht="26" x14ac:dyDescent="0.35">
      <c r="A2233" s="24" t="s">
        <v>421</v>
      </c>
      <c r="B2233" s="24" t="s">
        <v>51</v>
      </c>
      <c r="C2233" s="24" t="s">
        <v>130</v>
      </c>
      <c r="D2233" s="24" t="s">
        <v>28</v>
      </c>
      <c r="E2233" s="24"/>
      <c r="F2233" s="25" t="s">
        <v>39</v>
      </c>
      <c r="G2233" s="26">
        <f t="shared" ref="G2233:N2236" si="2678">G2234</f>
        <v>0</v>
      </c>
      <c r="H2233" s="26">
        <f>H2234</f>
        <v>163.35</v>
      </c>
      <c r="I2233" s="26">
        <f t="shared" ref="I2233:M2236" si="2679">I2234</f>
        <v>163.35</v>
      </c>
      <c r="J2233" s="26">
        <f t="shared" si="2679"/>
        <v>0</v>
      </c>
      <c r="K2233" s="26">
        <f t="shared" si="2679"/>
        <v>0</v>
      </c>
      <c r="L2233" s="26">
        <f t="shared" si="2679"/>
        <v>0</v>
      </c>
      <c r="M2233" s="26">
        <f t="shared" si="2679"/>
        <v>0</v>
      </c>
      <c r="N2233" s="26">
        <f t="shared" si="2678"/>
        <v>163.15</v>
      </c>
      <c r="O2233" s="47">
        <f t="shared" si="2638"/>
        <v>99.877563513927157</v>
      </c>
      <c r="P2233" s="26">
        <f t="shared" ref="P2233:R2236" si="2680">P2234</f>
        <v>0</v>
      </c>
      <c r="Q2233" s="26">
        <f t="shared" si="2680"/>
        <v>0</v>
      </c>
      <c r="R2233" s="26">
        <f t="shared" si="2680"/>
        <v>0</v>
      </c>
    </row>
    <row r="2234" spans="1:18" ht="26" x14ac:dyDescent="0.35">
      <c r="A2234" s="24" t="s">
        <v>421</v>
      </c>
      <c r="B2234" s="24" t="s">
        <v>51</v>
      </c>
      <c r="C2234" s="24" t="s">
        <v>130</v>
      </c>
      <c r="D2234" s="24" t="s">
        <v>59</v>
      </c>
      <c r="E2234" s="24"/>
      <c r="F2234" s="25" t="s">
        <v>72</v>
      </c>
      <c r="G2234" s="26">
        <f t="shared" si="2678"/>
        <v>0</v>
      </c>
      <c r="H2234" s="26">
        <f>H2235</f>
        <v>163.35</v>
      </c>
      <c r="I2234" s="26">
        <f t="shared" si="2679"/>
        <v>163.35</v>
      </c>
      <c r="J2234" s="26">
        <f t="shared" si="2679"/>
        <v>0</v>
      </c>
      <c r="K2234" s="26">
        <f t="shared" si="2679"/>
        <v>0</v>
      </c>
      <c r="L2234" s="26">
        <f t="shared" si="2679"/>
        <v>0</v>
      </c>
      <c r="M2234" s="26">
        <f t="shared" si="2679"/>
        <v>0</v>
      </c>
      <c r="N2234" s="26">
        <f t="shared" si="2678"/>
        <v>163.15</v>
      </c>
      <c r="O2234" s="47">
        <f t="shared" si="2638"/>
        <v>99.877563513927157</v>
      </c>
      <c r="P2234" s="26">
        <f t="shared" si="2680"/>
        <v>0</v>
      </c>
      <c r="Q2234" s="26">
        <f t="shared" si="2680"/>
        <v>0</v>
      </c>
      <c r="R2234" s="26">
        <f t="shared" si="2680"/>
        <v>0</v>
      </c>
    </row>
    <row r="2235" spans="1:18" ht="26" x14ac:dyDescent="0.35">
      <c r="A2235" s="24" t="s">
        <v>421</v>
      </c>
      <c r="B2235" s="24" t="s">
        <v>51</v>
      </c>
      <c r="C2235" s="24" t="s">
        <v>130</v>
      </c>
      <c r="D2235" s="24" t="s">
        <v>53</v>
      </c>
      <c r="E2235" s="24"/>
      <c r="F2235" s="25" t="s">
        <v>73</v>
      </c>
      <c r="G2235" s="26">
        <f t="shared" si="2678"/>
        <v>0</v>
      </c>
      <c r="H2235" s="26">
        <f>H2236</f>
        <v>163.35</v>
      </c>
      <c r="I2235" s="26">
        <f t="shared" si="2679"/>
        <v>163.35</v>
      </c>
      <c r="J2235" s="26">
        <f t="shared" si="2679"/>
        <v>0</v>
      </c>
      <c r="K2235" s="26">
        <f t="shared" si="2679"/>
        <v>0</v>
      </c>
      <c r="L2235" s="26">
        <f t="shared" si="2679"/>
        <v>0</v>
      </c>
      <c r="M2235" s="26">
        <f t="shared" si="2679"/>
        <v>0</v>
      </c>
      <c r="N2235" s="26">
        <f t="shared" si="2678"/>
        <v>163.15</v>
      </c>
      <c r="O2235" s="47">
        <f t="shared" si="2638"/>
        <v>99.877563513927157</v>
      </c>
      <c r="P2235" s="26">
        <f t="shared" si="2680"/>
        <v>0</v>
      </c>
      <c r="Q2235" s="26">
        <f t="shared" si="2680"/>
        <v>0</v>
      </c>
      <c r="R2235" s="26">
        <f t="shared" si="2680"/>
        <v>0</v>
      </c>
    </row>
    <row r="2236" spans="1:18" ht="26" x14ac:dyDescent="0.35">
      <c r="A2236" s="24" t="s">
        <v>421</v>
      </c>
      <c r="B2236" s="24" t="s">
        <v>51</v>
      </c>
      <c r="C2236" s="24" t="s">
        <v>130</v>
      </c>
      <c r="D2236" s="24" t="s">
        <v>53</v>
      </c>
      <c r="E2236" s="24" t="s">
        <v>6</v>
      </c>
      <c r="F2236" s="25" t="s">
        <v>367</v>
      </c>
      <c r="G2236" s="26">
        <f t="shared" si="2678"/>
        <v>0</v>
      </c>
      <c r="H2236" s="26">
        <f>H2237</f>
        <v>163.35</v>
      </c>
      <c r="I2236" s="26">
        <f t="shared" si="2679"/>
        <v>163.35</v>
      </c>
      <c r="J2236" s="26">
        <f t="shared" si="2679"/>
        <v>0</v>
      </c>
      <c r="K2236" s="26">
        <f t="shared" si="2679"/>
        <v>0</v>
      </c>
      <c r="L2236" s="26">
        <f t="shared" si="2679"/>
        <v>0</v>
      </c>
      <c r="M2236" s="26">
        <f t="shared" si="2679"/>
        <v>0</v>
      </c>
      <c r="N2236" s="26">
        <f t="shared" si="2678"/>
        <v>163.15</v>
      </c>
      <c r="O2236" s="47">
        <f t="shared" si="2638"/>
        <v>99.877563513927157</v>
      </c>
      <c r="P2236" s="26">
        <f t="shared" si="2680"/>
        <v>0</v>
      </c>
      <c r="Q2236" s="26">
        <f t="shared" si="2680"/>
        <v>0</v>
      </c>
      <c r="R2236" s="26">
        <f t="shared" si="2680"/>
        <v>0</v>
      </c>
    </row>
    <row r="2237" spans="1:18" ht="26" x14ac:dyDescent="0.35">
      <c r="A2237" s="24" t="s">
        <v>421</v>
      </c>
      <c r="B2237" s="24" t="s">
        <v>51</v>
      </c>
      <c r="C2237" s="24" t="s">
        <v>130</v>
      </c>
      <c r="D2237" s="24" t="s">
        <v>53</v>
      </c>
      <c r="E2237" s="24">
        <v>240</v>
      </c>
      <c r="F2237" s="25" t="s">
        <v>356</v>
      </c>
      <c r="G2237" s="26"/>
      <c r="H2237" s="26">
        <v>163.35</v>
      </c>
      <c r="I2237" s="26">
        <v>163.35</v>
      </c>
      <c r="J2237" s="26"/>
      <c r="K2237" s="26"/>
      <c r="L2237" s="26"/>
      <c r="M2237" s="26"/>
      <c r="N2237" s="26">
        <v>163.15</v>
      </c>
      <c r="O2237" s="47">
        <f t="shared" si="2638"/>
        <v>99.877563513927157</v>
      </c>
      <c r="P2237" s="26"/>
      <c r="Q2237" s="26"/>
      <c r="R2237" s="26"/>
    </row>
    <row r="2238" spans="1:18" s="7" customFormat="1" x14ac:dyDescent="0.35">
      <c r="A2238" s="27" t="s">
        <v>423</v>
      </c>
      <c r="B2238" s="27"/>
      <c r="C2238" s="27"/>
      <c r="D2238" s="27"/>
      <c r="E2238" s="27"/>
      <c r="F2238" s="17" t="s">
        <v>424</v>
      </c>
      <c r="G2238" s="18">
        <f t="shared" ref="G2238:R2238" si="2681">G2239+G2288+G2306+G2350+G2405+G2412+G2422+G2434</f>
        <v>280075.99900000001</v>
      </c>
      <c r="H2238" s="18">
        <f t="shared" si="2681"/>
        <v>291614.89817</v>
      </c>
      <c r="I2238" s="18">
        <f t="shared" si="2681"/>
        <v>291614.89817</v>
      </c>
      <c r="J2238" s="18">
        <f t="shared" si="2681"/>
        <v>2232.6999999999998</v>
      </c>
      <c r="K2238" s="18">
        <f t="shared" si="2681"/>
        <v>2232.6999999999998</v>
      </c>
      <c r="L2238" s="18">
        <f t="shared" si="2681"/>
        <v>0</v>
      </c>
      <c r="M2238" s="18">
        <f t="shared" si="2681"/>
        <v>0</v>
      </c>
      <c r="N2238" s="18">
        <f t="shared" si="2681"/>
        <v>290303.62100000004</v>
      </c>
      <c r="O2238" s="46">
        <f t="shared" si="2638"/>
        <v>99.550339444853904</v>
      </c>
      <c r="P2238" s="18">
        <f t="shared" si="2681"/>
        <v>2223.125</v>
      </c>
      <c r="Q2238" s="18">
        <f t="shared" si="2681"/>
        <v>0</v>
      </c>
      <c r="R2238" s="18">
        <f t="shared" si="2681"/>
        <v>0</v>
      </c>
    </row>
    <row r="2239" spans="1:18" s="7" customFormat="1" x14ac:dyDescent="0.35">
      <c r="A2239" s="27" t="s">
        <v>423</v>
      </c>
      <c r="B2239" s="27" t="s">
        <v>8</v>
      </c>
      <c r="C2239" s="27"/>
      <c r="D2239" s="27"/>
      <c r="E2239" s="27"/>
      <c r="F2239" s="17" t="s">
        <v>13</v>
      </c>
      <c r="G2239" s="18">
        <f t="shared" ref="G2239" si="2682">G2240+G2261</f>
        <v>41864.1</v>
      </c>
      <c r="H2239" s="18">
        <f t="shared" ref="H2239:M2239" si="2683">H2240+H2261</f>
        <v>44103.5</v>
      </c>
      <c r="I2239" s="18">
        <f t="shared" si="2683"/>
        <v>44103.5</v>
      </c>
      <c r="J2239" s="18">
        <f t="shared" si="2683"/>
        <v>2232.6999999999998</v>
      </c>
      <c r="K2239" s="18">
        <f t="shared" si="2683"/>
        <v>2232.6999999999998</v>
      </c>
      <c r="L2239" s="18">
        <f t="shared" si="2683"/>
        <v>0</v>
      </c>
      <c r="M2239" s="18">
        <f t="shared" si="2683"/>
        <v>0</v>
      </c>
      <c r="N2239" s="18">
        <f t="shared" ref="N2239" si="2684">N2240+N2261</f>
        <v>43950.830999999991</v>
      </c>
      <c r="O2239" s="46">
        <f t="shared" si="2638"/>
        <v>99.653839264457446</v>
      </c>
      <c r="P2239" s="18">
        <f t="shared" ref="P2239:R2239" si="2685">P2240+P2261</f>
        <v>2223.125</v>
      </c>
      <c r="Q2239" s="18">
        <f t="shared" ref="Q2239" si="2686">Q2240+Q2261</f>
        <v>0</v>
      </c>
      <c r="R2239" s="18">
        <f t="shared" si="2685"/>
        <v>0</v>
      </c>
    </row>
    <row r="2240" spans="1:18" s="29" customFormat="1" ht="39" x14ac:dyDescent="0.35">
      <c r="A2240" s="28" t="s">
        <v>423</v>
      </c>
      <c r="B2240" s="28" t="s">
        <v>8</v>
      </c>
      <c r="C2240" s="28" t="s">
        <v>74</v>
      </c>
      <c r="D2240" s="28"/>
      <c r="E2240" s="28"/>
      <c r="F2240" s="21" t="s">
        <v>376</v>
      </c>
      <c r="G2240" s="22">
        <f t="shared" ref="G2240" si="2687">G2241+G2248</f>
        <v>31796</v>
      </c>
      <c r="H2240" s="22">
        <f t="shared" ref="H2240:M2240" si="2688">H2241+H2248</f>
        <v>33540.300000000003</v>
      </c>
      <c r="I2240" s="22">
        <f t="shared" si="2688"/>
        <v>33540.300000000003</v>
      </c>
      <c r="J2240" s="22">
        <f t="shared" si="2688"/>
        <v>2232.6999999999998</v>
      </c>
      <c r="K2240" s="22">
        <f t="shared" si="2688"/>
        <v>2232.6999999999998</v>
      </c>
      <c r="L2240" s="22">
        <f t="shared" si="2688"/>
        <v>0</v>
      </c>
      <c r="M2240" s="22">
        <f t="shared" si="2688"/>
        <v>0</v>
      </c>
      <c r="N2240" s="22">
        <f t="shared" ref="N2240" si="2689">N2241+N2248</f>
        <v>33510.028999999995</v>
      </c>
      <c r="O2240" s="48">
        <f t="shared" si="2638"/>
        <v>99.909747378526703</v>
      </c>
      <c r="P2240" s="22">
        <f t="shared" ref="P2240:R2240" si="2690">P2241+P2248</f>
        <v>2223.125</v>
      </c>
      <c r="Q2240" s="22">
        <f t="shared" ref="Q2240" si="2691">Q2241+Q2248</f>
        <v>0</v>
      </c>
      <c r="R2240" s="22">
        <f t="shared" si="2690"/>
        <v>0</v>
      </c>
    </row>
    <row r="2241" spans="1:18" ht="26" x14ac:dyDescent="0.35">
      <c r="A2241" s="24" t="s">
        <v>423</v>
      </c>
      <c r="B2241" s="24" t="s">
        <v>8</v>
      </c>
      <c r="C2241" s="24" t="s">
        <v>74</v>
      </c>
      <c r="D2241" s="24" t="s">
        <v>28</v>
      </c>
      <c r="E2241" s="24"/>
      <c r="F2241" s="25" t="s">
        <v>39</v>
      </c>
      <c r="G2241" s="26">
        <f t="shared" ref="G2241:N2242" si="2692">G2242</f>
        <v>1835</v>
      </c>
      <c r="H2241" s="26">
        <f t="shared" si="2692"/>
        <v>2232.6999999999998</v>
      </c>
      <c r="I2241" s="26">
        <f t="shared" si="2692"/>
        <v>2232.6999999999998</v>
      </c>
      <c r="J2241" s="26">
        <f t="shared" si="2692"/>
        <v>2232.6999999999998</v>
      </c>
      <c r="K2241" s="26">
        <f t="shared" si="2692"/>
        <v>2232.6999999999998</v>
      </c>
      <c r="L2241" s="26">
        <f t="shared" si="2692"/>
        <v>0</v>
      </c>
      <c r="M2241" s="26">
        <f t="shared" si="2692"/>
        <v>0</v>
      </c>
      <c r="N2241" s="26">
        <f t="shared" si="2692"/>
        <v>2223.125</v>
      </c>
      <c r="O2241" s="47">
        <f t="shared" si="2638"/>
        <v>99.57114704169841</v>
      </c>
      <c r="P2241" s="26">
        <f t="shared" ref="P2241:R2242" si="2693">P2242</f>
        <v>2223.125</v>
      </c>
      <c r="Q2241" s="26">
        <f t="shared" si="2693"/>
        <v>0</v>
      </c>
      <c r="R2241" s="26">
        <f t="shared" si="2693"/>
        <v>0</v>
      </c>
    </row>
    <row r="2242" spans="1:18" x14ac:dyDescent="0.35">
      <c r="A2242" s="24" t="s">
        <v>423</v>
      </c>
      <c r="B2242" s="24" t="s">
        <v>8</v>
      </c>
      <c r="C2242" s="24" t="s">
        <v>74</v>
      </c>
      <c r="D2242" s="24" t="s">
        <v>29</v>
      </c>
      <c r="E2242" s="24"/>
      <c r="F2242" s="25" t="s">
        <v>40</v>
      </c>
      <c r="G2242" s="26">
        <f t="shared" si="2692"/>
        <v>1835</v>
      </c>
      <c r="H2242" s="26">
        <f t="shared" si="2692"/>
        <v>2232.6999999999998</v>
      </c>
      <c r="I2242" s="26">
        <f t="shared" si="2692"/>
        <v>2232.6999999999998</v>
      </c>
      <c r="J2242" s="26">
        <f t="shared" si="2692"/>
        <v>2232.6999999999998</v>
      </c>
      <c r="K2242" s="26">
        <f t="shared" si="2692"/>
        <v>2232.6999999999998</v>
      </c>
      <c r="L2242" s="26">
        <f t="shared" si="2692"/>
        <v>0</v>
      </c>
      <c r="M2242" s="26">
        <f t="shared" si="2692"/>
        <v>0</v>
      </c>
      <c r="N2242" s="26">
        <f t="shared" si="2692"/>
        <v>2223.125</v>
      </c>
      <c r="O2242" s="47">
        <f t="shared" si="2638"/>
        <v>99.57114704169841</v>
      </c>
      <c r="P2242" s="26">
        <f t="shared" si="2693"/>
        <v>2223.125</v>
      </c>
      <c r="Q2242" s="26">
        <f t="shared" si="2693"/>
        <v>0</v>
      </c>
      <c r="R2242" s="26">
        <f t="shared" si="2693"/>
        <v>0</v>
      </c>
    </row>
    <row r="2243" spans="1:18" ht="26" x14ac:dyDescent="0.35">
      <c r="A2243" s="24" t="s">
        <v>423</v>
      </c>
      <c r="B2243" s="24" t="s">
        <v>8</v>
      </c>
      <c r="C2243" s="24" t="s">
        <v>74</v>
      </c>
      <c r="D2243" s="24" t="s">
        <v>301</v>
      </c>
      <c r="E2243" s="24"/>
      <c r="F2243" s="25" t="s">
        <v>414</v>
      </c>
      <c r="G2243" s="26">
        <f t="shared" ref="G2243" si="2694">G2244+G2246</f>
        <v>1835</v>
      </c>
      <c r="H2243" s="26">
        <f t="shared" ref="H2243:M2243" si="2695">H2244+H2246</f>
        <v>2232.6999999999998</v>
      </c>
      <c r="I2243" s="26">
        <f t="shared" si="2695"/>
        <v>2232.6999999999998</v>
      </c>
      <c r="J2243" s="26">
        <f t="shared" si="2695"/>
        <v>2232.6999999999998</v>
      </c>
      <c r="K2243" s="26">
        <f t="shared" si="2695"/>
        <v>2232.6999999999998</v>
      </c>
      <c r="L2243" s="26">
        <f t="shared" si="2695"/>
        <v>0</v>
      </c>
      <c r="M2243" s="26">
        <f t="shared" si="2695"/>
        <v>0</v>
      </c>
      <c r="N2243" s="26">
        <f t="shared" ref="N2243" si="2696">N2244+N2246</f>
        <v>2223.125</v>
      </c>
      <c r="O2243" s="47">
        <f t="shared" si="2638"/>
        <v>99.57114704169841</v>
      </c>
      <c r="P2243" s="26">
        <f t="shared" ref="P2243:R2243" si="2697">P2244+P2246</f>
        <v>2223.125</v>
      </c>
      <c r="Q2243" s="26">
        <f t="shared" ref="Q2243" si="2698">Q2244+Q2246</f>
        <v>0</v>
      </c>
      <c r="R2243" s="26">
        <f t="shared" si="2697"/>
        <v>0</v>
      </c>
    </row>
    <row r="2244" spans="1:18" ht="52" x14ac:dyDescent="0.35">
      <c r="A2244" s="24" t="s">
        <v>423</v>
      </c>
      <c r="B2244" s="24" t="s">
        <v>8</v>
      </c>
      <c r="C2244" s="24" t="s">
        <v>74</v>
      </c>
      <c r="D2244" s="24" t="s">
        <v>301</v>
      </c>
      <c r="E2244" s="24" t="s">
        <v>19</v>
      </c>
      <c r="F2244" s="25" t="s">
        <v>366</v>
      </c>
      <c r="G2244" s="26">
        <f t="shared" ref="G2244:N2244" si="2699">G2245</f>
        <v>1615.8</v>
      </c>
      <c r="H2244" s="26">
        <f t="shared" si="2699"/>
        <v>1974.2</v>
      </c>
      <c r="I2244" s="26">
        <f t="shared" si="2699"/>
        <v>1974.2</v>
      </c>
      <c r="J2244" s="26">
        <f t="shared" si="2699"/>
        <v>1974.2</v>
      </c>
      <c r="K2244" s="26">
        <f t="shared" si="2699"/>
        <v>1974.2</v>
      </c>
      <c r="L2244" s="26">
        <f t="shared" si="2699"/>
        <v>0</v>
      </c>
      <c r="M2244" s="26">
        <f t="shared" si="2699"/>
        <v>0</v>
      </c>
      <c r="N2244" s="26">
        <f t="shared" si="2699"/>
        <v>1966.816</v>
      </c>
      <c r="O2244" s="47">
        <f t="shared" si="2638"/>
        <v>99.625975078512823</v>
      </c>
      <c r="P2244" s="26">
        <f t="shared" ref="P2244:R2244" si="2700">P2245</f>
        <v>1966.816</v>
      </c>
      <c r="Q2244" s="26">
        <f t="shared" si="2700"/>
        <v>0</v>
      </c>
      <c r="R2244" s="26">
        <f t="shared" si="2700"/>
        <v>0</v>
      </c>
    </row>
    <row r="2245" spans="1:18" ht="26" x14ac:dyDescent="0.35">
      <c r="A2245" s="24" t="s">
        <v>423</v>
      </c>
      <c r="B2245" s="24" t="s">
        <v>8</v>
      </c>
      <c r="C2245" s="24" t="s">
        <v>74</v>
      </c>
      <c r="D2245" s="24" t="s">
        <v>301</v>
      </c>
      <c r="E2245" s="24">
        <v>120</v>
      </c>
      <c r="F2245" s="25" t="s">
        <v>355</v>
      </c>
      <c r="G2245" s="26">
        <v>1615.8</v>
      </c>
      <c r="H2245" s="26">
        <v>1974.2</v>
      </c>
      <c r="I2245" s="26">
        <v>1974.2</v>
      </c>
      <c r="J2245" s="26">
        <f>H2245</f>
        <v>1974.2</v>
      </c>
      <c r="K2245" s="26">
        <f>I2245</f>
        <v>1974.2</v>
      </c>
      <c r="L2245" s="26"/>
      <c r="M2245" s="26"/>
      <c r="N2245" s="26">
        <v>1966.816</v>
      </c>
      <c r="O2245" s="47">
        <f t="shared" si="2638"/>
        <v>99.625975078512823</v>
      </c>
      <c r="P2245" s="26">
        <f>N2245</f>
        <v>1966.816</v>
      </c>
      <c r="Q2245" s="26"/>
      <c r="R2245" s="26"/>
    </row>
    <row r="2246" spans="1:18" ht="26" x14ac:dyDescent="0.35">
      <c r="A2246" s="24" t="s">
        <v>423</v>
      </c>
      <c r="B2246" s="24" t="s">
        <v>8</v>
      </c>
      <c r="C2246" s="24" t="s">
        <v>74</v>
      </c>
      <c r="D2246" s="24" t="s">
        <v>301</v>
      </c>
      <c r="E2246" s="24" t="s">
        <v>6</v>
      </c>
      <c r="F2246" s="25" t="s">
        <v>367</v>
      </c>
      <c r="G2246" s="26">
        <f t="shared" ref="G2246:N2246" si="2701">G2247</f>
        <v>219.2</v>
      </c>
      <c r="H2246" s="26">
        <f t="shared" si="2701"/>
        <v>258.5</v>
      </c>
      <c r="I2246" s="26">
        <f t="shared" si="2701"/>
        <v>258.5</v>
      </c>
      <c r="J2246" s="26">
        <f t="shared" si="2701"/>
        <v>258.5</v>
      </c>
      <c r="K2246" s="26">
        <f t="shared" si="2701"/>
        <v>258.5</v>
      </c>
      <c r="L2246" s="26">
        <f t="shared" si="2701"/>
        <v>0</v>
      </c>
      <c r="M2246" s="26">
        <f t="shared" si="2701"/>
        <v>0</v>
      </c>
      <c r="N2246" s="26">
        <f t="shared" si="2701"/>
        <v>256.30900000000003</v>
      </c>
      <c r="O2246" s="47">
        <f t="shared" si="2638"/>
        <v>99.152417794970987</v>
      </c>
      <c r="P2246" s="26">
        <f t="shared" ref="P2246:R2246" si="2702">P2247</f>
        <v>256.30900000000003</v>
      </c>
      <c r="Q2246" s="26">
        <f t="shared" si="2702"/>
        <v>0</v>
      </c>
      <c r="R2246" s="26">
        <f t="shared" si="2702"/>
        <v>0</v>
      </c>
    </row>
    <row r="2247" spans="1:18" ht="26" x14ac:dyDescent="0.35">
      <c r="A2247" s="24" t="s">
        <v>423</v>
      </c>
      <c r="B2247" s="24" t="s">
        <v>8</v>
      </c>
      <c r="C2247" s="24" t="s">
        <v>74</v>
      </c>
      <c r="D2247" s="24" t="s">
        <v>301</v>
      </c>
      <c r="E2247" s="24">
        <v>240</v>
      </c>
      <c r="F2247" s="25" t="s">
        <v>356</v>
      </c>
      <c r="G2247" s="26">
        <v>219.2</v>
      </c>
      <c r="H2247" s="26">
        <v>258.5</v>
      </c>
      <c r="I2247" s="26">
        <v>258.5</v>
      </c>
      <c r="J2247" s="26">
        <f>H2247</f>
        <v>258.5</v>
      </c>
      <c r="K2247" s="26">
        <f>I2247</f>
        <v>258.5</v>
      </c>
      <c r="L2247" s="26"/>
      <c r="M2247" s="26"/>
      <c r="N2247" s="26">
        <v>256.30900000000003</v>
      </c>
      <c r="O2247" s="47">
        <f t="shared" si="2638"/>
        <v>99.152417794970987</v>
      </c>
      <c r="P2247" s="26">
        <f>N2247</f>
        <v>256.30900000000003</v>
      </c>
      <c r="Q2247" s="26"/>
      <c r="R2247" s="26"/>
    </row>
    <row r="2248" spans="1:18" ht="26" x14ac:dyDescent="0.35">
      <c r="A2248" s="24" t="s">
        <v>423</v>
      </c>
      <c r="B2248" s="24" t="s">
        <v>8</v>
      </c>
      <c r="C2248" s="24" t="s">
        <v>74</v>
      </c>
      <c r="D2248" s="24" t="s">
        <v>30</v>
      </c>
      <c r="E2248" s="24"/>
      <c r="F2248" s="25" t="s">
        <v>41</v>
      </c>
      <c r="G2248" s="26">
        <f t="shared" ref="G2248:N2248" si="2703">G2249</f>
        <v>29961</v>
      </c>
      <c r="H2248" s="26">
        <f t="shared" si="2703"/>
        <v>31307.600000000002</v>
      </c>
      <c r="I2248" s="26">
        <f t="shared" si="2703"/>
        <v>31307.600000000002</v>
      </c>
      <c r="J2248" s="26">
        <f t="shared" si="2703"/>
        <v>0</v>
      </c>
      <c r="K2248" s="26">
        <f t="shared" si="2703"/>
        <v>0</v>
      </c>
      <c r="L2248" s="26">
        <f t="shared" si="2703"/>
        <v>0</v>
      </c>
      <c r="M2248" s="26">
        <f t="shared" si="2703"/>
        <v>0</v>
      </c>
      <c r="N2248" s="26">
        <f t="shared" si="2703"/>
        <v>31286.903999999999</v>
      </c>
      <c r="O2248" s="47">
        <f t="shared" si="2638"/>
        <v>99.933894645389614</v>
      </c>
      <c r="P2248" s="26">
        <f t="shared" ref="P2248:R2248" si="2704">P2249</f>
        <v>0</v>
      </c>
      <c r="Q2248" s="26">
        <f t="shared" si="2704"/>
        <v>0</v>
      </c>
      <c r="R2248" s="26">
        <f t="shared" si="2704"/>
        <v>0</v>
      </c>
    </row>
    <row r="2249" spans="1:18" x14ac:dyDescent="0.35">
      <c r="A2249" s="24" t="s">
        <v>423</v>
      </c>
      <c r="B2249" s="24" t="s">
        <v>8</v>
      </c>
      <c r="C2249" s="24" t="s">
        <v>74</v>
      </c>
      <c r="D2249" s="24" t="s">
        <v>328</v>
      </c>
      <c r="E2249" s="24"/>
      <c r="F2249" s="25" t="s">
        <v>415</v>
      </c>
      <c r="G2249" s="26">
        <f t="shared" ref="G2249" si="2705">G2250+G2253</f>
        <v>29961</v>
      </c>
      <c r="H2249" s="26">
        <f t="shared" ref="H2249:M2249" si="2706">H2250+H2253</f>
        <v>31307.600000000002</v>
      </c>
      <c r="I2249" s="26">
        <f t="shared" si="2706"/>
        <v>31307.600000000002</v>
      </c>
      <c r="J2249" s="26">
        <f t="shared" si="2706"/>
        <v>0</v>
      </c>
      <c r="K2249" s="26">
        <f t="shared" si="2706"/>
        <v>0</v>
      </c>
      <c r="L2249" s="26">
        <f t="shared" si="2706"/>
        <v>0</v>
      </c>
      <c r="M2249" s="26">
        <f t="shared" si="2706"/>
        <v>0</v>
      </c>
      <c r="N2249" s="26">
        <f t="shared" ref="N2249" si="2707">N2250+N2253</f>
        <v>31286.903999999999</v>
      </c>
      <c r="O2249" s="47">
        <f t="shared" si="2638"/>
        <v>99.933894645389614</v>
      </c>
      <c r="P2249" s="26">
        <f t="shared" ref="P2249:R2249" si="2708">P2250+P2253</f>
        <v>0</v>
      </c>
      <c r="Q2249" s="26">
        <f t="shared" ref="Q2249" si="2709">Q2250+Q2253</f>
        <v>0</v>
      </c>
      <c r="R2249" s="26">
        <f t="shared" si="2708"/>
        <v>0</v>
      </c>
    </row>
    <row r="2250" spans="1:18" ht="26" x14ac:dyDescent="0.35">
      <c r="A2250" s="24" t="s">
        <v>423</v>
      </c>
      <c r="B2250" s="24" t="s">
        <v>8</v>
      </c>
      <c r="C2250" s="24" t="s">
        <v>74</v>
      </c>
      <c r="D2250" s="24" t="s">
        <v>303</v>
      </c>
      <c r="E2250" s="24"/>
      <c r="F2250" s="25" t="s">
        <v>746</v>
      </c>
      <c r="G2250" s="26">
        <f t="shared" ref="G2250:N2251" si="2710">G2251</f>
        <v>26513.5</v>
      </c>
      <c r="H2250" s="26">
        <f t="shared" si="2710"/>
        <v>27984.702600000001</v>
      </c>
      <c r="I2250" s="26">
        <f t="shared" si="2710"/>
        <v>27984.702600000001</v>
      </c>
      <c r="J2250" s="26">
        <f t="shared" si="2710"/>
        <v>0</v>
      </c>
      <c r="K2250" s="26">
        <f t="shared" si="2710"/>
        <v>0</v>
      </c>
      <c r="L2250" s="26">
        <f t="shared" si="2710"/>
        <v>0</v>
      </c>
      <c r="M2250" s="26">
        <f t="shared" si="2710"/>
        <v>0</v>
      </c>
      <c r="N2250" s="26">
        <f t="shared" si="2710"/>
        <v>27964.746999999999</v>
      </c>
      <c r="O2250" s="47">
        <f t="shared" si="2638"/>
        <v>99.928691041369149</v>
      </c>
      <c r="P2250" s="26">
        <f t="shared" ref="P2250:R2251" si="2711">P2251</f>
        <v>0</v>
      </c>
      <c r="Q2250" s="26">
        <f t="shared" si="2711"/>
        <v>0</v>
      </c>
      <c r="R2250" s="26">
        <f t="shared" si="2711"/>
        <v>0</v>
      </c>
    </row>
    <row r="2251" spans="1:18" ht="52" x14ac:dyDescent="0.35">
      <c r="A2251" s="24" t="s">
        <v>423</v>
      </c>
      <c r="B2251" s="24" t="s">
        <v>8</v>
      </c>
      <c r="C2251" s="24" t="s">
        <v>74</v>
      </c>
      <c r="D2251" s="24" t="s">
        <v>303</v>
      </c>
      <c r="E2251" s="24" t="s">
        <v>19</v>
      </c>
      <c r="F2251" s="25" t="s">
        <v>366</v>
      </c>
      <c r="G2251" s="26">
        <f t="shared" ref="G2251:N2251" si="2712">G2252</f>
        <v>26513.5</v>
      </c>
      <c r="H2251" s="26">
        <f t="shared" si="2712"/>
        <v>27984.702600000001</v>
      </c>
      <c r="I2251" s="26">
        <f t="shared" si="2710"/>
        <v>27984.702600000001</v>
      </c>
      <c r="J2251" s="26">
        <f t="shared" si="2710"/>
        <v>0</v>
      </c>
      <c r="K2251" s="26">
        <f t="shared" si="2710"/>
        <v>0</v>
      </c>
      <c r="L2251" s="26">
        <f t="shared" si="2710"/>
        <v>0</v>
      </c>
      <c r="M2251" s="26">
        <f t="shared" si="2710"/>
        <v>0</v>
      </c>
      <c r="N2251" s="26">
        <f t="shared" si="2712"/>
        <v>27964.746999999999</v>
      </c>
      <c r="O2251" s="47">
        <f t="shared" si="2638"/>
        <v>99.928691041369149</v>
      </c>
      <c r="P2251" s="26">
        <f t="shared" si="2711"/>
        <v>0</v>
      </c>
      <c r="Q2251" s="26">
        <f t="shared" si="2711"/>
        <v>0</v>
      </c>
      <c r="R2251" s="26">
        <f t="shared" si="2711"/>
        <v>0</v>
      </c>
    </row>
    <row r="2252" spans="1:18" ht="26" x14ac:dyDescent="0.35">
      <c r="A2252" s="24" t="s">
        <v>423</v>
      </c>
      <c r="B2252" s="24" t="s">
        <v>8</v>
      </c>
      <c r="C2252" s="24" t="s">
        <v>74</v>
      </c>
      <c r="D2252" s="24" t="s">
        <v>303</v>
      </c>
      <c r="E2252" s="24">
        <v>120</v>
      </c>
      <c r="F2252" s="25" t="s">
        <v>355</v>
      </c>
      <c r="G2252" s="26">
        <v>26513.5</v>
      </c>
      <c r="H2252" s="26">
        <v>27984.702600000001</v>
      </c>
      <c r="I2252" s="26">
        <v>27984.702600000001</v>
      </c>
      <c r="J2252" s="26"/>
      <c r="K2252" s="26"/>
      <c r="L2252" s="26"/>
      <c r="M2252" s="26"/>
      <c r="N2252" s="26">
        <v>27964.746999999999</v>
      </c>
      <c r="O2252" s="47">
        <f t="shared" si="2638"/>
        <v>99.928691041369149</v>
      </c>
      <c r="P2252" s="26"/>
      <c r="Q2252" s="26"/>
      <c r="R2252" s="26"/>
    </row>
    <row r="2253" spans="1:18" ht="26" x14ac:dyDescent="0.35">
      <c r="A2253" s="24" t="s">
        <v>423</v>
      </c>
      <c r="B2253" s="24" t="s">
        <v>8</v>
      </c>
      <c r="C2253" s="24" t="s">
        <v>74</v>
      </c>
      <c r="D2253" s="24" t="s">
        <v>304</v>
      </c>
      <c r="E2253" s="24"/>
      <c r="F2253" s="25" t="s">
        <v>747</v>
      </c>
      <c r="G2253" s="26">
        <f t="shared" ref="G2253" si="2713">G2256+G2258+G2254</f>
        <v>3447.5</v>
      </c>
      <c r="H2253" s="26">
        <f t="shared" ref="H2253:M2253" si="2714">H2256+H2258+H2254</f>
        <v>3322.8974000000003</v>
      </c>
      <c r="I2253" s="26">
        <f t="shared" si="2714"/>
        <v>3322.8974000000003</v>
      </c>
      <c r="J2253" s="26">
        <f t="shared" si="2714"/>
        <v>0</v>
      </c>
      <c r="K2253" s="26">
        <f t="shared" si="2714"/>
        <v>0</v>
      </c>
      <c r="L2253" s="26">
        <f t="shared" si="2714"/>
        <v>0</v>
      </c>
      <c r="M2253" s="26">
        <f t="shared" si="2714"/>
        <v>0</v>
      </c>
      <c r="N2253" s="26">
        <f t="shared" ref="N2253" si="2715">N2256+N2258+N2254</f>
        <v>3322.1570000000002</v>
      </c>
      <c r="O2253" s="47">
        <f t="shared" si="2638"/>
        <v>99.977718240713656</v>
      </c>
      <c r="P2253" s="26">
        <f t="shared" ref="P2253:R2253" si="2716">P2256+P2258+P2254</f>
        <v>0</v>
      </c>
      <c r="Q2253" s="26">
        <f t="shared" ref="Q2253" si="2717">Q2256+Q2258+Q2254</f>
        <v>0</v>
      </c>
      <c r="R2253" s="26">
        <f t="shared" si="2716"/>
        <v>0</v>
      </c>
    </row>
    <row r="2254" spans="1:18" ht="52" x14ac:dyDescent="0.35">
      <c r="A2254" s="24" t="s">
        <v>423</v>
      </c>
      <c r="B2254" s="24" t="s">
        <v>8</v>
      </c>
      <c r="C2254" s="24" t="s">
        <v>74</v>
      </c>
      <c r="D2254" s="24" t="s">
        <v>304</v>
      </c>
      <c r="E2254" s="24" t="s">
        <v>19</v>
      </c>
      <c r="F2254" s="25" t="s">
        <v>366</v>
      </c>
      <c r="G2254" s="26">
        <f t="shared" ref="G2254:N2254" si="2718">G2255</f>
        <v>2.1</v>
      </c>
      <c r="H2254" s="26">
        <f t="shared" si="2718"/>
        <v>2.5942500000000002</v>
      </c>
      <c r="I2254" s="26">
        <f t="shared" si="2718"/>
        <v>2.5942500000000002</v>
      </c>
      <c r="J2254" s="26">
        <f t="shared" si="2718"/>
        <v>0</v>
      </c>
      <c r="K2254" s="26">
        <f t="shared" si="2718"/>
        <v>0</v>
      </c>
      <c r="L2254" s="26">
        <f t="shared" si="2718"/>
        <v>0</v>
      </c>
      <c r="M2254" s="26">
        <f t="shared" si="2718"/>
        <v>0</v>
      </c>
      <c r="N2254" s="26">
        <f t="shared" si="2718"/>
        <v>2.5939999999999999</v>
      </c>
      <c r="O2254" s="47">
        <f t="shared" ref="O2254:O2317" si="2719">N2254/H2254*100</f>
        <v>99.99036330345956</v>
      </c>
      <c r="P2254" s="26">
        <f t="shared" ref="P2254:R2254" si="2720">P2255</f>
        <v>0</v>
      </c>
      <c r="Q2254" s="26">
        <f t="shared" si="2720"/>
        <v>0</v>
      </c>
      <c r="R2254" s="26">
        <f t="shared" si="2720"/>
        <v>0</v>
      </c>
    </row>
    <row r="2255" spans="1:18" ht="26" x14ac:dyDescent="0.35">
      <c r="A2255" s="24" t="s">
        <v>423</v>
      </c>
      <c r="B2255" s="24" t="s">
        <v>8</v>
      </c>
      <c r="C2255" s="24" t="s">
        <v>74</v>
      </c>
      <c r="D2255" s="24" t="s">
        <v>304</v>
      </c>
      <c r="E2255" s="24" t="s">
        <v>419</v>
      </c>
      <c r="F2255" s="25" t="s">
        <v>355</v>
      </c>
      <c r="G2255" s="26">
        <v>2.1</v>
      </c>
      <c r="H2255" s="26">
        <v>2.5942500000000002</v>
      </c>
      <c r="I2255" s="26">
        <v>2.5942500000000002</v>
      </c>
      <c r="J2255" s="26"/>
      <c r="K2255" s="26"/>
      <c r="L2255" s="26"/>
      <c r="M2255" s="26"/>
      <c r="N2255" s="26">
        <v>2.5939999999999999</v>
      </c>
      <c r="O2255" s="47">
        <f t="shared" si="2719"/>
        <v>99.99036330345956</v>
      </c>
      <c r="P2255" s="26"/>
      <c r="Q2255" s="26"/>
      <c r="R2255" s="26"/>
    </row>
    <row r="2256" spans="1:18" ht="26" x14ac:dyDescent="0.35">
      <c r="A2256" s="24" t="s">
        <v>423</v>
      </c>
      <c r="B2256" s="24" t="s">
        <v>8</v>
      </c>
      <c r="C2256" s="24" t="s">
        <v>74</v>
      </c>
      <c r="D2256" s="24" t="s">
        <v>304</v>
      </c>
      <c r="E2256" s="24" t="s">
        <v>6</v>
      </c>
      <c r="F2256" s="25" t="s">
        <v>367</v>
      </c>
      <c r="G2256" s="26">
        <f t="shared" ref="G2256:N2256" si="2721">G2257</f>
        <v>3415.1</v>
      </c>
      <c r="H2256" s="26">
        <f t="shared" si="2721"/>
        <v>3257.11501</v>
      </c>
      <c r="I2256" s="26">
        <f t="shared" si="2721"/>
        <v>3257.11501</v>
      </c>
      <c r="J2256" s="26">
        <f t="shared" si="2721"/>
        <v>0</v>
      </c>
      <c r="K2256" s="26">
        <f t="shared" si="2721"/>
        <v>0</v>
      </c>
      <c r="L2256" s="26">
        <f t="shared" si="2721"/>
        <v>0</v>
      </c>
      <c r="M2256" s="26">
        <f t="shared" si="2721"/>
        <v>0</v>
      </c>
      <c r="N2256" s="26">
        <f t="shared" si="2721"/>
        <v>3256.375</v>
      </c>
      <c r="O2256" s="47">
        <f t="shared" si="2719"/>
        <v>99.97728020049253</v>
      </c>
      <c r="P2256" s="26">
        <f t="shared" ref="P2256:R2256" si="2722">P2257</f>
        <v>0</v>
      </c>
      <c r="Q2256" s="26">
        <f t="shared" si="2722"/>
        <v>0</v>
      </c>
      <c r="R2256" s="26">
        <f t="shared" si="2722"/>
        <v>0</v>
      </c>
    </row>
    <row r="2257" spans="1:18" ht="26" x14ac:dyDescent="0.35">
      <c r="A2257" s="24" t="s">
        <v>423</v>
      </c>
      <c r="B2257" s="24" t="s">
        <v>8</v>
      </c>
      <c r="C2257" s="24" t="s">
        <v>74</v>
      </c>
      <c r="D2257" s="24" t="s">
        <v>304</v>
      </c>
      <c r="E2257" s="24">
        <v>240</v>
      </c>
      <c r="F2257" s="25" t="s">
        <v>356</v>
      </c>
      <c r="G2257" s="26">
        <v>3415.1</v>
      </c>
      <c r="H2257" s="26">
        <v>3257.11501</v>
      </c>
      <c r="I2257" s="26">
        <v>3257.11501</v>
      </c>
      <c r="J2257" s="26"/>
      <c r="K2257" s="26"/>
      <c r="L2257" s="26"/>
      <c r="M2257" s="26"/>
      <c r="N2257" s="26">
        <v>3256.375</v>
      </c>
      <c r="O2257" s="47">
        <f t="shared" si="2719"/>
        <v>99.97728020049253</v>
      </c>
      <c r="P2257" s="26"/>
      <c r="Q2257" s="26"/>
      <c r="R2257" s="26"/>
    </row>
    <row r="2258" spans="1:18" x14ac:dyDescent="0.35">
      <c r="A2258" s="24" t="s">
        <v>423</v>
      </c>
      <c r="B2258" s="24" t="s">
        <v>8</v>
      </c>
      <c r="C2258" s="24" t="s">
        <v>74</v>
      </c>
      <c r="D2258" s="24" t="s">
        <v>304</v>
      </c>
      <c r="E2258" s="24" t="s">
        <v>7</v>
      </c>
      <c r="F2258" s="25" t="s">
        <v>371</v>
      </c>
      <c r="G2258" s="26">
        <f>G2260+G2259</f>
        <v>30.3</v>
      </c>
      <c r="H2258" s="26">
        <f t="shared" ref="H2258:N2258" si="2723">H2260+H2259</f>
        <v>63.188139999999997</v>
      </c>
      <c r="I2258" s="26">
        <f t="shared" si="2723"/>
        <v>63.188139999999997</v>
      </c>
      <c r="J2258" s="26">
        <f t="shared" si="2723"/>
        <v>0</v>
      </c>
      <c r="K2258" s="26">
        <f t="shared" si="2723"/>
        <v>0</v>
      </c>
      <c r="L2258" s="26">
        <f t="shared" si="2723"/>
        <v>0</v>
      </c>
      <c r="M2258" s="26">
        <f t="shared" si="2723"/>
        <v>0</v>
      </c>
      <c r="N2258" s="26">
        <f t="shared" si="2723"/>
        <v>63.188000000000002</v>
      </c>
      <c r="O2258" s="47">
        <f t="shared" si="2719"/>
        <v>99.999778439435005</v>
      </c>
      <c r="P2258" s="26">
        <f t="shared" ref="P2258:R2258" si="2724">P2260+P2259</f>
        <v>0</v>
      </c>
      <c r="Q2258" s="26">
        <f t="shared" ref="Q2258" si="2725">Q2260+Q2259</f>
        <v>0</v>
      </c>
      <c r="R2258" s="26">
        <f t="shared" si="2724"/>
        <v>0</v>
      </c>
    </row>
    <row r="2259" spans="1:18" x14ac:dyDescent="0.35">
      <c r="A2259" s="24" t="s">
        <v>423</v>
      </c>
      <c r="B2259" s="24" t="s">
        <v>8</v>
      </c>
      <c r="C2259" s="24" t="s">
        <v>74</v>
      </c>
      <c r="D2259" s="24" t="s">
        <v>304</v>
      </c>
      <c r="E2259" s="10" t="s">
        <v>845</v>
      </c>
      <c r="F2259" s="25" t="s">
        <v>364</v>
      </c>
      <c r="G2259" s="26"/>
      <c r="H2259" s="26">
        <v>30</v>
      </c>
      <c r="I2259" s="26">
        <v>30</v>
      </c>
      <c r="J2259" s="26"/>
      <c r="K2259" s="26"/>
      <c r="L2259" s="26"/>
      <c r="M2259" s="26"/>
      <c r="N2259" s="26">
        <v>30</v>
      </c>
      <c r="O2259" s="47">
        <f t="shared" si="2719"/>
        <v>100</v>
      </c>
      <c r="P2259" s="26"/>
      <c r="Q2259" s="26"/>
      <c r="R2259" s="26"/>
    </row>
    <row r="2260" spans="1:18" x14ac:dyDescent="0.35">
      <c r="A2260" s="24" t="s">
        <v>423</v>
      </c>
      <c r="B2260" s="24" t="s">
        <v>8</v>
      </c>
      <c r="C2260" s="24" t="s">
        <v>74</v>
      </c>
      <c r="D2260" s="24" t="s">
        <v>304</v>
      </c>
      <c r="E2260" s="24">
        <v>850</v>
      </c>
      <c r="F2260" s="25" t="s">
        <v>365</v>
      </c>
      <c r="G2260" s="26">
        <v>30.3</v>
      </c>
      <c r="H2260" s="26">
        <v>33.188139999999997</v>
      </c>
      <c r="I2260" s="26">
        <v>33.188139999999997</v>
      </c>
      <c r="J2260" s="26"/>
      <c r="K2260" s="26"/>
      <c r="L2260" s="26"/>
      <c r="M2260" s="26"/>
      <c r="N2260" s="26">
        <v>33.188000000000002</v>
      </c>
      <c r="O2260" s="47">
        <f t="shared" si="2719"/>
        <v>99.999578162560496</v>
      </c>
      <c r="P2260" s="26"/>
      <c r="Q2260" s="26"/>
      <c r="R2260" s="26"/>
    </row>
    <row r="2261" spans="1:18" s="29" customFormat="1" x14ac:dyDescent="0.35">
      <c r="A2261" s="28" t="s">
        <v>423</v>
      </c>
      <c r="B2261" s="28" t="s">
        <v>8</v>
      </c>
      <c r="C2261" s="28" t="s">
        <v>10</v>
      </c>
      <c r="D2261" s="28"/>
      <c r="E2261" s="28"/>
      <c r="F2261" s="21" t="s">
        <v>14</v>
      </c>
      <c r="G2261" s="22">
        <f t="shared" ref="G2261:N2261" si="2726">G2262</f>
        <v>10068.099999999999</v>
      </c>
      <c r="H2261" s="22">
        <f t="shared" si="2726"/>
        <v>10563.2</v>
      </c>
      <c r="I2261" s="22">
        <f t="shared" si="2726"/>
        <v>10563.2</v>
      </c>
      <c r="J2261" s="22">
        <f t="shared" si="2726"/>
        <v>0</v>
      </c>
      <c r="K2261" s="22">
        <f t="shared" si="2726"/>
        <v>0</v>
      </c>
      <c r="L2261" s="22">
        <f t="shared" si="2726"/>
        <v>0</v>
      </c>
      <c r="M2261" s="22">
        <f t="shared" si="2726"/>
        <v>0</v>
      </c>
      <c r="N2261" s="22">
        <f t="shared" si="2726"/>
        <v>10440.802</v>
      </c>
      <c r="O2261" s="48">
        <f t="shared" si="2719"/>
        <v>98.841279157830954</v>
      </c>
      <c r="P2261" s="22">
        <f t="shared" ref="P2261:R2261" si="2727">P2262</f>
        <v>0</v>
      </c>
      <c r="Q2261" s="22">
        <f t="shared" si="2727"/>
        <v>0</v>
      </c>
      <c r="R2261" s="22">
        <f t="shared" si="2727"/>
        <v>0</v>
      </c>
    </row>
    <row r="2262" spans="1:18" x14ac:dyDescent="0.35">
      <c r="A2262" s="24" t="s">
        <v>423</v>
      </c>
      <c r="B2262" s="24" t="s">
        <v>8</v>
      </c>
      <c r="C2262" s="24" t="s">
        <v>10</v>
      </c>
      <c r="D2262" s="24" t="s">
        <v>329</v>
      </c>
      <c r="E2262" s="24"/>
      <c r="F2262" s="25" t="s">
        <v>386</v>
      </c>
      <c r="G2262" s="26">
        <f t="shared" ref="G2262:R2262" si="2728">G2263+G2267+G2277</f>
        <v>10068.099999999999</v>
      </c>
      <c r="H2262" s="26">
        <f t="shared" si="2728"/>
        <v>10563.2</v>
      </c>
      <c r="I2262" s="26">
        <f t="shared" si="2728"/>
        <v>10563.2</v>
      </c>
      <c r="J2262" s="26">
        <f t="shared" si="2728"/>
        <v>0</v>
      </c>
      <c r="K2262" s="26">
        <f t="shared" si="2728"/>
        <v>0</v>
      </c>
      <c r="L2262" s="26">
        <f t="shared" si="2728"/>
        <v>0</v>
      </c>
      <c r="M2262" s="26">
        <f t="shared" si="2728"/>
        <v>0</v>
      </c>
      <c r="N2262" s="26">
        <f t="shared" si="2728"/>
        <v>10440.802</v>
      </c>
      <c r="O2262" s="47">
        <f t="shared" si="2719"/>
        <v>98.841279157830954</v>
      </c>
      <c r="P2262" s="26">
        <f t="shared" si="2728"/>
        <v>0</v>
      </c>
      <c r="Q2262" s="26">
        <f t="shared" si="2728"/>
        <v>0</v>
      </c>
      <c r="R2262" s="26">
        <f t="shared" si="2728"/>
        <v>0</v>
      </c>
    </row>
    <row r="2263" spans="1:18" ht="39" x14ac:dyDescent="0.35">
      <c r="A2263" s="24" t="s">
        <v>423</v>
      </c>
      <c r="B2263" s="24" t="s">
        <v>8</v>
      </c>
      <c r="C2263" s="24" t="s">
        <v>10</v>
      </c>
      <c r="D2263" s="24" t="s">
        <v>330</v>
      </c>
      <c r="E2263" s="24"/>
      <c r="F2263" s="25" t="s">
        <v>818</v>
      </c>
      <c r="G2263" s="26">
        <f t="shared" ref="G2263:N2265" si="2729">G2264</f>
        <v>15</v>
      </c>
      <c r="H2263" s="26">
        <f t="shared" si="2729"/>
        <v>15</v>
      </c>
      <c r="I2263" s="26">
        <f t="shared" si="2729"/>
        <v>15</v>
      </c>
      <c r="J2263" s="26">
        <f t="shared" si="2729"/>
        <v>0</v>
      </c>
      <c r="K2263" s="26">
        <f t="shared" si="2729"/>
        <v>0</v>
      </c>
      <c r="L2263" s="26">
        <f t="shared" si="2729"/>
        <v>0</v>
      </c>
      <c r="M2263" s="26">
        <f t="shared" si="2729"/>
        <v>0</v>
      </c>
      <c r="N2263" s="26">
        <f t="shared" si="2729"/>
        <v>15</v>
      </c>
      <c r="O2263" s="47">
        <f t="shared" si="2719"/>
        <v>100</v>
      </c>
      <c r="P2263" s="26">
        <f t="shared" ref="P2263:R2265" si="2730">P2264</f>
        <v>0</v>
      </c>
      <c r="Q2263" s="26">
        <f t="shared" si="2730"/>
        <v>0</v>
      </c>
      <c r="R2263" s="26">
        <f t="shared" si="2730"/>
        <v>0</v>
      </c>
    </row>
    <row r="2264" spans="1:18" ht="39" x14ac:dyDescent="0.35">
      <c r="A2264" s="24" t="s">
        <v>423</v>
      </c>
      <c r="B2264" s="24" t="s">
        <v>8</v>
      </c>
      <c r="C2264" s="24" t="s">
        <v>10</v>
      </c>
      <c r="D2264" s="24" t="s">
        <v>307</v>
      </c>
      <c r="E2264" s="24"/>
      <c r="F2264" s="25" t="s">
        <v>819</v>
      </c>
      <c r="G2264" s="26">
        <f t="shared" si="2729"/>
        <v>15</v>
      </c>
      <c r="H2264" s="26">
        <f t="shared" si="2729"/>
        <v>15</v>
      </c>
      <c r="I2264" s="26">
        <f t="shared" si="2729"/>
        <v>15</v>
      </c>
      <c r="J2264" s="26">
        <f t="shared" si="2729"/>
        <v>0</v>
      </c>
      <c r="K2264" s="26">
        <f t="shared" si="2729"/>
        <v>0</v>
      </c>
      <c r="L2264" s="26">
        <f t="shared" si="2729"/>
        <v>0</v>
      </c>
      <c r="M2264" s="26">
        <f t="shared" si="2729"/>
        <v>0</v>
      </c>
      <c r="N2264" s="26">
        <f t="shared" si="2729"/>
        <v>15</v>
      </c>
      <c r="O2264" s="47">
        <f t="shared" si="2719"/>
        <v>100</v>
      </c>
      <c r="P2264" s="26">
        <f t="shared" si="2730"/>
        <v>0</v>
      </c>
      <c r="Q2264" s="26">
        <f t="shared" si="2730"/>
        <v>0</v>
      </c>
      <c r="R2264" s="26">
        <f t="shared" si="2730"/>
        <v>0</v>
      </c>
    </row>
    <row r="2265" spans="1:18" ht="26" x14ac:dyDescent="0.35">
      <c r="A2265" s="24" t="s">
        <v>423</v>
      </c>
      <c r="B2265" s="24" t="s">
        <v>8</v>
      </c>
      <c r="C2265" s="24" t="s">
        <v>10</v>
      </c>
      <c r="D2265" s="24" t="s">
        <v>307</v>
      </c>
      <c r="E2265" s="24" t="s">
        <v>85</v>
      </c>
      <c r="F2265" s="25" t="s">
        <v>370</v>
      </c>
      <c r="G2265" s="26">
        <f t="shared" si="2729"/>
        <v>15</v>
      </c>
      <c r="H2265" s="26">
        <f t="shared" si="2729"/>
        <v>15</v>
      </c>
      <c r="I2265" s="26">
        <f t="shared" si="2729"/>
        <v>15</v>
      </c>
      <c r="J2265" s="26">
        <f t="shared" si="2729"/>
        <v>0</v>
      </c>
      <c r="K2265" s="26">
        <f t="shared" si="2729"/>
        <v>0</v>
      </c>
      <c r="L2265" s="26">
        <f t="shared" si="2729"/>
        <v>0</v>
      </c>
      <c r="M2265" s="26">
        <f t="shared" si="2729"/>
        <v>0</v>
      </c>
      <c r="N2265" s="26">
        <f t="shared" si="2729"/>
        <v>15</v>
      </c>
      <c r="O2265" s="47">
        <f t="shared" si="2719"/>
        <v>100</v>
      </c>
      <c r="P2265" s="26">
        <f t="shared" si="2730"/>
        <v>0</v>
      </c>
      <c r="Q2265" s="26">
        <f t="shared" si="2730"/>
        <v>0</v>
      </c>
      <c r="R2265" s="26">
        <f t="shared" si="2730"/>
        <v>0</v>
      </c>
    </row>
    <row r="2266" spans="1:18" ht="26" x14ac:dyDescent="0.35">
      <c r="A2266" s="24" t="s">
        <v>423</v>
      </c>
      <c r="B2266" s="24" t="s">
        <v>8</v>
      </c>
      <c r="C2266" s="24" t="s">
        <v>10</v>
      </c>
      <c r="D2266" s="24" t="s">
        <v>307</v>
      </c>
      <c r="E2266" s="24">
        <v>630</v>
      </c>
      <c r="F2266" s="25" t="s">
        <v>363</v>
      </c>
      <c r="G2266" s="26">
        <v>15</v>
      </c>
      <c r="H2266" s="26">
        <v>15</v>
      </c>
      <c r="I2266" s="26">
        <v>15</v>
      </c>
      <c r="J2266" s="26"/>
      <c r="K2266" s="26"/>
      <c r="L2266" s="26"/>
      <c r="M2266" s="26"/>
      <c r="N2266" s="26">
        <v>15</v>
      </c>
      <c r="O2266" s="47">
        <f t="shared" si="2719"/>
        <v>100</v>
      </c>
      <c r="P2266" s="26"/>
      <c r="Q2266" s="26"/>
      <c r="R2266" s="26"/>
    </row>
    <row r="2267" spans="1:18" ht="26" x14ac:dyDescent="0.35">
      <c r="A2267" s="24" t="s">
        <v>423</v>
      </c>
      <c r="B2267" s="24" t="s">
        <v>8</v>
      </c>
      <c r="C2267" s="24" t="s">
        <v>10</v>
      </c>
      <c r="D2267" s="24" t="s">
        <v>331</v>
      </c>
      <c r="E2267" s="24"/>
      <c r="F2267" s="25" t="s">
        <v>387</v>
      </c>
      <c r="G2267" s="26">
        <f>G2271+G2274+G2268</f>
        <v>4196.3999999999996</v>
      </c>
      <c r="H2267" s="26">
        <f t="shared" ref="H2267:R2267" si="2731">H2271+H2274+H2268</f>
        <v>4605.8</v>
      </c>
      <c r="I2267" s="26">
        <f t="shared" si="2731"/>
        <v>4605.8</v>
      </c>
      <c r="J2267" s="26">
        <f t="shared" si="2731"/>
        <v>0</v>
      </c>
      <c r="K2267" s="26">
        <f t="shared" si="2731"/>
        <v>0</v>
      </c>
      <c r="L2267" s="26">
        <f t="shared" si="2731"/>
        <v>0</v>
      </c>
      <c r="M2267" s="26">
        <f t="shared" si="2731"/>
        <v>0</v>
      </c>
      <c r="N2267" s="26">
        <f t="shared" si="2731"/>
        <v>4605.8</v>
      </c>
      <c r="O2267" s="47">
        <f t="shared" si="2719"/>
        <v>100</v>
      </c>
      <c r="P2267" s="26">
        <f t="shared" si="2731"/>
        <v>0</v>
      </c>
      <c r="Q2267" s="26">
        <f t="shared" si="2731"/>
        <v>0</v>
      </c>
      <c r="R2267" s="26">
        <f t="shared" si="2731"/>
        <v>0</v>
      </c>
    </row>
    <row r="2268" spans="1:18" ht="26" x14ac:dyDescent="0.35">
      <c r="A2268" s="24" t="s">
        <v>423</v>
      </c>
      <c r="B2268" s="24" t="s">
        <v>8</v>
      </c>
      <c r="C2268" s="24" t="s">
        <v>10</v>
      </c>
      <c r="D2268" s="24" t="s">
        <v>540</v>
      </c>
      <c r="E2268" s="24"/>
      <c r="F2268" s="25" t="s">
        <v>820</v>
      </c>
      <c r="G2268" s="26">
        <f t="shared" ref="G2268:G2269" si="2732">G2269</f>
        <v>115</v>
      </c>
      <c r="H2268" s="26">
        <f t="shared" ref="H2268:M2269" si="2733">H2269</f>
        <v>524.4</v>
      </c>
      <c r="I2268" s="26">
        <f t="shared" si="2733"/>
        <v>524.4</v>
      </c>
      <c r="J2268" s="26">
        <f t="shared" si="2733"/>
        <v>0</v>
      </c>
      <c r="K2268" s="26">
        <f t="shared" si="2733"/>
        <v>0</v>
      </c>
      <c r="L2268" s="26">
        <f t="shared" si="2733"/>
        <v>0</v>
      </c>
      <c r="M2268" s="26">
        <f t="shared" si="2733"/>
        <v>0</v>
      </c>
      <c r="N2268" s="26">
        <f t="shared" ref="N2268:N2269" si="2734">N2269</f>
        <v>524.4</v>
      </c>
      <c r="O2268" s="47">
        <f t="shared" si="2719"/>
        <v>100</v>
      </c>
      <c r="P2268" s="26">
        <f t="shared" ref="P2268:R2269" si="2735">P2269</f>
        <v>0</v>
      </c>
      <c r="Q2268" s="26">
        <f t="shared" si="2735"/>
        <v>0</v>
      </c>
      <c r="R2268" s="26">
        <f t="shared" si="2735"/>
        <v>0</v>
      </c>
    </row>
    <row r="2269" spans="1:18" ht="26" x14ac:dyDescent="0.35">
      <c r="A2269" s="24" t="s">
        <v>423</v>
      </c>
      <c r="B2269" s="24" t="s">
        <v>8</v>
      </c>
      <c r="C2269" s="24" t="s">
        <v>10</v>
      </c>
      <c r="D2269" s="24" t="s">
        <v>540</v>
      </c>
      <c r="E2269" s="24" t="s">
        <v>85</v>
      </c>
      <c r="F2269" s="25" t="s">
        <v>370</v>
      </c>
      <c r="G2269" s="26">
        <f t="shared" si="2732"/>
        <v>115</v>
      </c>
      <c r="H2269" s="26">
        <f t="shared" si="2733"/>
        <v>524.4</v>
      </c>
      <c r="I2269" s="26">
        <f t="shared" si="2733"/>
        <v>524.4</v>
      </c>
      <c r="J2269" s="26">
        <f t="shared" si="2733"/>
        <v>0</v>
      </c>
      <c r="K2269" s="26">
        <f t="shared" si="2733"/>
        <v>0</v>
      </c>
      <c r="L2269" s="26">
        <f t="shared" si="2733"/>
        <v>0</v>
      </c>
      <c r="M2269" s="26">
        <f t="shared" si="2733"/>
        <v>0</v>
      </c>
      <c r="N2269" s="26">
        <f t="shared" si="2734"/>
        <v>524.4</v>
      </c>
      <c r="O2269" s="47">
        <f t="shared" si="2719"/>
        <v>100</v>
      </c>
      <c r="P2269" s="26">
        <f t="shared" si="2735"/>
        <v>0</v>
      </c>
      <c r="Q2269" s="26">
        <f t="shared" si="2735"/>
        <v>0</v>
      </c>
      <c r="R2269" s="26">
        <f t="shared" si="2735"/>
        <v>0</v>
      </c>
    </row>
    <row r="2270" spans="1:18" ht="26" x14ac:dyDescent="0.35">
      <c r="A2270" s="24" t="s">
        <v>423</v>
      </c>
      <c r="B2270" s="24" t="s">
        <v>8</v>
      </c>
      <c r="C2270" s="24" t="s">
        <v>10</v>
      </c>
      <c r="D2270" s="24" t="s">
        <v>540</v>
      </c>
      <c r="E2270" s="24" t="s">
        <v>353</v>
      </c>
      <c r="F2270" s="25" t="s">
        <v>363</v>
      </c>
      <c r="G2270" s="26">
        <v>115</v>
      </c>
      <c r="H2270" s="26">
        <v>524.4</v>
      </c>
      <c r="I2270" s="26">
        <v>524.4</v>
      </c>
      <c r="J2270" s="26"/>
      <c r="K2270" s="26"/>
      <c r="L2270" s="26"/>
      <c r="M2270" s="26"/>
      <c r="N2270" s="26">
        <v>524.4</v>
      </c>
      <c r="O2270" s="47">
        <f t="shared" si="2719"/>
        <v>100</v>
      </c>
      <c r="P2270" s="26"/>
      <c r="Q2270" s="26"/>
      <c r="R2270" s="26"/>
    </row>
    <row r="2271" spans="1:18" ht="26" x14ac:dyDescent="0.35">
      <c r="A2271" s="24" t="s">
        <v>423</v>
      </c>
      <c r="B2271" s="24" t="s">
        <v>8</v>
      </c>
      <c r="C2271" s="24" t="s">
        <v>10</v>
      </c>
      <c r="D2271" s="24" t="s">
        <v>305</v>
      </c>
      <c r="E2271" s="24"/>
      <c r="F2271" s="25" t="s">
        <v>771</v>
      </c>
      <c r="G2271" s="26">
        <f t="shared" ref="G2271:N2272" si="2736">G2272</f>
        <v>3701</v>
      </c>
      <c r="H2271" s="26">
        <f t="shared" si="2736"/>
        <v>3701</v>
      </c>
      <c r="I2271" s="26">
        <f t="shared" si="2736"/>
        <v>3701</v>
      </c>
      <c r="J2271" s="26">
        <f t="shared" si="2736"/>
        <v>0</v>
      </c>
      <c r="K2271" s="26">
        <f t="shared" si="2736"/>
        <v>0</v>
      </c>
      <c r="L2271" s="26">
        <f t="shared" si="2736"/>
        <v>0</v>
      </c>
      <c r="M2271" s="26">
        <f t="shared" si="2736"/>
        <v>0</v>
      </c>
      <c r="N2271" s="26">
        <f t="shared" si="2736"/>
        <v>3701</v>
      </c>
      <c r="O2271" s="47">
        <f t="shared" si="2719"/>
        <v>100</v>
      </c>
      <c r="P2271" s="26">
        <f t="shared" ref="P2271:R2272" si="2737">P2272</f>
        <v>0</v>
      </c>
      <c r="Q2271" s="26">
        <f t="shared" si="2737"/>
        <v>0</v>
      </c>
      <c r="R2271" s="26">
        <f t="shared" si="2737"/>
        <v>0</v>
      </c>
    </row>
    <row r="2272" spans="1:18" ht="26" x14ac:dyDescent="0.35">
      <c r="A2272" s="24" t="s">
        <v>423</v>
      </c>
      <c r="B2272" s="24" t="s">
        <v>8</v>
      </c>
      <c r="C2272" s="24" t="s">
        <v>10</v>
      </c>
      <c r="D2272" s="24" t="s">
        <v>305</v>
      </c>
      <c r="E2272" s="24" t="s">
        <v>85</v>
      </c>
      <c r="F2272" s="25" t="s">
        <v>370</v>
      </c>
      <c r="G2272" s="26">
        <f t="shared" si="2736"/>
        <v>3701</v>
      </c>
      <c r="H2272" s="26">
        <f t="shared" si="2736"/>
        <v>3701</v>
      </c>
      <c r="I2272" s="26">
        <f t="shared" si="2736"/>
        <v>3701</v>
      </c>
      <c r="J2272" s="26">
        <f t="shared" si="2736"/>
        <v>0</v>
      </c>
      <c r="K2272" s="26">
        <f t="shared" si="2736"/>
        <v>0</v>
      </c>
      <c r="L2272" s="26">
        <f t="shared" si="2736"/>
        <v>0</v>
      </c>
      <c r="M2272" s="26">
        <f t="shared" si="2736"/>
        <v>0</v>
      </c>
      <c r="N2272" s="26">
        <f t="shared" si="2736"/>
        <v>3701</v>
      </c>
      <c r="O2272" s="47">
        <f t="shared" si="2719"/>
        <v>100</v>
      </c>
      <c r="P2272" s="26">
        <f t="shared" si="2737"/>
        <v>0</v>
      </c>
      <c r="Q2272" s="26">
        <f t="shared" si="2737"/>
        <v>0</v>
      </c>
      <c r="R2272" s="26">
        <f t="shared" si="2737"/>
        <v>0</v>
      </c>
    </row>
    <row r="2273" spans="1:18" ht="26" x14ac:dyDescent="0.35">
      <c r="A2273" s="24" t="s">
        <v>423</v>
      </c>
      <c r="B2273" s="24" t="s">
        <v>8</v>
      </c>
      <c r="C2273" s="24" t="s">
        <v>10</v>
      </c>
      <c r="D2273" s="24" t="s">
        <v>305</v>
      </c>
      <c r="E2273" s="24">
        <v>630</v>
      </c>
      <c r="F2273" s="25" t="s">
        <v>363</v>
      </c>
      <c r="G2273" s="26">
        <v>3701</v>
      </c>
      <c r="H2273" s="26">
        <v>3701</v>
      </c>
      <c r="I2273" s="26">
        <v>3701</v>
      </c>
      <c r="J2273" s="26"/>
      <c r="K2273" s="26"/>
      <c r="L2273" s="26"/>
      <c r="M2273" s="26"/>
      <c r="N2273" s="26">
        <v>3701</v>
      </c>
      <c r="O2273" s="47">
        <f t="shared" si="2719"/>
        <v>100</v>
      </c>
      <c r="P2273" s="26"/>
      <c r="Q2273" s="26"/>
      <c r="R2273" s="26"/>
    </row>
    <row r="2274" spans="1:18" ht="39" x14ac:dyDescent="0.35">
      <c r="A2274" s="24" t="s">
        <v>423</v>
      </c>
      <c r="B2274" s="24" t="s">
        <v>8</v>
      </c>
      <c r="C2274" s="24" t="s">
        <v>10</v>
      </c>
      <c r="D2274" s="24" t="s">
        <v>306</v>
      </c>
      <c r="E2274" s="24"/>
      <c r="F2274" s="25" t="s">
        <v>821</v>
      </c>
      <c r="G2274" s="26">
        <f t="shared" ref="G2274:N2275" si="2738">G2275</f>
        <v>380.4</v>
      </c>
      <c r="H2274" s="26">
        <f t="shared" si="2738"/>
        <v>380.4</v>
      </c>
      <c r="I2274" s="26">
        <f t="shared" si="2738"/>
        <v>380.4</v>
      </c>
      <c r="J2274" s="26">
        <f t="shared" si="2738"/>
        <v>0</v>
      </c>
      <c r="K2274" s="26">
        <f t="shared" si="2738"/>
        <v>0</v>
      </c>
      <c r="L2274" s="26">
        <f t="shared" si="2738"/>
        <v>0</v>
      </c>
      <c r="M2274" s="26">
        <f t="shared" si="2738"/>
        <v>0</v>
      </c>
      <c r="N2274" s="26">
        <f t="shared" si="2738"/>
        <v>380.4</v>
      </c>
      <c r="O2274" s="47">
        <f t="shared" si="2719"/>
        <v>100</v>
      </c>
      <c r="P2274" s="26">
        <f t="shared" ref="P2274:R2275" si="2739">P2275</f>
        <v>0</v>
      </c>
      <c r="Q2274" s="26">
        <f t="shared" si="2739"/>
        <v>0</v>
      </c>
      <c r="R2274" s="26">
        <f t="shared" si="2739"/>
        <v>0</v>
      </c>
    </row>
    <row r="2275" spans="1:18" ht="26" x14ac:dyDescent="0.35">
      <c r="A2275" s="24" t="s">
        <v>423</v>
      </c>
      <c r="B2275" s="24" t="s">
        <v>8</v>
      </c>
      <c r="C2275" s="24" t="s">
        <v>10</v>
      </c>
      <c r="D2275" s="24" t="s">
        <v>306</v>
      </c>
      <c r="E2275" s="24" t="s">
        <v>85</v>
      </c>
      <c r="F2275" s="25" t="s">
        <v>370</v>
      </c>
      <c r="G2275" s="26">
        <f t="shared" si="2738"/>
        <v>380.4</v>
      </c>
      <c r="H2275" s="26">
        <f t="shared" si="2738"/>
        <v>380.4</v>
      </c>
      <c r="I2275" s="26">
        <f t="shared" si="2738"/>
        <v>380.4</v>
      </c>
      <c r="J2275" s="26">
        <f t="shared" si="2738"/>
        <v>0</v>
      </c>
      <c r="K2275" s="26">
        <f t="shared" si="2738"/>
        <v>0</v>
      </c>
      <c r="L2275" s="26">
        <f t="shared" si="2738"/>
        <v>0</v>
      </c>
      <c r="M2275" s="26">
        <f t="shared" si="2738"/>
        <v>0</v>
      </c>
      <c r="N2275" s="26">
        <f t="shared" si="2738"/>
        <v>380.4</v>
      </c>
      <c r="O2275" s="47">
        <f t="shared" si="2719"/>
        <v>100</v>
      </c>
      <c r="P2275" s="26">
        <f t="shared" si="2739"/>
        <v>0</v>
      </c>
      <c r="Q2275" s="26">
        <f t="shared" si="2739"/>
        <v>0</v>
      </c>
      <c r="R2275" s="26">
        <f t="shared" si="2739"/>
        <v>0</v>
      </c>
    </row>
    <row r="2276" spans="1:18" ht="26" x14ac:dyDescent="0.35">
      <c r="A2276" s="24" t="s">
        <v>423</v>
      </c>
      <c r="B2276" s="24" t="s">
        <v>8</v>
      </c>
      <c r="C2276" s="24" t="s">
        <v>10</v>
      </c>
      <c r="D2276" s="24" t="s">
        <v>306</v>
      </c>
      <c r="E2276" s="24">
        <v>630</v>
      </c>
      <c r="F2276" s="25" t="s">
        <v>363</v>
      </c>
      <c r="G2276" s="26">
        <v>380.4</v>
      </c>
      <c r="H2276" s="26">
        <v>380.4</v>
      </c>
      <c r="I2276" s="26">
        <v>380.4</v>
      </c>
      <c r="J2276" s="26"/>
      <c r="K2276" s="26"/>
      <c r="L2276" s="26"/>
      <c r="M2276" s="26"/>
      <c r="N2276" s="26">
        <v>380.4</v>
      </c>
      <c r="O2276" s="47">
        <f t="shared" si="2719"/>
        <v>100</v>
      </c>
      <c r="P2276" s="26"/>
      <c r="Q2276" s="26"/>
      <c r="R2276" s="26"/>
    </row>
    <row r="2277" spans="1:18" ht="26" x14ac:dyDescent="0.35">
      <c r="A2277" s="24" t="s">
        <v>423</v>
      </c>
      <c r="B2277" s="24" t="s">
        <v>8</v>
      </c>
      <c r="C2277" s="24" t="s">
        <v>10</v>
      </c>
      <c r="D2277" s="24" t="s">
        <v>332</v>
      </c>
      <c r="E2277" s="24"/>
      <c r="F2277" s="25" t="s">
        <v>389</v>
      </c>
      <c r="G2277" s="26">
        <f>G2278+G2283</f>
        <v>5856.7</v>
      </c>
      <c r="H2277" s="26">
        <f t="shared" ref="H2277:R2277" si="2740">H2278+H2283</f>
        <v>5942.4000000000005</v>
      </c>
      <c r="I2277" s="26">
        <f t="shared" si="2740"/>
        <v>5942.4000000000005</v>
      </c>
      <c r="J2277" s="26">
        <f t="shared" si="2740"/>
        <v>0</v>
      </c>
      <c r="K2277" s="26">
        <f t="shared" si="2740"/>
        <v>0</v>
      </c>
      <c r="L2277" s="26">
        <f t="shared" si="2740"/>
        <v>0</v>
      </c>
      <c r="M2277" s="26">
        <f t="shared" si="2740"/>
        <v>0</v>
      </c>
      <c r="N2277" s="26">
        <f t="shared" si="2740"/>
        <v>5820.0020000000004</v>
      </c>
      <c r="O2277" s="47">
        <f t="shared" si="2719"/>
        <v>97.940259827679057</v>
      </c>
      <c r="P2277" s="26">
        <f t="shared" si="2740"/>
        <v>0</v>
      </c>
      <c r="Q2277" s="26">
        <f t="shared" si="2740"/>
        <v>0</v>
      </c>
      <c r="R2277" s="26">
        <f t="shared" si="2740"/>
        <v>0</v>
      </c>
    </row>
    <row r="2278" spans="1:18" ht="26" x14ac:dyDescent="0.35">
      <c r="A2278" s="24" t="s">
        <v>423</v>
      </c>
      <c r="B2278" s="24" t="s">
        <v>8</v>
      </c>
      <c r="C2278" s="24" t="s">
        <v>10</v>
      </c>
      <c r="D2278" s="24" t="s">
        <v>769</v>
      </c>
      <c r="E2278" s="24"/>
      <c r="F2278" s="25" t="s">
        <v>388</v>
      </c>
      <c r="G2278" s="26">
        <f t="shared" ref="G2278" si="2741">G2279+G2281</f>
        <v>5623.4</v>
      </c>
      <c r="H2278" s="26">
        <f t="shared" ref="H2278:M2278" si="2742">H2279+H2281</f>
        <v>5623.4000000000005</v>
      </c>
      <c r="I2278" s="26">
        <f t="shared" si="2742"/>
        <v>5623.4000000000005</v>
      </c>
      <c r="J2278" s="26">
        <f t="shared" si="2742"/>
        <v>0</v>
      </c>
      <c r="K2278" s="26">
        <f t="shared" si="2742"/>
        <v>0</v>
      </c>
      <c r="L2278" s="26">
        <f t="shared" si="2742"/>
        <v>0</v>
      </c>
      <c r="M2278" s="26">
        <f t="shared" si="2742"/>
        <v>0</v>
      </c>
      <c r="N2278" s="26">
        <f t="shared" ref="N2278" si="2743">N2279+N2281</f>
        <v>5501.0060000000003</v>
      </c>
      <c r="O2278" s="47">
        <f t="shared" si="2719"/>
        <v>97.823487569797635</v>
      </c>
      <c r="P2278" s="26">
        <f t="shared" ref="P2278:R2278" si="2744">P2279+P2281</f>
        <v>0</v>
      </c>
      <c r="Q2278" s="26">
        <f t="shared" ref="Q2278" si="2745">Q2279+Q2281</f>
        <v>0</v>
      </c>
      <c r="R2278" s="26">
        <f t="shared" si="2744"/>
        <v>0</v>
      </c>
    </row>
    <row r="2279" spans="1:18" ht="26" x14ac:dyDescent="0.35">
      <c r="A2279" s="24" t="s">
        <v>423</v>
      </c>
      <c r="B2279" s="24" t="s">
        <v>8</v>
      </c>
      <c r="C2279" s="24" t="s">
        <v>10</v>
      </c>
      <c r="D2279" s="24" t="s">
        <v>769</v>
      </c>
      <c r="E2279" s="24" t="s">
        <v>6</v>
      </c>
      <c r="F2279" s="25" t="s">
        <v>367</v>
      </c>
      <c r="G2279" s="26">
        <f t="shared" ref="G2279" si="2746">G2280</f>
        <v>5513.4</v>
      </c>
      <c r="H2279" s="26">
        <f t="shared" ref="H2279:M2279" si="2747">H2280</f>
        <v>5503.1180000000004</v>
      </c>
      <c r="I2279" s="26">
        <f t="shared" si="2747"/>
        <v>5503.1180000000004</v>
      </c>
      <c r="J2279" s="26">
        <f t="shared" si="2747"/>
        <v>0</v>
      </c>
      <c r="K2279" s="26">
        <f t="shared" si="2747"/>
        <v>0</v>
      </c>
      <c r="L2279" s="26">
        <f t="shared" si="2747"/>
        <v>0</v>
      </c>
      <c r="M2279" s="26">
        <f t="shared" si="2747"/>
        <v>0</v>
      </c>
      <c r="N2279" s="26">
        <f t="shared" ref="N2279" si="2748">N2280</f>
        <v>5380.7240000000002</v>
      </c>
      <c r="O2279" s="47">
        <f t="shared" si="2719"/>
        <v>97.775915399233668</v>
      </c>
      <c r="P2279" s="26">
        <f t="shared" ref="P2279:R2279" si="2749">P2280</f>
        <v>0</v>
      </c>
      <c r="Q2279" s="26">
        <f t="shared" si="2749"/>
        <v>0</v>
      </c>
      <c r="R2279" s="26">
        <f t="shared" si="2749"/>
        <v>0</v>
      </c>
    </row>
    <row r="2280" spans="1:18" ht="26" x14ac:dyDescent="0.35">
      <c r="A2280" s="24" t="s">
        <v>423</v>
      </c>
      <c r="B2280" s="24" t="s">
        <v>8</v>
      </c>
      <c r="C2280" s="24" t="s">
        <v>10</v>
      </c>
      <c r="D2280" s="24" t="s">
        <v>769</v>
      </c>
      <c r="E2280" s="24" t="s">
        <v>302</v>
      </c>
      <c r="F2280" s="25" t="s">
        <v>356</v>
      </c>
      <c r="G2280" s="26">
        <v>5513.4</v>
      </c>
      <c r="H2280" s="26">
        <v>5503.1180000000004</v>
      </c>
      <c r="I2280" s="26">
        <v>5503.1180000000004</v>
      </c>
      <c r="J2280" s="26"/>
      <c r="K2280" s="26"/>
      <c r="L2280" s="26"/>
      <c r="M2280" s="26"/>
      <c r="N2280" s="26">
        <v>5380.7240000000002</v>
      </c>
      <c r="O2280" s="47">
        <f t="shared" si="2719"/>
        <v>97.775915399233668</v>
      </c>
      <c r="P2280" s="26"/>
      <c r="Q2280" s="26"/>
      <c r="R2280" s="26"/>
    </row>
    <row r="2281" spans="1:18" x14ac:dyDescent="0.35">
      <c r="A2281" s="24" t="s">
        <v>423</v>
      </c>
      <c r="B2281" s="24" t="s">
        <v>8</v>
      </c>
      <c r="C2281" s="24" t="s">
        <v>10</v>
      </c>
      <c r="D2281" s="24" t="s">
        <v>769</v>
      </c>
      <c r="E2281" s="24" t="s">
        <v>7</v>
      </c>
      <c r="F2281" s="25" t="s">
        <v>371</v>
      </c>
      <c r="G2281" s="26">
        <f t="shared" ref="G2281" si="2750">G2282</f>
        <v>110</v>
      </c>
      <c r="H2281" s="26">
        <f t="shared" ref="H2281:M2281" si="2751">H2282</f>
        <v>120.282</v>
      </c>
      <c r="I2281" s="26">
        <f t="shared" si="2751"/>
        <v>120.282</v>
      </c>
      <c r="J2281" s="26">
        <f t="shared" si="2751"/>
        <v>0</v>
      </c>
      <c r="K2281" s="26">
        <f t="shared" si="2751"/>
        <v>0</v>
      </c>
      <c r="L2281" s="26">
        <f t="shared" si="2751"/>
        <v>0</v>
      </c>
      <c r="M2281" s="26">
        <f t="shared" si="2751"/>
        <v>0</v>
      </c>
      <c r="N2281" s="26">
        <f t="shared" ref="N2281" si="2752">N2282</f>
        <v>120.282</v>
      </c>
      <c r="O2281" s="47">
        <f t="shared" si="2719"/>
        <v>100</v>
      </c>
      <c r="P2281" s="26">
        <f t="shared" ref="P2281:R2281" si="2753">P2282</f>
        <v>0</v>
      </c>
      <c r="Q2281" s="26">
        <f t="shared" si="2753"/>
        <v>0</v>
      </c>
      <c r="R2281" s="26">
        <f t="shared" si="2753"/>
        <v>0</v>
      </c>
    </row>
    <row r="2282" spans="1:18" x14ac:dyDescent="0.35">
      <c r="A2282" s="24" t="s">
        <v>423</v>
      </c>
      <c r="B2282" s="24" t="s">
        <v>8</v>
      </c>
      <c r="C2282" s="24" t="s">
        <v>10</v>
      </c>
      <c r="D2282" s="24" t="s">
        <v>769</v>
      </c>
      <c r="E2282" s="24" t="s">
        <v>350</v>
      </c>
      <c r="F2282" s="25" t="s">
        <v>365</v>
      </c>
      <c r="G2282" s="26">
        <v>110</v>
      </c>
      <c r="H2282" s="26">
        <v>120.282</v>
      </c>
      <c r="I2282" s="26">
        <v>120.282</v>
      </c>
      <c r="J2282" s="26"/>
      <c r="K2282" s="26"/>
      <c r="L2282" s="26"/>
      <c r="M2282" s="26"/>
      <c r="N2282" s="26">
        <v>120.282</v>
      </c>
      <c r="O2282" s="47">
        <f t="shared" si="2719"/>
        <v>100</v>
      </c>
      <c r="P2282" s="26"/>
      <c r="Q2282" s="26"/>
      <c r="R2282" s="26"/>
    </row>
    <row r="2283" spans="1:18" ht="26" x14ac:dyDescent="0.35">
      <c r="A2283" s="24" t="s">
        <v>423</v>
      </c>
      <c r="B2283" s="24" t="s">
        <v>8</v>
      </c>
      <c r="C2283" s="24" t="s">
        <v>10</v>
      </c>
      <c r="D2283" s="24" t="s">
        <v>541</v>
      </c>
      <c r="E2283" s="24"/>
      <c r="F2283" s="25" t="s">
        <v>822</v>
      </c>
      <c r="G2283" s="26">
        <f>G2284+G2286</f>
        <v>233.3</v>
      </c>
      <c r="H2283" s="26">
        <f t="shared" ref="H2283:N2283" si="2754">H2284+H2286</f>
        <v>319</v>
      </c>
      <c r="I2283" s="26">
        <f t="shared" si="2754"/>
        <v>319</v>
      </c>
      <c r="J2283" s="26">
        <f t="shared" si="2754"/>
        <v>0</v>
      </c>
      <c r="K2283" s="26">
        <f t="shared" si="2754"/>
        <v>0</v>
      </c>
      <c r="L2283" s="26">
        <f t="shared" si="2754"/>
        <v>0</v>
      </c>
      <c r="M2283" s="26">
        <f t="shared" si="2754"/>
        <v>0</v>
      </c>
      <c r="N2283" s="26">
        <f t="shared" si="2754"/>
        <v>318.99599999999998</v>
      </c>
      <c r="O2283" s="47">
        <f t="shared" si="2719"/>
        <v>99.998746081504692</v>
      </c>
      <c r="P2283" s="26">
        <f t="shared" ref="P2283:R2283" si="2755">P2284+P2286</f>
        <v>0</v>
      </c>
      <c r="Q2283" s="26">
        <f t="shared" ref="Q2283" si="2756">Q2284+Q2286</f>
        <v>0</v>
      </c>
      <c r="R2283" s="26">
        <f t="shared" si="2755"/>
        <v>0</v>
      </c>
    </row>
    <row r="2284" spans="1:18" ht="26" x14ac:dyDescent="0.35">
      <c r="A2284" s="24" t="s">
        <v>423</v>
      </c>
      <c r="B2284" s="24" t="s">
        <v>8</v>
      </c>
      <c r="C2284" s="24" t="s">
        <v>10</v>
      </c>
      <c r="D2284" s="24" t="s">
        <v>541</v>
      </c>
      <c r="E2284" s="24" t="s">
        <v>6</v>
      </c>
      <c r="F2284" s="25" t="s">
        <v>367</v>
      </c>
      <c r="G2284" s="26">
        <f t="shared" ref="G2284" si="2757">G2285</f>
        <v>233.3</v>
      </c>
      <c r="H2284" s="26">
        <f t="shared" ref="H2284:M2284" si="2758">H2285</f>
        <v>233.3</v>
      </c>
      <c r="I2284" s="26">
        <f t="shared" si="2758"/>
        <v>233.3</v>
      </c>
      <c r="J2284" s="26">
        <f t="shared" si="2758"/>
        <v>0</v>
      </c>
      <c r="K2284" s="26">
        <f t="shared" si="2758"/>
        <v>0</v>
      </c>
      <c r="L2284" s="26">
        <f t="shared" si="2758"/>
        <v>0</v>
      </c>
      <c r="M2284" s="26">
        <f t="shared" si="2758"/>
        <v>0</v>
      </c>
      <c r="N2284" s="26">
        <f t="shared" ref="N2284" si="2759">N2285</f>
        <v>233.29599999999999</v>
      </c>
      <c r="O2284" s="47">
        <f t="shared" si="2719"/>
        <v>99.998285469352751</v>
      </c>
      <c r="P2284" s="26">
        <f t="shared" ref="P2284:R2284" si="2760">P2285</f>
        <v>0</v>
      </c>
      <c r="Q2284" s="26">
        <f t="shared" si="2760"/>
        <v>0</v>
      </c>
      <c r="R2284" s="26">
        <f t="shared" si="2760"/>
        <v>0</v>
      </c>
    </row>
    <row r="2285" spans="1:18" ht="26" x14ac:dyDescent="0.35">
      <c r="A2285" s="24" t="s">
        <v>423</v>
      </c>
      <c r="B2285" s="24" t="s">
        <v>8</v>
      </c>
      <c r="C2285" s="24" t="s">
        <v>10</v>
      </c>
      <c r="D2285" s="24" t="s">
        <v>541</v>
      </c>
      <c r="E2285" s="24" t="s">
        <v>302</v>
      </c>
      <c r="F2285" s="25" t="s">
        <v>356</v>
      </c>
      <c r="G2285" s="26">
        <v>233.3</v>
      </c>
      <c r="H2285" s="26">
        <v>233.3</v>
      </c>
      <c r="I2285" s="26">
        <v>233.3</v>
      </c>
      <c r="J2285" s="26"/>
      <c r="K2285" s="26"/>
      <c r="L2285" s="26"/>
      <c r="M2285" s="26"/>
      <c r="N2285" s="26">
        <v>233.29599999999999</v>
      </c>
      <c r="O2285" s="47">
        <f t="shared" si="2719"/>
        <v>99.998285469352751</v>
      </c>
      <c r="P2285" s="26"/>
      <c r="Q2285" s="26"/>
      <c r="R2285" s="26"/>
    </row>
    <row r="2286" spans="1:18" ht="26" x14ac:dyDescent="0.35">
      <c r="A2286" s="24" t="s">
        <v>423</v>
      </c>
      <c r="B2286" s="24" t="s">
        <v>8</v>
      </c>
      <c r="C2286" s="24" t="s">
        <v>10</v>
      </c>
      <c r="D2286" s="24" t="s">
        <v>541</v>
      </c>
      <c r="E2286" s="24" t="s">
        <v>85</v>
      </c>
      <c r="F2286" s="25" t="s">
        <v>370</v>
      </c>
      <c r="G2286" s="26">
        <f>G2287</f>
        <v>0</v>
      </c>
      <c r="H2286" s="26">
        <f t="shared" ref="H2286:N2286" si="2761">H2287</f>
        <v>85.7</v>
      </c>
      <c r="I2286" s="26">
        <f t="shared" si="2761"/>
        <v>85.7</v>
      </c>
      <c r="J2286" s="26">
        <f t="shared" si="2761"/>
        <v>0</v>
      </c>
      <c r="K2286" s="26">
        <f t="shared" si="2761"/>
        <v>0</v>
      </c>
      <c r="L2286" s="26">
        <f t="shared" si="2761"/>
        <v>0</v>
      </c>
      <c r="M2286" s="26">
        <f t="shared" si="2761"/>
        <v>0</v>
      </c>
      <c r="N2286" s="26">
        <f t="shared" si="2761"/>
        <v>85.7</v>
      </c>
      <c r="O2286" s="47">
        <f t="shared" si="2719"/>
        <v>100</v>
      </c>
      <c r="P2286" s="26">
        <f t="shared" ref="P2286:R2286" si="2762">P2287</f>
        <v>0</v>
      </c>
      <c r="Q2286" s="26">
        <f t="shared" si="2762"/>
        <v>0</v>
      </c>
      <c r="R2286" s="26">
        <f t="shared" si="2762"/>
        <v>0</v>
      </c>
    </row>
    <row r="2287" spans="1:18" ht="26" x14ac:dyDescent="0.35">
      <c r="A2287" s="24" t="s">
        <v>423</v>
      </c>
      <c r="B2287" s="24" t="s">
        <v>8</v>
      </c>
      <c r="C2287" s="24" t="s">
        <v>10</v>
      </c>
      <c r="D2287" s="24" t="s">
        <v>541</v>
      </c>
      <c r="E2287" s="24">
        <v>630</v>
      </c>
      <c r="F2287" s="25" t="s">
        <v>363</v>
      </c>
      <c r="G2287" s="26"/>
      <c r="H2287" s="26">
        <v>85.7</v>
      </c>
      <c r="I2287" s="26">
        <v>85.7</v>
      </c>
      <c r="J2287" s="26"/>
      <c r="K2287" s="26"/>
      <c r="L2287" s="26"/>
      <c r="M2287" s="26"/>
      <c r="N2287" s="26">
        <v>85.7</v>
      </c>
      <c r="O2287" s="47">
        <f t="shared" si="2719"/>
        <v>100</v>
      </c>
      <c r="P2287" s="26"/>
      <c r="Q2287" s="26"/>
      <c r="R2287" s="26"/>
    </row>
    <row r="2288" spans="1:18" s="7" customFormat="1" x14ac:dyDescent="0.35">
      <c r="A2288" s="27" t="s">
        <v>423</v>
      </c>
      <c r="B2288" s="27" t="s">
        <v>99</v>
      </c>
      <c r="C2288" s="27"/>
      <c r="D2288" s="27"/>
      <c r="E2288" s="27"/>
      <c r="F2288" s="17" t="s">
        <v>372</v>
      </c>
      <c r="G2288" s="18">
        <f t="shared" ref="G2288" si="2763">G2289+G2295</f>
        <v>619.9</v>
      </c>
      <c r="H2288" s="18">
        <f t="shared" ref="H2288:M2288" si="2764">H2289+H2295</f>
        <v>619.9</v>
      </c>
      <c r="I2288" s="18">
        <f t="shared" si="2764"/>
        <v>619.9</v>
      </c>
      <c r="J2288" s="18">
        <f t="shared" si="2764"/>
        <v>0</v>
      </c>
      <c r="K2288" s="18">
        <f t="shared" si="2764"/>
        <v>0</v>
      </c>
      <c r="L2288" s="18">
        <f t="shared" si="2764"/>
        <v>0</v>
      </c>
      <c r="M2288" s="18">
        <f t="shared" si="2764"/>
        <v>0</v>
      </c>
      <c r="N2288" s="18">
        <f t="shared" ref="N2288" si="2765">N2289+N2295</f>
        <v>615.72900000000004</v>
      </c>
      <c r="O2288" s="46">
        <f t="shared" si="2719"/>
        <v>99.327149540248442</v>
      </c>
      <c r="P2288" s="18">
        <f t="shared" ref="P2288:R2288" si="2766">P2289+P2295</f>
        <v>0</v>
      </c>
      <c r="Q2288" s="18">
        <f t="shared" ref="Q2288" si="2767">Q2289+Q2295</f>
        <v>0</v>
      </c>
      <c r="R2288" s="18">
        <f t="shared" si="2766"/>
        <v>0</v>
      </c>
    </row>
    <row r="2289" spans="1:18" s="29" customFormat="1" ht="26" x14ac:dyDescent="0.35">
      <c r="A2289" s="28" t="s">
        <v>423</v>
      </c>
      <c r="B2289" s="28" t="s">
        <v>99</v>
      </c>
      <c r="C2289" s="28" t="s">
        <v>128</v>
      </c>
      <c r="D2289" s="28"/>
      <c r="E2289" s="28"/>
      <c r="F2289" s="21" t="s">
        <v>378</v>
      </c>
      <c r="G2289" s="22">
        <f t="shared" ref="G2289:N2293" si="2768">G2290</f>
        <v>122.6</v>
      </c>
      <c r="H2289" s="22">
        <f t="shared" si="2768"/>
        <v>122.6</v>
      </c>
      <c r="I2289" s="22">
        <f t="shared" si="2768"/>
        <v>122.6</v>
      </c>
      <c r="J2289" s="22">
        <f t="shared" si="2768"/>
        <v>0</v>
      </c>
      <c r="K2289" s="22">
        <f t="shared" si="2768"/>
        <v>0</v>
      </c>
      <c r="L2289" s="22">
        <f t="shared" si="2768"/>
        <v>0</v>
      </c>
      <c r="M2289" s="22">
        <f t="shared" si="2768"/>
        <v>0</v>
      </c>
      <c r="N2289" s="22">
        <f t="shared" si="2768"/>
        <v>122.6</v>
      </c>
      <c r="O2289" s="48">
        <f t="shared" si="2719"/>
        <v>100</v>
      </c>
      <c r="P2289" s="22">
        <f t="shared" ref="P2289:R2293" si="2769">P2290</f>
        <v>0</v>
      </c>
      <c r="Q2289" s="22">
        <f t="shared" si="2769"/>
        <v>0</v>
      </c>
      <c r="R2289" s="22">
        <f t="shared" si="2769"/>
        <v>0</v>
      </c>
    </row>
    <row r="2290" spans="1:18" ht="26" x14ac:dyDescent="0.35">
      <c r="A2290" s="24" t="s">
        <v>423</v>
      </c>
      <c r="B2290" s="24" t="s">
        <v>99</v>
      </c>
      <c r="C2290" s="24" t="s">
        <v>128</v>
      </c>
      <c r="D2290" s="24" t="s">
        <v>28</v>
      </c>
      <c r="E2290" s="24"/>
      <c r="F2290" s="25" t="s">
        <v>39</v>
      </c>
      <c r="G2290" s="26">
        <f t="shared" si="2768"/>
        <v>122.6</v>
      </c>
      <c r="H2290" s="26">
        <f t="shared" si="2768"/>
        <v>122.6</v>
      </c>
      <c r="I2290" s="26">
        <f t="shared" si="2768"/>
        <v>122.6</v>
      </c>
      <c r="J2290" s="26">
        <f t="shared" si="2768"/>
        <v>0</v>
      </c>
      <c r="K2290" s="26">
        <f t="shared" si="2768"/>
        <v>0</v>
      </c>
      <c r="L2290" s="26">
        <f t="shared" si="2768"/>
        <v>0</v>
      </c>
      <c r="M2290" s="26">
        <f t="shared" si="2768"/>
        <v>0</v>
      </c>
      <c r="N2290" s="26">
        <f t="shared" si="2768"/>
        <v>122.6</v>
      </c>
      <c r="O2290" s="47">
        <f t="shared" si="2719"/>
        <v>100</v>
      </c>
      <c r="P2290" s="26">
        <f t="shared" si="2769"/>
        <v>0</v>
      </c>
      <c r="Q2290" s="26">
        <f t="shared" si="2769"/>
        <v>0</v>
      </c>
      <c r="R2290" s="26">
        <f t="shared" si="2769"/>
        <v>0</v>
      </c>
    </row>
    <row r="2291" spans="1:18" x14ac:dyDescent="0.35">
      <c r="A2291" s="24" t="s">
        <v>423</v>
      </c>
      <c r="B2291" s="24" t="s">
        <v>99</v>
      </c>
      <c r="C2291" s="24" t="s">
        <v>128</v>
      </c>
      <c r="D2291" s="24" t="s">
        <v>29</v>
      </c>
      <c r="E2291" s="24"/>
      <c r="F2291" s="25" t="s">
        <v>40</v>
      </c>
      <c r="G2291" s="26">
        <f t="shared" si="2768"/>
        <v>122.6</v>
      </c>
      <c r="H2291" s="26">
        <f t="shared" si="2768"/>
        <v>122.6</v>
      </c>
      <c r="I2291" s="26">
        <f t="shared" si="2768"/>
        <v>122.6</v>
      </c>
      <c r="J2291" s="26">
        <f t="shared" si="2768"/>
        <v>0</v>
      </c>
      <c r="K2291" s="26">
        <f t="shared" si="2768"/>
        <v>0</v>
      </c>
      <c r="L2291" s="26">
        <f t="shared" si="2768"/>
        <v>0</v>
      </c>
      <c r="M2291" s="26">
        <f t="shared" si="2768"/>
        <v>0</v>
      </c>
      <c r="N2291" s="26">
        <f t="shared" si="2768"/>
        <v>122.6</v>
      </c>
      <c r="O2291" s="47">
        <f t="shared" si="2719"/>
        <v>100</v>
      </c>
      <c r="P2291" s="26">
        <f t="shared" si="2769"/>
        <v>0</v>
      </c>
      <c r="Q2291" s="26">
        <f t="shared" si="2769"/>
        <v>0</v>
      </c>
      <c r="R2291" s="26">
        <f t="shared" si="2769"/>
        <v>0</v>
      </c>
    </row>
    <row r="2292" spans="1:18" ht="39" x14ac:dyDescent="0.35">
      <c r="A2292" s="24" t="s">
        <v>423</v>
      </c>
      <c r="B2292" s="24" t="s">
        <v>99</v>
      </c>
      <c r="C2292" s="24" t="s">
        <v>128</v>
      </c>
      <c r="D2292" s="24" t="s">
        <v>308</v>
      </c>
      <c r="E2292" s="24"/>
      <c r="F2292" s="25" t="s">
        <v>413</v>
      </c>
      <c r="G2292" s="26">
        <f t="shared" si="2768"/>
        <v>122.6</v>
      </c>
      <c r="H2292" s="26">
        <f t="shared" si="2768"/>
        <v>122.6</v>
      </c>
      <c r="I2292" s="26">
        <f t="shared" si="2768"/>
        <v>122.6</v>
      </c>
      <c r="J2292" s="26">
        <f t="shared" si="2768"/>
        <v>0</v>
      </c>
      <c r="K2292" s="26">
        <f t="shared" si="2768"/>
        <v>0</v>
      </c>
      <c r="L2292" s="26">
        <f t="shared" si="2768"/>
        <v>0</v>
      </c>
      <c r="M2292" s="26">
        <f t="shared" si="2768"/>
        <v>0</v>
      </c>
      <c r="N2292" s="26">
        <f t="shared" si="2768"/>
        <v>122.6</v>
      </c>
      <c r="O2292" s="47">
        <f t="shared" si="2719"/>
        <v>100</v>
      </c>
      <c r="P2292" s="26">
        <f t="shared" si="2769"/>
        <v>0</v>
      </c>
      <c r="Q2292" s="26">
        <f t="shared" si="2769"/>
        <v>0</v>
      </c>
      <c r="R2292" s="26">
        <f t="shared" si="2769"/>
        <v>0</v>
      </c>
    </row>
    <row r="2293" spans="1:18" ht="26" x14ac:dyDescent="0.35">
      <c r="A2293" s="24" t="s">
        <v>423</v>
      </c>
      <c r="B2293" s="24" t="s">
        <v>99</v>
      </c>
      <c r="C2293" s="24" t="s">
        <v>128</v>
      </c>
      <c r="D2293" s="24" t="s">
        <v>308</v>
      </c>
      <c r="E2293" s="24" t="s">
        <v>6</v>
      </c>
      <c r="F2293" s="25" t="s">
        <v>367</v>
      </c>
      <c r="G2293" s="26">
        <f t="shared" si="2768"/>
        <v>122.6</v>
      </c>
      <c r="H2293" s="26">
        <f t="shared" si="2768"/>
        <v>122.6</v>
      </c>
      <c r="I2293" s="26">
        <f t="shared" si="2768"/>
        <v>122.6</v>
      </c>
      <c r="J2293" s="26">
        <f t="shared" si="2768"/>
        <v>0</v>
      </c>
      <c r="K2293" s="26">
        <f t="shared" si="2768"/>
        <v>0</v>
      </c>
      <c r="L2293" s="26">
        <f t="shared" si="2768"/>
        <v>0</v>
      </c>
      <c r="M2293" s="26">
        <f t="shared" si="2768"/>
        <v>0</v>
      </c>
      <c r="N2293" s="26">
        <f t="shared" si="2768"/>
        <v>122.6</v>
      </c>
      <c r="O2293" s="47">
        <f t="shared" si="2719"/>
        <v>100</v>
      </c>
      <c r="P2293" s="26">
        <f t="shared" si="2769"/>
        <v>0</v>
      </c>
      <c r="Q2293" s="26">
        <f t="shared" si="2769"/>
        <v>0</v>
      </c>
      <c r="R2293" s="26">
        <f t="shared" si="2769"/>
        <v>0</v>
      </c>
    </row>
    <row r="2294" spans="1:18" ht="26" x14ac:dyDescent="0.35">
      <c r="A2294" s="24" t="s">
        <v>423</v>
      </c>
      <c r="B2294" s="24" t="s">
        <v>99</v>
      </c>
      <c r="C2294" s="24" t="s">
        <v>128</v>
      </c>
      <c r="D2294" s="24" t="s">
        <v>308</v>
      </c>
      <c r="E2294" s="24">
        <v>240</v>
      </c>
      <c r="F2294" s="25" t="s">
        <v>356</v>
      </c>
      <c r="G2294" s="26">
        <v>122.6</v>
      </c>
      <c r="H2294" s="26">
        <v>122.6</v>
      </c>
      <c r="I2294" s="26">
        <v>122.6</v>
      </c>
      <c r="J2294" s="26"/>
      <c r="K2294" s="26"/>
      <c r="L2294" s="26"/>
      <c r="M2294" s="26"/>
      <c r="N2294" s="26">
        <v>122.6</v>
      </c>
      <c r="O2294" s="47">
        <f t="shared" si="2719"/>
        <v>100</v>
      </c>
      <c r="P2294" s="26"/>
      <c r="Q2294" s="26"/>
      <c r="R2294" s="26"/>
    </row>
    <row r="2295" spans="1:18" s="29" customFormat="1" ht="26" x14ac:dyDescent="0.35">
      <c r="A2295" s="28" t="s">
        <v>423</v>
      </c>
      <c r="B2295" s="28" t="s">
        <v>99</v>
      </c>
      <c r="C2295" s="28" t="s">
        <v>309</v>
      </c>
      <c r="D2295" s="28"/>
      <c r="E2295" s="28"/>
      <c r="F2295" s="21" t="s">
        <v>379</v>
      </c>
      <c r="G2295" s="22">
        <f t="shared" ref="G2295" si="2770">G2296+G2301</f>
        <v>497.3</v>
      </c>
      <c r="H2295" s="22">
        <f t="shared" ref="H2295:M2295" si="2771">H2296+H2301</f>
        <v>497.3</v>
      </c>
      <c r="I2295" s="22">
        <f t="shared" si="2771"/>
        <v>497.3</v>
      </c>
      <c r="J2295" s="22">
        <f t="shared" si="2771"/>
        <v>0</v>
      </c>
      <c r="K2295" s="22">
        <f t="shared" si="2771"/>
        <v>0</v>
      </c>
      <c r="L2295" s="22">
        <f t="shared" si="2771"/>
        <v>0</v>
      </c>
      <c r="M2295" s="22">
        <f t="shared" si="2771"/>
        <v>0</v>
      </c>
      <c r="N2295" s="22">
        <f t="shared" ref="N2295" si="2772">N2296+N2301</f>
        <v>493.12900000000002</v>
      </c>
      <c r="O2295" s="48">
        <f t="shared" si="2719"/>
        <v>99.161270862658355</v>
      </c>
      <c r="P2295" s="22">
        <f t="shared" ref="P2295:R2295" si="2773">P2296+P2301</f>
        <v>0</v>
      </c>
      <c r="Q2295" s="22">
        <f t="shared" ref="Q2295" si="2774">Q2296+Q2301</f>
        <v>0</v>
      </c>
      <c r="R2295" s="22">
        <f t="shared" si="2773"/>
        <v>0</v>
      </c>
    </row>
    <row r="2296" spans="1:18" ht="26" x14ac:dyDescent="0.35">
      <c r="A2296" s="24" t="s">
        <v>423</v>
      </c>
      <c r="B2296" s="24" t="s">
        <v>99</v>
      </c>
      <c r="C2296" s="24" t="s">
        <v>309</v>
      </c>
      <c r="D2296" s="24" t="s">
        <v>190</v>
      </c>
      <c r="E2296" s="24"/>
      <c r="F2296" s="25" t="s">
        <v>765</v>
      </c>
      <c r="G2296" s="26">
        <f t="shared" ref="G2296:N2299" si="2775">G2297</f>
        <v>200</v>
      </c>
      <c r="H2296" s="26">
        <f t="shared" si="2775"/>
        <v>200</v>
      </c>
      <c r="I2296" s="26">
        <f t="shared" si="2775"/>
        <v>200</v>
      </c>
      <c r="J2296" s="26">
        <f t="shared" si="2775"/>
        <v>0</v>
      </c>
      <c r="K2296" s="26">
        <f t="shared" si="2775"/>
        <v>0</v>
      </c>
      <c r="L2296" s="26">
        <f t="shared" si="2775"/>
        <v>0</v>
      </c>
      <c r="M2296" s="26">
        <f t="shared" si="2775"/>
        <v>0</v>
      </c>
      <c r="N2296" s="26">
        <f t="shared" si="2775"/>
        <v>199</v>
      </c>
      <c r="O2296" s="47">
        <f t="shared" si="2719"/>
        <v>99.5</v>
      </c>
      <c r="P2296" s="26">
        <f t="shared" ref="P2296:R2299" si="2776">P2297</f>
        <v>0</v>
      </c>
      <c r="Q2296" s="26">
        <f t="shared" si="2776"/>
        <v>0</v>
      </c>
      <c r="R2296" s="26">
        <f t="shared" si="2776"/>
        <v>0</v>
      </c>
    </row>
    <row r="2297" spans="1:18" ht="39" x14ac:dyDescent="0.35">
      <c r="A2297" s="24" t="s">
        <v>423</v>
      </c>
      <c r="B2297" s="24" t="s">
        <v>99</v>
      </c>
      <c r="C2297" s="24" t="s">
        <v>309</v>
      </c>
      <c r="D2297" s="24" t="s">
        <v>191</v>
      </c>
      <c r="E2297" s="24"/>
      <c r="F2297" s="25" t="s">
        <v>766</v>
      </c>
      <c r="G2297" s="26">
        <f t="shared" si="2775"/>
        <v>200</v>
      </c>
      <c r="H2297" s="26">
        <f t="shared" si="2775"/>
        <v>200</v>
      </c>
      <c r="I2297" s="26">
        <f t="shared" si="2775"/>
        <v>200</v>
      </c>
      <c r="J2297" s="26">
        <f t="shared" si="2775"/>
        <v>0</v>
      </c>
      <c r="K2297" s="26">
        <f t="shared" si="2775"/>
        <v>0</v>
      </c>
      <c r="L2297" s="26">
        <f t="shared" si="2775"/>
        <v>0</v>
      </c>
      <c r="M2297" s="26">
        <f t="shared" si="2775"/>
        <v>0</v>
      </c>
      <c r="N2297" s="26">
        <f t="shared" si="2775"/>
        <v>199</v>
      </c>
      <c r="O2297" s="47">
        <f t="shared" si="2719"/>
        <v>99.5</v>
      </c>
      <c r="P2297" s="26">
        <f t="shared" si="2776"/>
        <v>0</v>
      </c>
      <c r="Q2297" s="26">
        <f t="shared" si="2776"/>
        <v>0</v>
      </c>
      <c r="R2297" s="26">
        <f t="shared" si="2776"/>
        <v>0</v>
      </c>
    </row>
    <row r="2298" spans="1:18" ht="26" x14ac:dyDescent="0.35">
      <c r="A2298" s="24" t="s">
        <v>423</v>
      </c>
      <c r="B2298" s="24" t="s">
        <v>99</v>
      </c>
      <c r="C2298" s="24" t="s">
        <v>309</v>
      </c>
      <c r="D2298" s="24" t="s">
        <v>172</v>
      </c>
      <c r="E2298" s="24"/>
      <c r="F2298" s="25" t="s">
        <v>767</v>
      </c>
      <c r="G2298" s="26">
        <f t="shared" si="2775"/>
        <v>200</v>
      </c>
      <c r="H2298" s="26">
        <f t="shared" si="2775"/>
        <v>200</v>
      </c>
      <c r="I2298" s="26">
        <f t="shared" si="2775"/>
        <v>200</v>
      </c>
      <c r="J2298" s="26">
        <f t="shared" si="2775"/>
        <v>0</v>
      </c>
      <c r="K2298" s="26">
        <f t="shared" si="2775"/>
        <v>0</v>
      </c>
      <c r="L2298" s="26">
        <f t="shared" si="2775"/>
        <v>0</v>
      </c>
      <c r="M2298" s="26">
        <f t="shared" si="2775"/>
        <v>0</v>
      </c>
      <c r="N2298" s="26">
        <f t="shared" si="2775"/>
        <v>199</v>
      </c>
      <c r="O2298" s="47">
        <f t="shared" si="2719"/>
        <v>99.5</v>
      </c>
      <c r="P2298" s="26">
        <f t="shared" si="2776"/>
        <v>0</v>
      </c>
      <c r="Q2298" s="26">
        <f t="shared" si="2776"/>
        <v>0</v>
      </c>
      <c r="R2298" s="26">
        <f t="shared" si="2776"/>
        <v>0</v>
      </c>
    </row>
    <row r="2299" spans="1:18" ht="26" x14ac:dyDescent="0.35">
      <c r="A2299" s="24" t="s">
        <v>423</v>
      </c>
      <c r="B2299" s="24" t="s">
        <v>99</v>
      </c>
      <c r="C2299" s="24" t="s">
        <v>309</v>
      </c>
      <c r="D2299" s="24" t="s">
        <v>172</v>
      </c>
      <c r="E2299" s="24" t="s">
        <v>6</v>
      </c>
      <c r="F2299" s="25" t="s">
        <v>367</v>
      </c>
      <c r="G2299" s="26">
        <f t="shared" si="2775"/>
        <v>200</v>
      </c>
      <c r="H2299" s="26">
        <f t="shared" si="2775"/>
        <v>200</v>
      </c>
      <c r="I2299" s="26">
        <f t="shared" si="2775"/>
        <v>200</v>
      </c>
      <c r="J2299" s="26">
        <f t="shared" si="2775"/>
        <v>0</v>
      </c>
      <c r="K2299" s="26">
        <f t="shared" si="2775"/>
        <v>0</v>
      </c>
      <c r="L2299" s="26">
        <f t="shared" si="2775"/>
        <v>0</v>
      </c>
      <c r="M2299" s="26">
        <f t="shared" si="2775"/>
        <v>0</v>
      </c>
      <c r="N2299" s="26">
        <f t="shared" si="2775"/>
        <v>199</v>
      </c>
      <c r="O2299" s="47">
        <f t="shared" si="2719"/>
        <v>99.5</v>
      </c>
      <c r="P2299" s="26">
        <f t="shared" si="2776"/>
        <v>0</v>
      </c>
      <c r="Q2299" s="26">
        <f t="shared" si="2776"/>
        <v>0</v>
      </c>
      <c r="R2299" s="26">
        <f t="shared" si="2776"/>
        <v>0</v>
      </c>
    </row>
    <row r="2300" spans="1:18" ht="26" x14ac:dyDescent="0.35">
      <c r="A2300" s="24" t="s">
        <v>423</v>
      </c>
      <c r="B2300" s="24" t="s">
        <v>99</v>
      </c>
      <c r="C2300" s="24" t="s">
        <v>309</v>
      </c>
      <c r="D2300" s="24" t="s">
        <v>172</v>
      </c>
      <c r="E2300" s="24">
        <v>240</v>
      </c>
      <c r="F2300" s="25" t="s">
        <v>356</v>
      </c>
      <c r="G2300" s="26">
        <v>200</v>
      </c>
      <c r="H2300" s="26">
        <v>200</v>
      </c>
      <c r="I2300" s="26">
        <v>200</v>
      </c>
      <c r="J2300" s="26"/>
      <c r="K2300" s="26"/>
      <c r="L2300" s="26"/>
      <c r="M2300" s="26"/>
      <c r="N2300" s="26">
        <v>199</v>
      </c>
      <c r="O2300" s="47">
        <f t="shared" si="2719"/>
        <v>99.5</v>
      </c>
      <c r="P2300" s="26"/>
      <c r="Q2300" s="26"/>
      <c r="R2300" s="26"/>
    </row>
    <row r="2301" spans="1:18" ht="39" x14ac:dyDescent="0.35">
      <c r="A2301" s="24" t="s">
        <v>423</v>
      </c>
      <c r="B2301" s="24" t="s">
        <v>99</v>
      </c>
      <c r="C2301" s="24" t="s">
        <v>309</v>
      </c>
      <c r="D2301" s="24" t="s">
        <v>139</v>
      </c>
      <c r="E2301" s="24"/>
      <c r="F2301" s="25" t="s">
        <v>153</v>
      </c>
      <c r="G2301" s="26">
        <f t="shared" ref="G2301:N2304" si="2777">G2302</f>
        <v>297.3</v>
      </c>
      <c r="H2301" s="26">
        <f t="shared" si="2777"/>
        <v>297.3</v>
      </c>
      <c r="I2301" s="26">
        <f t="shared" si="2777"/>
        <v>297.3</v>
      </c>
      <c r="J2301" s="26">
        <f t="shared" si="2777"/>
        <v>0</v>
      </c>
      <c r="K2301" s="26">
        <f t="shared" si="2777"/>
        <v>0</v>
      </c>
      <c r="L2301" s="26">
        <f t="shared" si="2777"/>
        <v>0</v>
      </c>
      <c r="M2301" s="26">
        <f t="shared" si="2777"/>
        <v>0</v>
      </c>
      <c r="N2301" s="26">
        <f t="shared" si="2777"/>
        <v>294.12900000000002</v>
      </c>
      <c r="O2301" s="47">
        <f t="shared" si="2719"/>
        <v>98.933400605449037</v>
      </c>
      <c r="P2301" s="26">
        <f t="shared" ref="P2301:R2304" si="2778">P2302</f>
        <v>0</v>
      </c>
      <c r="Q2301" s="26">
        <f t="shared" si="2778"/>
        <v>0</v>
      </c>
      <c r="R2301" s="26">
        <f t="shared" si="2778"/>
        <v>0</v>
      </c>
    </row>
    <row r="2302" spans="1:18" ht="26" x14ac:dyDescent="0.35">
      <c r="A2302" s="24" t="s">
        <v>423</v>
      </c>
      <c r="B2302" s="24" t="s">
        <v>99</v>
      </c>
      <c r="C2302" s="24" t="s">
        <v>309</v>
      </c>
      <c r="D2302" s="24" t="s">
        <v>334</v>
      </c>
      <c r="E2302" s="24"/>
      <c r="F2302" s="25" t="s">
        <v>408</v>
      </c>
      <c r="G2302" s="26">
        <f>G2303</f>
        <v>297.3</v>
      </c>
      <c r="H2302" s="26">
        <f t="shared" si="2777"/>
        <v>297.3</v>
      </c>
      <c r="I2302" s="26">
        <f t="shared" si="2777"/>
        <v>297.3</v>
      </c>
      <c r="J2302" s="26">
        <f t="shared" si="2777"/>
        <v>0</v>
      </c>
      <c r="K2302" s="26">
        <f t="shared" si="2777"/>
        <v>0</v>
      </c>
      <c r="L2302" s="26">
        <f t="shared" si="2777"/>
        <v>0</v>
      </c>
      <c r="M2302" s="26">
        <f t="shared" si="2777"/>
        <v>0</v>
      </c>
      <c r="N2302" s="26">
        <f t="shared" si="2777"/>
        <v>294.12900000000002</v>
      </c>
      <c r="O2302" s="47">
        <f t="shared" si="2719"/>
        <v>98.933400605449037</v>
      </c>
      <c r="P2302" s="26">
        <f t="shared" si="2778"/>
        <v>0</v>
      </c>
      <c r="Q2302" s="26">
        <f t="shared" si="2778"/>
        <v>0</v>
      </c>
      <c r="R2302" s="26">
        <f t="shared" si="2778"/>
        <v>0</v>
      </c>
    </row>
    <row r="2303" spans="1:18" ht="26" x14ac:dyDescent="0.35">
      <c r="A2303" s="24" t="s">
        <v>423</v>
      </c>
      <c r="B2303" s="24" t="s">
        <v>99</v>
      </c>
      <c r="C2303" s="24" t="s">
        <v>309</v>
      </c>
      <c r="D2303" s="24" t="s">
        <v>310</v>
      </c>
      <c r="E2303" s="24"/>
      <c r="F2303" s="25" t="s">
        <v>768</v>
      </c>
      <c r="G2303" s="26">
        <f t="shared" si="2777"/>
        <v>297.3</v>
      </c>
      <c r="H2303" s="26">
        <f t="shared" si="2777"/>
        <v>297.3</v>
      </c>
      <c r="I2303" s="26">
        <f t="shared" si="2777"/>
        <v>297.3</v>
      </c>
      <c r="J2303" s="26">
        <f t="shared" si="2777"/>
        <v>0</v>
      </c>
      <c r="K2303" s="26">
        <f t="shared" si="2777"/>
        <v>0</v>
      </c>
      <c r="L2303" s="26">
        <f t="shared" si="2777"/>
        <v>0</v>
      </c>
      <c r="M2303" s="26">
        <f t="shared" si="2777"/>
        <v>0</v>
      </c>
      <c r="N2303" s="26">
        <f t="shared" si="2777"/>
        <v>294.12900000000002</v>
      </c>
      <c r="O2303" s="47">
        <f t="shared" si="2719"/>
        <v>98.933400605449037</v>
      </c>
      <c r="P2303" s="26">
        <f t="shared" si="2778"/>
        <v>0</v>
      </c>
      <c r="Q2303" s="26">
        <f t="shared" si="2778"/>
        <v>0</v>
      </c>
      <c r="R2303" s="26">
        <f t="shared" si="2778"/>
        <v>0</v>
      </c>
    </row>
    <row r="2304" spans="1:18" ht="26" x14ac:dyDescent="0.35">
      <c r="A2304" s="24" t="s">
        <v>423</v>
      </c>
      <c r="B2304" s="24" t="s">
        <v>99</v>
      </c>
      <c r="C2304" s="24" t="s">
        <v>309</v>
      </c>
      <c r="D2304" s="24" t="s">
        <v>310</v>
      </c>
      <c r="E2304" s="24" t="s">
        <v>6</v>
      </c>
      <c r="F2304" s="25" t="s">
        <v>367</v>
      </c>
      <c r="G2304" s="26">
        <f t="shared" si="2777"/>
        <v>297.3</v>
      </c>
      <c r="H2304" s="26">
        <f t="shared" si="2777"/>
        <v>297.3</v>
      </c>
      <c r="I2304" s="26">
        <f t="shared" si="2777"/>
        <v>297.3</v>
      </c>
      <c r="J2304" s="26">
        <f t="shared" si="2777"/>
        <v>0</v>
      </c>
      <c r="K2304" s="26">
        <f t="shared" si="2777"/>
        <v>0</v>
      </c>
      <c r="L2304" s="26">
        <f t="shared" si="2777"/>
        <v>0</v>
      </c>
      <c r="M2304" s="26">
        <f t="shared" si="2777"/>
        <v>0</v>
      </c>
      <c r="N2304" s="26">
        <f t="shared" si="2777"/>
        <v>294.12900000000002</v>
      </c>
      <c r="O2304" s="47">
        <f t="shared" si="2719"/>
        <v>98.933400605449037</v>
      </c>
      <c r="P2304" s="26">
        <f t="shared" si="2778"/>
        <v>0</v>
      </c>
      <c r="Q2304" s="26">
        <f t="shared" si="2778"/>
        <v>0</v>
      </c>
      <c r="R2304" s="26">
        <f t="shared" si="2778"/>
        <v>0</v>
      </c>
    </row>
    <row r="2305" spans="1:18" ht="26" x14ac:dyDescent="0.35">
      <c r="A2305" s="24" t="s">
        <v>423</v>
      </c>
      <c r="B2305" s="24" t="s">
        <v>99</v>
      </c>
      <c r="C2305" s="24" t="s">
        <v>309</v>
      </c>
      <c r="D2305" s="24" t="s">
        <v>310</v>
      </c>
      <c r="E2305" s="24">
        <v>240</v>
      </c>
      <c r="F2305" s="25" t="s">
        <v>356</v>
      </c>
      <c r="G2305" s="26">
        <v>297.3</v>
      </c>
      <c r="H2305" s="26">
        <v>297.3</v>
      </c>
      <c r="I2305" s="26">
        <v>297.3</v>
      </c>
      <c r="J2305" s="26"/>
      <c r="K2305" s="26"/>
      <c r="L2305" s="26"/>
      <c r="M2305" s="26"/>
      <c r="N2305" s="26">
        <v>294.12900000000002</v>
      </c>
      <c r="O2305" s="47">
        <f t="shared" si="2719"/>
        <v>98.933400605449037</v>
      </c>
      <c r="P2305" s="26"/>
      <c r="Q2305" s="26"/>
      <c r="R2305" s="26"/>
    </row>
    <row r="2306" spans="1:18" s="7" customFormat="1" x14ac:dyDescent="0.35">
      <c r="A2306" s="27" t="s">
        <v>423</v>
      </c>
      <c r="B2306" s="27" t="s">
        <v>74</v>
      </c>
      <c r="C2306" s="27"/>
      <c r="D2306" s="27"/>
      <c r="E2306" s="27"/>
      <c r="F2306" s="17" t="s">
        <v>88</v>
      </c>
      <c r="G2306" s="18">
        <f t="shared" ref="G2306" si="2779">G2307+G2334</f>
        <v>173792.37400000001</v>
      </c>
      <c r="H2306" s="18">
        <f t="shared" ref="H2306:M2306" si="2780">H2307+H2334</f>
        <v>174009.57217</v>
      </c>
      <c r="I2306" s="18">
        <f t="shared" si="2780"/>
        <v>174009.57217</v>
      </c>
      <c r="J2306" s="18">
        <f t="shared" si="2780"/>
        <v>0</v>
      </c>
      <c r="K2306" s="18">
        <f t="shared" si="2780"/>
        <v>0</v>
      </c>
      <c r="L2306" s="18">
        <f t="shared" si="2780"/>
        <v>0</v>
      </c>
      <c r="M2306" s="18">
        <f t="shared" si="2780"/>
        <v>0</v>
      </c>
      <c r="N2306" s="18">
        <f t="shared" ref="N2306" si="2781">N2307+N2334</f>
        <v>173352.24900000004</v>
      </c>
      <c r="O2306" s="46">
        <f t="shared" si="2719"/>
        <v>99.622248844243018</v>
      </c>
      <c r="P2306" s="18">
        <f t="shared" ref="P2306:R2306" si="2782">P2307+P2334</f>
        <v>0</v>
      </c>
      <c r="Q2306" s="18">
        <f t="shared" ref="Q2306" si="2783">Q2307+Q2334</f>
        <v>0</v>
      </c>
      <c r="R2306" s="18">
        <f t="shared" si="2782"/>
        <v>0</v>
      </c>
    </row>
    <row r="2307" spans="1:18" s="29" customFormat="1" x14ac:dyDescent="0.35">
      <c r="A2307" s="28" t="s">
        <v>423</v>
      </c>
      <c r="B2307" s="28" t="s">
        <v>74</v>
      </c>
      <c r="C2307" s="28" t="s">
        <v>128</v>
      </c>
      <c r="D2307" s="28"/>
      <c r="E2307" s="28"/>
      <c r="F2307" s="21" t="s">
        <v>377</v>
      </c>
      <c r="G2307" s="22">
        <f t="shared" ref="G2307" si="2784">G2308+G2319+G2324</f>
        <v>172346.37400000001</v>
      </c>
      <c r="H2307" s="22">
        <f>H2308+H2319+H2324+H2329</f>
        <v>172563.57217</v>
      </c>
      <c r="I2307" s="22">
        <f>I2308+I2319+I2324+I2329</f>
        <v>172563.57217</v>
      </c>
      <c r="J2307" s="22">
        <f t="shared" ref="J2307:M2307" si="2785">J2308+J2319+J2324</f>
        <v>0</v>
      </c>
      <c r="K2307" s="22">
        <f t="shared" si="2785"/>
        <v>0</v>
      </c>
      <c r="L2307" s="22">
        <f t="shared" si="2785"/>
        <v>0</v>
      </c>
      <c r="M2307" s="22">
        <f t="shared" si="2785"/>
        <v>0</v>
      </c>
      <c r="N2307" s="22">
        <f>N2308+N2319+N2324+N2329</f>
        <v>172331.35600000003</v>
      </c>
      <c r="O2307" s="48">
        <f t="shared" si="2719"/>
        <v>99.865431523536614</v>
      </c>
      <c r="P2307" s="22">
        <f t="shared" ref="P2307:R2307" si="2786">P2308+P2319+P2324</f>
        <v>0</v>
      </c>
      <c r="Q2307" s="22">
        <f t="shared" ref="Q2307" si="2787">Q2308+Q2319+Q2324</f>
        <v>0</v>
      </c>
      <c r="R2307" s="22">
        <f t="shared" si="2786"/>
        <v>0</v>
      </c>
    </row>
    <row r="2308" spans="1:18" ht="26" x14ac:dyDescent="0.35">
      <c r="A2308" s="24" t="s">
        <v>423</v>
      </c>
      <c r="B2308" s="24" t="s">
        <v>74</v>
      </c>
      <c r="C2308" s="24" t="s">
        <v>128</v>
      </c>
      <c r="D2308" s="24" t="s">
        <v>335</v>
      </c>
      <c r="E2308" s="24"/>
      <c r="F2308" s="25" t="s">
        <v>394</v>
      </c>
      <c r="G2308" s="26">
        <f t="shared" ref="G2308:N2308" si="2788">G2309</f>
        <v>167363.761</v>
      </c>
      <c r="H2308" s="26">
        <f t="shared" si="2788"/>
        <v>167363.75918999998</v>
      </c>
      <c r="I2308" s="26">
        <f t="shared" si="2788"/>
        <v>167363.75918999998</v>
      </c>
      <c r="J2308" s="26">
        <f t="shared" si="2788"/>
        <v>0</v>
      </c>
      <c r="K2308" s="26">
        <f t="shared" si="2788"/>
        <v>0</v>
      </c>
      <c r="L2308" s="26">
        <f t="shared" si="2788"/>
        <v>0</v>
      </c>
      <c r="M2308" s="26">
        <f t="shared" si="2788"/>
        <v>0</v>
      </c>
      <c r="N2308" s="26">
        <f t="shared" si="2788"/>
        <v>167131.54300000001</v>
      </c>
      <c r="O2308" s="47">
        <f t="shared" si="2719"/>
        <v>99.861250612961939</v>
      </c>
      <c r="P2308" s="26">
        <f t="shared" ref="P2308:R2308" si="2789">P2309</f>
        <v>0</v>
      </c>
      <c r="Q2308" s="26">
        <f t="shared" si="2789"/>
        <v>0</v>
      </c>
      <c r="R2308" s="26">
        <f t="shared" si="2789"/>
        <v>0</v>
      </c>
    </row>
    <row r="2309" spans="1:18" ht="26" x14ac:dyDescent="0.35">
      <c r="A2309" s="24" t="s">
        <v>423</v>
      </c>
      <c r="B2309" s="24" t="s">
        <v>74</v>
      </c>
      <c r="C2309" s="24" t="s">
        <v>128</v>
      </c>
      <c r="D2309" s="24" t="s">
        <v>336</v>
      </c>
      <c r="E2309" s="24"/>
      <c r="F2309" s="25" t="s">
        <v>395</v>
      </c>
      <c r="G2309" s="26">
        <f t="shared" ref="G2309" si="2790">G2310+G2313+G2316</f>
        <v>167363.761</v>
      </c>
      <c r="H2309" s="26">
        <f t="shared" ref="H2309:M2309" si="2791">H2310+H2313+H2316</f>
        <v>167363.75918999998</v>
      </c>
      <c r="I2309" s="26">
        <f t="shared" si="2791"/>
        <v>167363.75918999998</v>
      </c>
      <c r="J2309" s="26">
        <f t="shared" si="2791"/>
        <v>0</v>
      </c>
      <c r="K2309" s="26">
        <f t="shared" si="2791"/>
        <v>0</v>
      </c>
      <c r="L2309" s="26">
        <f t="shared" si="2791"/>
        <v>0</v>
      </c>
      <c r="M2309" s="26">
        <f t="shared" si="2791"/>
        <v>0</v>
      </c>
      <c r="N2309" s="26">
        <f t="shared" ref="N2309" si="2792">N2310+N2313+N2316</f>
        <v>167131.54300000001</v>
      </c>
      <c r="O2309" s="47">
        <f t="shared" si="2719"/>
        <v>99.861250612961939</v>
      </c>
      <c r="P2309" s="26">
        <f t="shared" ref="P2309:R2309" si="2793">P2310+P2313+P2316</f>
        <v>0</v>
      </c>
      <c r="Q2309" s="26">
        <f t="shared" ref="Q2309" si="2794">Q2310+Q2313+Q2316</f>
        <v>0</v>
      </c>
      <c r="R2309" s="26">
        <f t="shared" si="2793"/>
        <v>0</v>
      </c>
    </row>
    <row r="2310" spans="1:18" x14ac:dyDescent="0.35">
      <c r="A2310" s="24" t="s">
        <v>423</v>
      </c>
      <c r="B2310" s="24" t="s">
        <v>74</v>
      </c>
      <c r="C2310" s="24" t="s">
        <v>128</v>
      </c>
      <c r="D2310" s="24" t="s">
        <v>311</v>
      </c>
      <c r="E2310" s="24"/>
      <c r="F2310" s="25" t="s">
        <v>776</v>
      </c>
      <c r="G2310" s="26">
        <f t="shared" ref="G2310:N2311" si="2795">G2311</f>
        <v>164299.83100000001</v>
      </c>
      <c r="H2310" s="26">
        <f t="shared" si="2795"/>
        <v>164299.83009999999</v>
      </c>
      <c r="I2310" s="26">
        <f t="shared" si="2795"/>
        <v>164299.83009999999</v>
      </c>
      <c r="J2310" s="26">
        <f t="shared" si="2795"/>
        <v>0</v>
      </c>
      <c r="K2310" s="26">
        <f t="shared" si="2795"/>
        <v>0</v>
      </c>
      <c r="L2310" s="26">
        <f t="shared" si="2795"/>
        <v>0</v>
      </c>
      <c r="M2310" s="26">
        <f t="shared" si="2795"/>
        <v>0</v>
      </c>
      <c r="N2310" s="26">
        <f t="shared" si="2795"/>
        <v>164067.614</v>
      </c>
      <c r="O2310" s="47">
        <f t="shared" si="2719"/>
        <v>99.85866321355374</v>
      </c>
      <c r="P2310" s="26">
        <f t="shared" ref="P2310:R2311" si="2796">P2311</f>
        <v>0</v>
      </c>
      <c r="Q2310" s="26">
        <f t="shared" si="2796"/>
        <v>0</v>
      </c>
      <c r="R2310" s="26">
        <f t="shared" si="2796"/>
        <v>0</v>
      </c>
    </row>
    <row r="2311" spans="1:18" ht="26" x14ac:dyDescent="0.35">
      <c r="A2311" s="24" t="s">
        <v>423</v>
      </c>
      <c r="B2311" s="24" t="s">
        <v>74</v>
      </c>
      <c r="C2311" s="24" t="s">
        <v>128</v>
      </c>
      <c r="D2311" s="24" t="s">
        <v>311</v>
      </c>
      <c r="E2311" s="24" t="s">
        <v>6</v>
      </c>
      <c r="F2311" s="25" t="s">
        <v>367</v>
      </c>
      <c r="G2311" s="26">
        <f t="shared" si="2795"/>
        <v>164299.83100000001</v>
      </c>
      <c r="H2311" s="26">
        <f t="shared" si="2795"/>
        <v>164299.83009999999</v>
      </c>
      <c r="I2311" s="26">
        <f t="shared" si="2795"/>
        <v>164299.83009999999</v>
      </c>
      <c r="J2311" s="26">
        <f t="shared" si="2795"/>
        <v>0</v>
      </c>
      <c r="K2311" s="26">
        <f t="shared" si="2795"/>
        <v>0</v>
      </c>
      <c r="L2311" s="26">
        <f t="shared" si="2795"/>
        <v>0</v>
      </c>
      <c r="M2311" s="26">
        <f t="shared" si="2795"/>
        <v>0</v>
      </c>
      <c r="N2311" s="26">
        <f t="shared" si="2795"/>
        <v>164067.614</v>
      </c>
      <c r="O2311" s="47">
        <f t="shared" si="2719"/>
        <v>99.85866321355374</v>
      </c>
      <c r="P2311" s="26">
        <f t="shared" si="2796"/>
        <v>0</v>
      </c>
      <c r="Q2311" s="26">
        <f t="shared" si="2796"/>
        <v>0</v>
      </c>
      <c r="R2311" s="26">
        <f t="shared" si="2796"/>
        <v>0</v>
      </c>
    </row>
    <row r="2312" spans="1:18" ht="26" x14ac:dyDescent="0.35">
      <c r="A2312" s="24" t="s">
        <v>423</v>
      </c>
      <c r="B2312" s="24" t="s">
        <v>74</v>
      </c>
      <c r="C2312" s="24" t="s">
        <v>128</v>
      </c>
      <c r="D2312" s="24" t="s">
        <v>311</v>
      </c>
      <c r="E2312" s="24">
        <v>240</v>
      </c>
      <c r="F2312" s="25" t="s">
        <v>356</v>
      </c>
      <c r="G2312" s="26">
        <v>164299.83100000001</v>
      </c>
      <c r="H2312" s="26">
        <v>164299.83009999999</v>
      </c>
      <c r="I2312" s="26">
        <v>164299.83009999999</v>
      </c>
      <c r="J2312" s="26"/>
      <c r="K2312" s="26"/>
      <c r="L2312" s="26"/>
      <c r="M2312" s="26"/>
      <c r="N2312" s="26">
        <v>164067.614</v>
      </c>
      <c r="O2312" s="47">
        <f t="shared" si="2719"/>
        <v>99.85866321355374</v>
      </c>
      <c r="P2312" s="26"/>
      <c r="Q2312" s="26"/>
      <c r="R2312" s="26"/>
    </row>
    <row r="2313" spans="1:18" x14ac:dyDescent="0.35">
      <c r="A2313" s="24" t="s">
        <v>423</v>
      </c>
      <c r="B2313" s="24" t="s">
        <v>74</v>
      </c>
      <c r="C2313" s="24" t="s">
        <v>128</v>
      </c>
      <c r="D2313" s="24" t="s">
        <v>312</v>
      </c>
      <c r="E2313" s="24"/>
      <c r="F2313" s="25" t="s">
        <v>396</v>
      </c>
      <c r="G2313" s="26">
        <f t="shared" ref="G2313:N2314" si="2797">G2314</f>
        <v>2406.5300000000002</v>
      </c>
      <c r="H2313" s="26">
        <f t="shared" si="2797"/>
        <v>2406.52909</v>
      </c>
      <c r="I2313" s="26">
        <f t="shared" si="2797"/>
        <v>2406.52909</v>
      </c>
      <c r="J2313" s="26">
        <f t="shared" si="2797"/>
        <v>0</v>
      </c>
      <c r="K2313" s="26">
        <f t="shared" si="2797"/>
        <v>0</v>
      </c>
      <c r="L2313" s="26">
        <f t="shared" si="2797"/>
        <v>0</v>
      </c>
      <c r="M2313" s="26">
        <f t="shared" si="2797"/>
        <v>0</v>
      </c>
      <c r="N2313" s="26">
        <f t="shared" si="2797"/>
        <v>2406.529</v>
      </c>
      <c r="O2313" s="47">
        <f t="shared" si="2719"/>
        <v>99.999996260174029</v>
      </c>
      <c r="P2313" s="26">
        <f t="shared" ref="P2313:R2314" si="2798">P2314</f>
        <v>0</v>
      </c>
      <c r="Q2313" s="26">
        <f t="shared" si="2798"/>
        <v>0</v>
      </c>
      <c r="R2313" s="26">
        <f t="shared" si="2798"/>
        <v>0</v>
      </c>
    </row>
    <row r="2314" spans="1:18" ht="26" x14ac:dyDescent="0.35">
      <c r="A2314" s="24" t="s">
        <v>423</v>
      </c>
      <c r="B2314" s="24" t="s">
        <v>74</v>
      </c>
      <c r="C2314" s="24" t="s">
        <v>128</v>
      </c>
      <c r="D2314" s="24" t="s">
        <v>312</v>
      </c>
      <c r="E2314" s="24" t="s">
        <v>6</v>
      </c>
      <c r="F2314" s="25" t="s">
        <v>367</v>
      </c>
      <c r="G2314" s="26">
        <f t="shared" si="2797"/>
        <v>2406.5300000000002</v>
      </c>
      <c r="H2314" s="26">
        <f t="shared" si="2797"/>
        <v>2406.52909</v>
      </c>
      <c r="I2314" s="26">
        <f t="shared" si="2797"/>
        <v>2406.52909</v>
      </c>
      <c r="J2314" s="26">
        <f t="shared" si="2797"/>
        <v>0</v>
      </c>
      <c r="K2314" s="26">
        <f t="shared" si="2797"/>
        <v>0</v>
      </c>
      <c r="L2314" s="26">
        <f t="shared" si="2797"/>
        <v>0</v>
      </c>
      <c r="M2314" s="26">
        <f t="shared" si="2797"/>
        <v>0</v>
      </c>
      <c r="N2314" s="26">
        <f t="shared" si="2797"/>
        <v>2406.529</v>
      </c>
      <c r="O2314" s="47">
        <f t="shared" si="2719"/>
        <v>99.999996260174029</v>
      </c>
      <c r="P2314" s="26">
        <f t="shared" si="2798"/>
        <v>0</v>
      </c>
      <c r="Q2314" s="26">
        <f t="shared" si="2798"/>
        <v>0</v>
      </c>
      <c r="R2314" s="26">
        <f t="shared" si="2798"/>
        <v>0</v>
      </c>
    </row>
    <row r="2315" spans="1:18" ht="26" x14ac:dyDescent="0.35">
      <c r="A2315" s="24" t="s">
        <v>423</v>
      </c>
      <c r="B2315" s="24" t="s">
        <v>74</v>
      </c>
      <c r="C2315" s="24" t="s">
        <v>128</v>
      </c>
      <c r="D2315" s="24" t="s">
        <v>312</v>
      </c>
      <c r="E2315" s="24">
        <v>240</v>
      </c>
      <c r="F2315" s="25" t="s">
        <v>356</v>
      </c>
      <c r="G2315" s="26">
        <v>2406.5300000000002</v>
      </c>
      <c r="H2315" s="26">
        <v>2406.52909</v>
      </c>
      <c r="I2315" s="26">
        <v>2406.52909</v>
      </c>
      <c r="J2315" s="26"/>
      <c r="K2315" s="26"/>
      <c r="L2315" s="26"/>
      <c r="M2315" s="26"/>
      <c r="N2315" s="26">
        <v>2406.529</v>
      </c>
      <c r="O2315" s="47">
        <f t="shared" si="2719"/>
        <v>99.999996260174029</v>
      </c>
      <c r="P2315" s="26"/>
      <c r="Q2315" s="26"/>
      <c r="R2315" s="26"/>
    </row>
    <row r="2316" spans="1:18" ht="26" x14ac:dyDescent="0.35">
      <c r="A2316" s="24" t="s">
        <v>423</v>
      </c>
      <c r="B2316" s="24" t="s">
        <v>74</v>
      </c>
      <c r="C2316" s="24" t="s">
        <v>128</v>
      </c>
      <c r="D2316" s="24" t="s">
        <v>313</v>
      </c>
      <c r="E2316" s="24"/>
      <c r="F2316" s="25" t="s">
        <v>1026</v>
      </c>
      <c r="G2316" s="26">
        <f t="shared" ref="G2316:N2317" si="2799">G2317</f>
        <v>657.4</v>
      </c>
      <c r="H2316" s="26">
        <f t="shared" si="2799"/>
        <v>657.4</v>
      </c>
      <c r="I2316" s="26">
        <f t="shared" si="2799"/>
        <v>657.4</v>
      </c>
      <c r="J2316" s="26">
        <f t="shared" si="2799"/>
        <v>0</v>
      </c>
      <c r="K2316" s="26">
        <f t="shared" si="2799"/>
        <v>0</v>
      </c>
      <c r="L2316" s="26">
        <f t="shared" si="2799"/>
        <v>0</v>
      </c>
      <c r="M2316" s="26">
        <f t="shared" si="2799"/>
        <v>0</v>
      </c>
      <c r="N2316" s="26">
        <f t="shared" si="2799"/>
        <v>657.4</v>
      </c>
      <c r="O2316" s="47">
        <f t="shared" si="2719"/>
        <v>100</v>
      </c>
      <c r="P2316" s="26">
        <f t="shared" ref="P2316:R2317" si="2800">P2317</f>
        <v>0</v>
      </c>
      <c r="Q2316" s="26">
        <f t="shared" si="2800"/>
        <v>0</v>
      </c>
      <c r="R2316" s="26">
        <f t="shared" si="2800"/>
        <v>0</v>
      </c>
    </row>
    <row r="2317" spans="1:18" ht="26" x14ac:dyDescent="0.35">
      <c r="A2317" s="24" t="s">
        <v>423</v>
      </c>
      <c r="B2317" s="24" t="s">
        <v>74</v>
      </c>
      <c r="C2317" s="24" t="s">
        <v>128</v>
      </c>
      <c r="D2317" s="24" t="s">
        <v>313</v>
      </c>
      <c r="E2317" s="24" t="s">
        <v>6</v>
      </c>
      <c r="F2317" s="25" t="s">
        <v>367</v>
      </c>
      <c r="G2317" s="26">
        <f t="shared" si="2799"/>
        <v>657.4</v>
      </c>
      <c r="H2317" s="26">
        <f t="shared" si="2799"/>
        <v>657.4</v>
      </c>
      <c r="I2317" s="26">
        <f t="shared" si="2799"/>
        <v>657.4</v>
      </c>
      <c r="J2317" s="26">
        <f t="shared" si="2799"/>
        <v>0</v>
      </c>
      <c r="K2317" s="26">
        <f t="shared" si="2799"/>
        <v>0</v>
      </c>
      <c r="L2317" s="26">
        <f t="shared" si="2799"/>
        <v>0</v>
      </c>
      <c r="M2317" s="26">
        <f t="shared" si="2799"/>
        <v>0</v>
      </c>
      <c r="N2317" s="26">
        <f t="shared" si="2799"/>
        <v>657.4</v>
      </c>
      <c r="O2317" s="47">
        <f t="shared" si="2719"/>
        <v>100</v>
      </c>
      <c r="P2317" s="26">
        <f t="shared" si="2800"/>
        <v>0</v>
      </c>
      <c r="Q2317" s="26">
        <f t="shared" si="2800"/>
        <v>0</v>
      </c>
      <c r="R2317" s="26">
        <f t="shared" si="2800"/>
        <v>0</v>
      </c>
    </row>
    <row r="2318" spans="1:18" ht="26" x14ac:dyDescent="0.35">
      <c r="A2318" s="24" t="s">
        <v>423</v>
      </c>
      <c r="B2318" s="24" t="s">
        <v>74</v>
      </c>
      <c r="C2318" s="24" t="s">
        <v>128</v>
      </c>
      <c r="D2318" s="24" t="s">
        <v>313</v>
      </c>
      <c r="E2318" s="24">
        <v>240</v>
      </c>
      <c r="F2318" s="25" t="s">
        <v>356</v>
      </c>
      <c r="G2318" s="26">
        <v>657.4</v>
      </c>
      <c r="H2318" s="26">
        <v>657.4</v>
      </c>
      <c r="I2318" s="26">
        <v>657.4</v>
      </c>
      <c r="J2318" s="26"/>
      <c r="K2318" s="26"/>
      <c r="L2318" s="26"/>
      <c r="M2318" s="26"/>
      <c r="N2318" s="26">
        <v>657.4</v>
      </c>
      <c r="O2318" s="47">
        <f t="shared" ref="O2318:O2381" si="2801">N2318/H2318*100</f>
        <v>100</v>
      </c>
      <c r="P2318" s="26"/>
      <c r="Q2318" s="26"/>
      <c r="R2318" s="26"/>
    </row>
    <row r="2319" spans="1:18" ht="39" x14ac:dyDescent="0.35">
      <c r="A2319" s="24" t="s">
        <v>423</v>
      </c>
      <c r="B2319" s="24" t="s">
        <v>74</v>
      </c>
      <c r="C2319" s="24" t="s">
        <v>128</v>
      </c>
      <c r="D2319" s="24" t="s">
        <v>337</v>
      </c>
      <c r="E2319" s="24"/>
      <c r="F2319" s="25" t="s">
        <v>779</v>
      </c>
      <c r="G2319" s="26">
        <f t="shared" ref="G2319:N2322" si="2802">G2320</f>
        <v>2168.6999999999998</v>
      </c>
      <c r="H2319" s="26">
        <f t="shared" si="2802"/>
        <v>2168.6999999999998</v>
      </c>
      <c r="I2319" s="26">
        <f t="shared" si="2802"/>
        <v>2168.6999999999998</v>
      </c>
      <c r="J2319" s="26">
        <f t="shared" si="2802"/>
        <v>0</v>
      </c>
      <c r="K2319" s="26">
        <f t="shared" si="2802"/>
        <v>0</v>
      </c>
      <c r="L2319" s="26">
        <f t="shared" si="2802"/>
        <v>0</v>
      </c>
      <c r="M2319" s="26">
        <f t="shared" si="2802"/>
        <v>0</v>
      </c>
      <c r="N2319" s="26">
        <f t="shared" si="2802"/>
        <v>2168.6999999999998</v>
      </c>
      <c r="O2319" s="47">
        <f t="shared" si="2801"/>
        <v>100</v>
      </c>
      <c r="P2319" s="26">
        <f t="shared" ref="P2319:R2322" si="2803">P2320</f>
        <v>0</v>
      </c>
      <c r="Q2319" s="26">
        <f t="shared" si="2803"/>
        <v>0</v>
      </c>
      <c r="R2319" s="26">
        <f t="shared" si="2803"/>
        <v>0</v>
      </c>
    </row>
    <row r="2320" spans="1:18" ht="26" x14ac:dyDescent="0.35">
      <c r="A2320" s="24" t="s">
        <v>423</v>
      </c>
      <c r="B2320" s="24" t="s">
        <v>74</v>
      </c>
      <c r="C2320" s="24" t="s">
        <v>128</v>
      </c>
      <c r="D2320" s="24" t="s">
        <v>338</v>
      </c>
      <c r="E2320" s="24"/>
      <c r="F2320" s="25" t="s">
        <v>399</v>
      </c>
      <c r="G2320" s="26">
        <f t="shared" si="2802"/>
        <v>2168.6999999999998</v>
      </c>
      <c r="H2320" s="26">
        <f t="shared" si="2802"/>
        <v>2168.6999999999998</v>
      </c>
      <c r="I2320" s="26">
        <f t="shared" si="2802"/>
        <v>2168.6999999999998</v>
      </c>
      <c r="J2320" s="26">
        <f t="shared" si="2802"/>
        <v>0</v>
      </c>
      <c r="K2320" s="26">
        <f t="shared" si="2802"/>
        <v>0</v>
      </c>
      <c r="L2320" s="26">
        <f t="shared" si="2802"/>
        <v>0</v>
      </c>
      <c r="M2320" s="26">
        <f t="shared" si="2802"/>
        <v>0</v>
      </c>
      <c r="N2320" s="26">
        <f t="shared" si="2802"/>
        <v>2168.6999999999998</v>
      </c>
      <c r="O2320" s="47">
        <f t="shared" si="2801"/>
        <v>100</v>
      </c>
      <c r="P2320" s="26">
        <f t="shared" si="2803"/>
        <v>0</v>
      </c>
      <c r="Q2320" s="26">
        <f t="shared" si="2803"/>
        <v>0</v>
      </c>
      <c r="R2320" s="26">
        <f t="shared" si="2803"/>
        <v>0</v>
      </c>
    </row>
    <row r="2321" spans="1:18" x14ac:dyDescent="0.35">
      <c r="A2321" s="24" t="s">
        <v>423</v>
      </c>
      <c r="B2321" s="24" t="s">
        <v>74</v>
      </c>
      <c r="C2321" s="24" t="s">
        <v>128</v>
      </c>
      <c r="D2321" s="24" t="s">
        <v>314</v>
      </c>
      <c r="E2321" s="24"/>
      <c r="F2321" s="25" t="s">
        <v>403</v>
      </c>
      <c r="G2321" s="26">
        <f t="shared" si="2802"/>
        <v>2168.6999999999998</v>
      </c>
      <c r="H2321" s="26">
        <f t="shared" si="2802"/>
        <v>2168.6999999999998</v>
      </c>
      <c r="I2321" s="26">
        <f t="shared" si="2802"/>
        <v>2168.6999999999998</v>
      </c>
      <c r="J2321" s="26">
        <f t="shared" si="2802"/>
        <v>0</v>
      </c>
      <c r="K2321" s="26">
        <f t="shared" si="2802"/>
        <v>0</v>
      </c>
      <c r="L2321" s="26">
        <f t="shared" si="2802"/>
        <v>0</v>
      </c>
      <c r="M2321" s="26">
        <f t="shared" si="2802"/>
        <v>0</v>
      </c>
      <c r="N2321" s="26">
        <f t="shared" si="2802"/>
        <v>2168.6999999999998</v>
      </c>
      <c r="O2321" s="47">
        <f t="shared" si="2801"/>
        <v>100</v>
      </c>
      <c r="P2321" s="26">
        <f t="shared" si="2803"/>
        <v>0</v>
      </c>
      <c r="Q2321" s="26">
        <f t="shared" si="2803"/>
        <v>0</v>
      </c>
      <c r="R2321" s="26">
        <f t="shared" si="2803"/>
        <v>0</v>
      </c>
    </row>
    <row r="2322" spans="1:18" ht="26" x14ac:dyDescent="0.35">
      <c r="A2322" s="24" t="s">
        <v>423</v>
      </c>
      <c r="B2322" s="24" t="s">
        <v>74</v>
      </c>
      <c r="C2322" s="24" t="s">
        <v>128</v>
      </c>
      <c r="D2322" s="24" t="s">
        <v>314</v>
      </c>
      <c r="E2322" s="24" t="s">
        <v>6</v>
      </c>
      <c r="F2322" s="25" t="s">
        <v>367</v>
      </c>
      <c r="G2322" s="26">
        <f t="shared" si="2802"/>
        <v>2168.6999999999998</v>
      </c>
      <c r="H2322" s="26">
        <f t="shared" si="2802"/>
        <v>2168.6999999999998</v>
      </c>
      <c r="I2322" s="26">
        <f t="shared" si="2802"/>
        <v>2168.6999999999998</v>
      </c>
      <c r="J2322" s="26">
        <f t="shared" si="2802"/>
        <v>0</v>
      </c>
      <c r="K2322" s="26">
        <f t="shared" si="2802"/>
        <v>0</v>
      </c>
      <c r="L2322" s="26">
        <f t="shared" si="2802"/>
        <v>0</v>
      </c>
      <c r="M2322" s="26">
        <f t="shared" si="2802"/>
        <v>0</v>
      </c>
      <c r="N2322" s="26">
        <f t="shared" si="2802"/>
        <v>2168.6999999999998</v>
      </c>
      <c r="O2322" s="47">
        <f t="shared" si="2801"/>
        <v>100</v>
      </c>
      <c r="P2322" s="26">
        <f t="shared" si="2803"/>
        <v>0</v>
      </c>
      <c r="Q2322" s="26">
        <f t="shared" si="2803"/>
        <v>0</v>
      </c>
      <c r="R2322" s="26">
        <f t="shared" si="2803"/>
        <v>0</v>
      </c>
    </row>
    <row r="2323" spans="1:18" ht="26" x14ac:dyDescent="0.35">
      <c r="A2323" s="24" t="s">
        <v>423</v>
      </c>
      <c r="B2323" s="24" t="s">
        <v>74</v>
      </c>
      <c r="C2323" s="24" t="s">
        <v>128</v>
      </c>
      <c r="D2323" s="24" t="s">
        <v>314</v>
      </c>
      <c r="E2323" s="24">
        <v>240</v>
      </c>
      <c r="F2323" s="25" t="s">
        <v>356</v>
      </c>
      <c r="G2323" s="26">
        <v>2168.6999999999998</v>
      </c>
      <c r="H2323" s="26">
        <v>2168.6999999999998</v>
      </c>
      <c r="I2323" s="26">
        <v>2168.6999999999998</v>
      </c>
      <c r="J2323" s="26"/>
      <c r="K2323" s="26"/>
      <c r="L2323" s="26"/>
      <c r="M2323" s="26"/>
      <c r="N2323" s="26">
        <v>2168.6999999999998</v>
      </c>
      <c r="O2323" s="47">
        <f t="shared" si="2801"/>
        <v>100</v>
      </c>
      <c r="P2323" s="26"/>
      <c r="Q2323" s="26"/>
      <c r="R2323" s="26"/>
    </row>
    <row r="2324" spans="1:18" ht="39" x14ac:dyDescent="0.35">
      <c r="A2324" s="24" t="s">
        <v>423</v>
      </c>
      <c r="B2324" s="24" t="s">
        <v>74</v>
      </c>
      <c r="C2324" s="24" t="s">
        <v>128</v>
      </c>
      <c r="D2324" s="24" t="s">
        <v>333</v>
      </c>
      <c r="E2324" s="24"/>
      <c r="F2324" s="25" t="s">
        <v>405</v>
      </c>
      <c r="G2324" s="26">
        <f t="shared" ref="G2324:N2327" si="2804">G2325</f>
        <v>2813.913</v>
      </c>
      <c r="H2324" s="26">
        <f t="shared" si="2804"/>
        <v>2813.9129800000001</v>
      </c>
      <c r="I2324" s="26">
        <f t="shared" si="2804"/>
        <v>2813.9129800000001</v>
      </c>
      <c r="J2324" s="26">
        <f t="shared" si="2804"/>
        <v>0</v>
      </c>
      <c r="K2324" s="26">
        <f t="shared" si="2804"/>
        <v>0</v>
      </c>
      <c r="L2324" s="26">
        <f t="shared" si="2804"/>
        <v>0</v>
      </c>
      <c r="M2324" s="26">
        <f t="shared" si="2804"/>
        <v>0</v>
      </c>
      <c r="N2324" s="26">
        <f t="shared" si="2804"/>
        <v>2813.913</v>
      </c>
      <c r="O2324" s="47">
        <f t="shared" si="2801"/>
        <v>100.00000071075404</v>
      </c>
      <c r="P2324" s="26">
        <f t="shared" ref="P2324:R2327" si="2805">P2325</f>
        <v>0</v>
      </c>
      <c r="Q2324" s="26">
        <f t="shared" si="2805"/>
        <v>0</v>
      </c>
      <c r="R2324" s="26">
        <f t="shared" si="2805"/>
        <v>0</v>
      </c>
    </row>
    <row r="2325" spans="1:18" ht="26" x14ac:dyDescent="0.35">
      <c r="A2325" s="24" t="s">
        <v>423</v>
      </c>
      <c r="B2325" s="24" t="s">
        <v>74</v>
      </c>
      <c r="C2325" s="24" t="s">
        <v>128</v>
      </c>
      <c r="D2325" s="24" t="s">
        <v>339</v>
      </c>
      <c r="E2325" s="24"/>
      <c r="F2325" s="25" t="s">
        <v>406</v>
      </c>
      <c r="G2325" s="26">
        <f t="shared" si="2804"/>
        <v>2813.913</v>
      </c>
      <c r="H2325" s="26">
        <f t="shared" si="2804"/>
        <v>2813.9129800000001</v>
      </c>
      <c r="I2325" s="26">
        <f t="shared" si="2804"/>
        <v>2813.9129800000001</v>
      </c>
      <c r="J2325" s="26">
        <f t="shared" si="2804"/>
        <v>0</v>
      </c>
      <c r="K2325" s="26">
        <f t="shared" si="2804"/>
        <v>0</v>
      </c>
      <c r="L2325" s="26">
        <f t="shared" si="2804"/>
        <v>0</v>
      </c>
      <c r="M2325" s="26">
        <f t="shared" si="2804"/>
        <v>0</v>
      </c>
      <c r="N2325" s="26">
        <f t="shared" si="2804"/>
        <v>2813.913</v>
      </c>
      <c r="O2325" s="47">
        <f t="shared" si="2801"/>
        <v>100.00000071075404</v>
      </c>
      <c r="P2325" s="26">
        <f t="shared" si="2805"/>
        <v>0</v>
      </c>
      <c r="Q2325" s="26">
        <f t="shared" si="2805"/>
        <v>0</v>
      </c>
      <c r="R2325" s="26">
        <f t="shared" si="2805"/>
        <v>0</v>
      </c>
    </row>
    <row r="2326" spans="1:18" ht="39" x14ac:dyDescent="0.35">
      <c r="A2326" s="24" t="s">
        <v>423</v>
      </c>
      <c r="B2326" s="24" t="s">
        <v>74</v>
      </c>
      <c r="C2326" s="24" t="s">
        <v>128</v>
      </c>
      <c r="D2326" s="24" t="s">
        <v>315</v>
      </c>
      <c r="E2326" s="24"/>
      <c r="F2326" s="25" t="s">
        <v>407</v>
      </c>
      <c r="G2326" s="26">
        <f t="shared" si="2804"/>
        <v>2813.913</v>
      </c>
      <c r="H2326" s="26">
        <f t="shared" si="2804"/>
        <v>2813.9129800000001</v>
      </c>
      <c r="I2326" s="26">
        <f t="shared" si="2804"/>
        <v>2813.9129800000001</v>
      </c>
      <c r="J2326" s="26">
        <f t="shared" si="2804"/>
        <v>0</v>
      </c>
      <c r="K2326" s="26">
        <f t="shared" si="2804"/>
        <v>0</v>
      </c>
      <c r="L2326" s="26">
        <f t="shared" si="2804"/>
        <v>0</v>
      </c>
      <c r="M2326" s="26">
        <f t="shared" si="2804"/>
        <v>0</v>
      </c>
      <c r="N2326" s="26">
        <f t="shared" si="2804"/>
        <v>2813.913</v>
      </c>
      <c r="O2326" s="47">
        <f t="shared" si="2801"/>
        <v>100.00000071075404</v>
      </c>
      <c r="P2326" s="26">
        <f t="shared" si="2805"/>
        <v>0</v>
      </c>
      <c r="Q2326" s="26">
        <f t="shared" si="2805"/>
        <v>0</v>
      </c>
      <c r="R2326" s="26">
        <f t="shared" si="2805"/>
        <v>0</v>
      </c>
    </row>
    <row r="2327" spans="1:18" ht="26" x14ac:dyDescent="0.35">
      <c r="A2327" s="24" t="s">
        <v>423</v>
      </c>
      <c r="B2327" s="24" t="s">
        <v>74</v>
      </c>
      <c r="C2327" s="24" t="s">
        <v>128</v>
      </c>
      <c r="D2327" s="24" t="s">
        <v>315</v>
      </c>
      <c r="E2327" s="24" t="s">
        <v>6</v>
      </c>
      <c r="F2327" s="25" t="s">
        <v>367</v>
      </c>
      <c r="G2327" s="26">
        <f t="shared" si="2804"/>
        <v>2813.913</v>
      </c>
      <c r="H2327" s="26">
        <f t="shared" si="2804"/>
        <v>2813.9129800000001</v>
      </c>
      <c r="I2327" s="26">
        <f t="shared" si="2804"/>
        <v>2813.9129800000001</v>
      </c>
      <c r="J2327" s="26">
        <f t="shared" si="2804"/>
        <v>0</v>
      </c>
      <c r="K2327" s="26">
        <f t="shared" si="2804"/>
        <v>0</v>
      </c>
      <c r="L2327" s="26">
        <f t="shared" si="2804"/>
        <v>0</v>
      </c>
      <c r="M2327" s="26">
        <f t="shared" si="2804"/>
        <v>0</v>
      </c>
      <c r="N2327" s="26">
        <f t="shared" si="2804"/>
        <v>2813.913</v>
      </c>
      <c r="O2327" s="47">
        <f t="shared" si="2801"/>
        <v>100.00000071075404</v>
      </c>
      <c r="P2327" s="26">
        <f t="shared" si="2805"/>
        <v>0</v>
      </c>
      <c r="Q2327" s="26">
        <f t="shared" si="2805"/>
        <v>0</v>
      </c>
      <c r="R2327" s="26">
        <f t="shared" si="2805"/>
        <v>0</v>
      </c>
    </row>
    <row r="2328" spans="1:18" ht="26" x14ac:dyDescent="0.35">
      <c r="A2328" s="24" t="s">
        <v>423</v>
      </c>
      <c r="B2328" s="24" t="s">
        <v>74</v>
      </c>
      <c r="C2328" s="24" t="s">
        <v>128</v>
      </c>
      <c r="D2328" s="24" t="s">
        <v>315</v>
      </c>
      <c r="E2328" s="24">
        <v>240</v>
      </c>
      <c r="F2328" s="25" t="s">
        <v>356</v>
      </c>
      <c r="G2328" s="26">
        <v>2813.913</v>
      </c>
      <c r="H2328" s="26">
        <v>2813.9129800000001</v>
      </c>
      <c r="I2328" s="26">
        <v>2813.9129800000001</v>
      </c>
      <c r="J2328" s="26"/>
      <c r="K2328" s="26"/>
      <c r="L2328" s="26"/>
      <c r="M2328" s="26"/>
      <c r="N2328" s="26">
        <v>2813.913</v>
      </c>
      <c r="O2328" s="47">
        <f t="shared" si="2801"/>
        <v>100.00000071075404</v>
      </c>
      <c r="P2328" s="26"/>
      <c r="Q2328" s="26"/>
      <c r="R2328" s="26"/>
    </row>
    <row r="2329" spans="1:18" ht="26" x14ac:dyDescent="0.35">
      <c r="A2329" s="24" t="s">
        <v>423</v>
      </c>
      <c r="B2329" s="24" t="s">
        <v>74</v>
      </c>
      <c r="C2329" s="24" t="s">
        <v>128</v>
      </c>
      <c r="D2329" s="24" t="s">
        <v>28</v>
      </c>
      <c r="E2329" s="24"/>
      <c r="F2329" s="25" t="s">
        <v>39</v>
      </c>
      <c r="G2329" s="26">
        <f t="shared" ref="G2329:G2332" si="2806">G2330</f>
        <v>0</v>
      </c>
      <c r="H2329" s="26">
        <f>H2330</f>
        <v>217.2</v>
      </c>
      <c r="I2329" s="26">
        <f>I2330</f>
        <v>217.2</v>
      </c>
      <c r="J2329" s="26">
        <f t="shared" ref="I2329:M2332" si="2807">J2330</f>
        <v>0</v>
      </c>
      <c r="K2329" s="26">
        <f t="shared" si="2807"/>
        <v>0</v>
      </c>
      <c r="L2329" s="26">
        <f t="shared" si="2807"/>
        <v>0</v>
      </c>
      <c r="M2329" s="26">
        <f t="shared" si="2807"/>
        <v>0</v>
      </c>
      <c r="N2329" s="26">
        <f t="shared" ref="N2329:N2332" si="2808">N2330</f>
        <v>217.2</v>
      </c>
      <c r="O2329" s="47">
        <f t="shared" si="2801"/>
        <v>100</v>
      </c>
      <c r="P2329" s="26">
        <f t="shared" ref="P2329:R2332" si="2809">P2330</f>
        <v>0</v>
      </c>
      <c r="Q2329" s="26">
        <f t="shared" si="2809"/>
        <v>0</v>
      </c>
      <c r="R2329" s="26">
        <f t="shared" si="2809"/>
        <v>0</v>
      </c>
    </row>
    <row r="2330" spans="1:18" ht="26" x14ac:dyDescent="0.35">
      <c r="A2330" s="24" t="s">
        <v>423</v>
      </c>
      <c r="B2330" s="24" t="s">
        <v>74</v>
      </c>
      <c r="C2330" s="24" t="s">
        <v>128</v>
      </c>
      <c r="D2330" s="24" t="s">
        <v>59</v>
      </c>
      <c r="E2330" s="24"/>
      <c r="F2330" s="25" t="s">
        <v>72</v>
      </c>
      <c r="G2330" s="26">
        <f t="shared" si="2806"/>
        <v>0</v>
      </c>
      <c r="H2330" s="26">
        <f>H2331</f>
        <v>217.2</v>
      </c>
      <c r="I2330" s="26">
        <v>217.2</v>
      </c>
      <c r="J2330" s="26">
        <f t="shared" si="2807"/>
        <v>0</v>
      </c>
      <c r="K2330" s="26">
        <f t="shared" si="2807"/>
        <v>0</v>
      </c>
      <c r="L2330" s="26">
        <f t="shared" si="2807"/>
        <v>0</v>
      </c>
      <c r="M2330" s="26">
        <f t="shared" si="2807"/>
        <v>0</v>
      </c>
      <c r="N2330" s="26">
        <f t="shared" si="2808"/>
        <v>217.2</v>
      </c>
      <c r="O2330" s="47">
        <f t="shared" si="2801"/>
        <v>100</v>
      </c>
      <c r="P2330" s="26">
        <f t="shared" si="2809"/>
        <v>0</v>
      </c>
      <c r="Q2330" s="26">
        <f t="shared" si="2809"/>
        <v>0</v>
      </c>
      <c r="R2330" s="26">
        <f t="shared" si="2809"/>
        <v>0</v>
      </c>
    </row>
    <row r="2331" spans="1:18" ht="26" x14ac:dyDescent="0.35">
      <c r="A2331" s="24" t="s">
        <v>423</v>
      </c>
      <c r="B2331" s="24" t="s">
        <v>74</v>
      </c>
      <c r="C2331" s="24" t="s">
        <v>128</v>
      </c>
      <c r="D2331" s="24" t="s">
        <v>53</v>
      </c>
      <c r="E2331" s="24"/>
      <c r="F2331" s="25" t="s">
        <v>73</v>
      </c>
      <c r="G2331" s="26">
        <f t="shared" si="2806"/>
        <v>0</v>
      </c>
      <c r="H2331" s="26">
        <f>H2332</f>
        <v>217.2</v>
      </c>
      <c r="I2331" s="26">
        <f t="shared" si="2807"/>
        <v>217.2</v>
      </c>
      <c r="J2331" s="26">
        <f t="shared" si="2807"/>
        <v>0</v>
      </c>
      <c r="K2331" s="26">
        <f t="shared" si="2807"/>
        <v>0</v>
      </c>
      <c r="L2331" s="26">
        <f t="shared" si="2807"/>
        <v>0</v>
      </c>
      <c r="M2331" s="26">
        <f t="shared" si="2807"/>
        <v>0</v>
      </c>
      <c r="N2331" s="26">
        <f t="shared" si="2808"/>
        <v>217.2</v>
      </c>
      <c r="O2331" s="47">
        <f t="shared" si="2801"/>
        <v>100</v>
      </c>
      <c r="P2331" s="26">
        <f t="shared" si="2809"/>
        <v>0</v>
      </c>
      <c r="Q2331" s="26">
        <f t="shared" si="2809"/>
        <v>0</v>
      </c>
      <c r="R2331" s="26">
        <f t="shared" si="2809"/>
        <v>0</v>
      </c>
    </row>
    <row r="2332" spans="1:18" ht="26" x14ac:dyDescent="0.35">
      <c r="A2332" s="24" t="s">
        <v>423</v>
      </c>
      <c r="B2332" s="24" t="s">
        <v>74</v>
      </c>
      <c r="C2332" s="24" t="s">
        <v>128</v>
      </c>
      <c r="D2332" s="24" t="s">
        <v>53</v>
      </c>
      <c r="E2332" s="24" t="s">
        <v>6</v>
      </c>
      <c r="F2332" s="25" t="s">
        <v>367</v>
      </c>
      <c r="G2332" s="26">
        <f t="shared" si="2806"/>
        <v>0</v>
      </c>
      <c r="H2332" s="26">
        <f>H2333</f>
        <v>217.2</v>
      </c>
      <c r="I2332" s="26">
        <f t="shared" si="2807"/>
        <v>217.2</v>
      </c>
      <c r="J2332" s="26">
        <f t="shared" si="2807"/>
        <v>0</v>
      </c>
      <c r="K2332" s="26">
        <f t="shared" si="2807"/>
        <v>0</v>
      </c>
      <c r="L2332" s="26">
        <f t="shared" si="2807"/>
        <v>0</v>
      </c>
      <c r="M2332" s="26">
        <f t="shared" si="2807"/>
        <v>0</v>
      </c>
      <c r="N2332" s="26">
        <f t="shared" si="2808"/>
        <v>217.2</v>
      </c>
      <c r="O2332" s="47">
        <f t="shared" si="2801"/>
        <v>100</v>
      </c>
      <c r="P2332" s="26">
        <f t="shared" si="2809"/>
        <v>0</v>
      </c>
      <c r="Q2332" s="26">
        <f t="shared" si="2809"/>
        <v>0</v>
      </c>
      <c r="R2332" s="26">
        <f t="shared" si="2809"/>
        <v>0</v>
      </c>
    </row>
    <row r="2333" spans="1:18" ht="26" x14ac:dyDescent="0.35">
      <c r="A2333" s="24" t="s">
        <v>423</v>
      </c>
      <c r="B2333" s="24" t="s">
        <v>74</v>
      </c>
      <c r="C2333" s="24" t="s">
        <v>128</v>
      </c>
      <c r="D2333" s="24" t="s">
        <v>53</v>
      </c>
      <c r="E2333" s="24">
        <v>240</v>
      </c>
      <c r="F2333" s="25" t="s">
        <v>356</v>
      </c>
      <c r="G2333" s="26"/>
      <c r="H2333" s="26">
        <v>217.2</v>
      </c>
      <c r="I2333" s="26">
        <v>217.2</v>
      </c>
      <c r="J2333" s="26"/>
      <c r="K2333" s="26"/>
      <c r="L2333" s="26"/>
      <c r="M2333" s="26"/>
      <c r="N2333" s="26">
        <v>217.2</v>
      </c>
      <c r="O2333" s="47">
        <f t="shared" si="2801"/>
        <v>100</v>
      </c>
      <c r="P2333" s="26"/>
      <c r="Q2333" s="26"/>
      <c r="R2333" s="26"/>
    </row>
    <row r="2334" spans="1:18" s="29" customFormat="1" x14ac:dyDescent="0.35">
      <c r="A2334" s="28" t="s">
        <v>423</v>
      </c>
      <c r="B2334" s="28" t="s">
        <v>74</v>
      </c>
      <c r="C2334" s="28" t="s">
        <v>75</v>
      </c>
      <c r="D2334" s="28"/>
      <c r="E2334" s="28"/>
      <c r="F2334" s="21" t="s">
        <v>89</v>
      </c>
      <c r="G2334" s="22">
        <f t="shared" ref="G2334" si="2810">G2335+G2340+G2345</f>
        <v>1446</v>
      </c>
      <c r="H2334" s="22">
        <f t="shared" ref="H2334:M2334" si="2811">H2335+H2340+H2345</f>
        <v>1446</v>
      </c>
      <c r="I2334" s="22">
        <f t="shared" si="2811"/>
        <v>1446</v>
      </c>
      <c r="J2334" s="22">
        <f t="shared" si="2811"/>
        <v>0</v>
      </c>
      <c r="K2334" s="22">
        <f t="shared" si="2811"/>
        <v>0</v>
      </c>
      <c r="L2334" s="22">
        <f t="shared" si="2811"/>
        <v>0</v>
      </c>
      <c r="M2334" s="22">
        <f t="shared" si="2811"/>
        <v>0</v>
      </c>
      <c r="N2334" s="22">
        <f t="shared" ref="N2334" si="2812">N2335+N2340+N2345</f>
        <v>1020.893</v>
      </c>
      <c r="O2334" s="48">
        <f t="shared" si="2801"/>
        <v>70.601175656984779</v>
      </c>
      <c r="P2334" s="22">
        <f t="shared" ref="P2334:R2334" si="2813">P2335+P2340+P2345</f>
        <v>0</v>
      </c>
      <c r="Q2334" s="22">
        <f t="shared" ref="Q2334" si="2814">Q2335+Q2340+Q2345</f>
        <v>0</v>
      </c>
      <c r="R2334" s="22">
        <f t="shared" si="2813"/>
        <v>0</v>
      </c>
    </row>
    <row r="2335" spans="1:18" x14ac:dyDescent="0.35">
      <c r="A2335" s="24" t="s">
        <v>423</v>
      </c>
      <c r="B2335" s="24" t="s">
        <v>74</v>
      </c>
      <c r="C2335" s="24" t="s">
        <v>75</v>
      </c>
      <c r="D2335" s="24" t="s">
        <v>340</v>
      </c>
      <c r="E2335" s="24"/>
      <c r="F2335" s="25" t="s">
        <v>390</v>
      </c>
      <c r="G2335" s="26">
        <f t="shared" ref="G2335:N2338" si="2815">G2336</f>
        <v>52.8</v>
      </c>
      <c r="H2335" s="26">
        <f t="shared" si="2815"/>
        <v>52.8</v>
      </c>
      <c r="I2335" s="26">
        <f t="shared" si="2815"/>
        <v>52.8</v>
      </c>
      <c r="J2335" s="26">
        <f t="shared" si="2815"/>
        <v>0</v>
      </c>
      <c r="K2335" s="26">
        <f t="shared" si="2815"/>
        <v>0</v>
      </c>
      <c r="L2335" s="26">
        <f t="shared" si="2815"/>
        <v>0</v>
      </c>
      <c r="M2335" s="26">
        <f t="shared" si="2815"/>
        <v>0</v>
      </c>
      <c r="N2335" s="26">
        <f t="shared" si="2815"/>
        <v>52.8</v>
      </c>
      <c r="O2335" s="47">
        <f t="shared" si="2801"/>
        <v>100</v>
      </c>
      <c r="P2335" s="26">
        <f t="shared" ref="P2335:R2338" si="2816">P2336</f>
        <v>0</v>
      </c>
      <c r="Q2335" s="26">
        <f t="shared" si="2816"/>
        <v>0</v>
      </c>
      <c r="R2335" s="26">
        <f t="shared" si="2816"/>
        <v>0</v>
      </c>
    </row>
    <row r="2336" spans="1:18" ht="26" x14ac:dyDescent="0.35">
      <c r="A2336" s="24" t="s">
        <v>423</v>
      </c>
      <c r="B2336" s="24" t="s">
        <v>74</v>
      </c>
      <c r="C2336" s="24" t="s">
        <v>75</v>
      </c>
      <c r="D2336" s="24" t="s">
        <v>341</v>
      </c>
      <c r="E2336" s="24"/>
      <c r="F2336" s="25" t="s">
        <v>392</v>
      </c>
      <c r="G2336" s="26">
        <f t="shared" si="2815"/>
        <v>52.8</v>
      </c>
      <c r="H2336" s="26">
        <f t="shared" si="2815"/>
        <v>52.8</v>
      </c>
      <c r="I2336" s="26">
        <f t="shared" si="2815"/>
        <v>52.8</v>
      </c>
      <c r="J2336" s="26">
        <f t="shared" si="2815"/>
        <v>0</v>
      </c>
      <c r="K2336" s="26">
        <f t="shared" si="2815"/>
        <v>0</v>
      </c>
      <c r="L2336" s="26">
        <f t="shared" si="2815"/>
        <v>0</v>
      </c>
      <c r="M2336" s="26">
        <f t="shared" si="2815"/>
        <v>0</v>
      </c>
      <c r="N2336" s="26">
        <f t="shared" si="2815"/>
        <v>52.8</v>
      </c>
      <c r="O2336" s="47">
        <f t="shared" si="2801"/>
        <v>100</v>
      </c>
      <c r="P2336" s="26">
        <f t="shared" si="2816"/>
        <v>0</v>
      </c>
      <c r="Q2336" s="26">
        <f t="shared" si="2816"/>
        <v>0</v>
      </c>
      <c r="R2336" s="26">
        <f t="shared" si="2816"/>
        <v>0</v>
      </c>
    </row>
    <row r="2337" spans="1:18" ht="26" x14ac:dyDescent="0.35">
      <c r="A2337" s="24" t="s">
        <v>423</v>
      </c>
      <c r="B2337" s="24" t="s">
        <v>74</v>
      </c>
      <c r="C2337" s="24" t="s">
        <v>75</v>
      </c>
      <c r="D2337" s="24" t="s">
        <v>316</v>
      </c>
      <c r="E2337" s="24"/>
      <c r="F2337" s="25" t="s">
        <v>393</v>
      </c>
      <c r="G2337" s="26">
        <f t="shared" si="2815"/>
        <v>52.8</v>
      </c>
      <c r="H2337" s="26">
        <f t="shared" si="2815"/>
        <v>52.8</v>
      </c>
      <c r="I2337" s="26">
        <f t="shared" si="2815"/>
        <v>52.8</v>
      </c>
      <c r="J2337" s="26">
        <f t="shared" si="2815"/>
        <v>0</v>
      </c>
      <c r="K2337" s="26">
        <f t="shared" si="2815"/>
        <v>0</v>
      </c>
      <c r="L2337" s="26">
        <f t="shared" si="2815"/>
        <v>0</v>
      </c>
      <c r="M2337" s="26">
        <f t="shared" si="2815"/>
        <v>0</v>
      </c>
      <c r="N2337" s="26">
        <f t="shared" si="2815"/>
        <v>52.8</v>
      </c>
      <c r="O2337" s="47">
        <f t="shared" si="2801"/>
        <v>100</v>
      </c>
      <c r="P2337" s="26">
        <f t="shared" si="2816"/>
        <v>0</v>
      </c>
      <c r="Q2337" s="26">
        <f t="shared" si="2816"/>
        <v>0</v>
      </c>
      <c r="R2337" s="26">
        <f t="shared" si="2816"/>
        <v>0</v>
      </c>
    </row>
    <row r="2338" spans="1:18" ht="26" x14ac:dyDescent="0.35">
      <c r="A2338" s="24" t="s">
        <v>423</v>
      </c>
      <c r="B2338" s="24" t="s">
        <v>74</v>
      </c>
      <c r="C2338" s="24" t="s">
        <v>75</v>
      </c>
      <c r="D2338" s="24" t="s">
        <v>316</v>
      </c>
      <c r="E2338" s="24" t="s">
        <v>6</v>
      </c>
      <c r="F2338" s="25" t="s">
        <v>367</v>
      </c>
      <c r="G2338" s="26">
        <f t="shared" si="2815"/>
        <v>52.8</v>
      </c>
      <c r="H2338" s="26">
        <f t="shared" si="2815"/>
        <v>52.8</v>
      </c>
      <c r="I2338" s="26">
        <f t="shared" si="2815"/>
        <v>52.8</v>
      </c>
      <c r="J2338" s="26">
        <f t="shared" si="2815"/>
        <v>0</v>
      </c>
      <c r="K2338" s="26">
        <f t="shared" si="2815"/>
        <v>0</v>
      </c>
      <c r="L2338" s="26">
        <f t="shared" si="2815"/>
        <v>0</v>
      </c>
      <c r="M2338" s="26">
        <f t="shared" si="2815"/>
        <v>0</v>
      </c>
      <c r="N2338" s="26">
        <f t="shared" si="2815"/>
        <v>52.8</v>
      </c>
      <c r="O2338" s="47">
        <f t="shared" si="2801"/>
        <v>100</v>
      </c>
      <c r="P2338" s="26">
        <f t="shared" si="2816"/>
        <v>0</v>
      </c>
      <c r="Q2338" s="26">
        <f t="shared" si="2816"/>
        <v>0</v>
      </c>
      <c r="R2338" s="26">
        <f t="shared" si="2816"/>
        <v>0</v>
      </c>
    </row>
    <row r="2339" spans="1:18" ht="26" x14ac:dyDescent="0.35">
      <c r="A2339" s="24" t="s">
        <v>423</v>
      </c>
      <c r="B2339" s="24" t="s">
        <v>74</v>
      </c>
      <c r="C2339" s="24" t="s">
        <v>75</v>
      </c>
      <c r="D2339" s="24" t="s">
        <v>316</v>
      </c>
      <c r="E2339" s="24">
        <v>240</v>
      </c>
      <c r="F2339" s="25" t="s">
        <v>356</v>
      </c>
      <c r="G2339" s="26">
        <v>52.8</v>
      </c>
      <c r="H2339" s="26">
        <v>52.8</v>
      </c>
      <c r="I2339" s="26">
        <v>52.8</v>
      </c>
      <c r="J2339" s="26"/>
      <c r="K2339" s="26"/>
      <c r="L2339" s="26"/>
      <c r="M2339" s="26"/>
      <c r="N2339" s="26">
        <v>52.8</v>
      </c>
      <c r="O2339" s="47">
        <f t="shared" si="2801"/>
        <v>100</v>
      </c>
      <c r="P2339" s="26"/>
      <c r="Q2339" s="26"/>
      <c r="R2339" s="26"/>
    </row>
    <row r="2340" spans="1:18" ht="39" x14ac:dyDescent="0.35">
      <c r="A2340" s="24" t="s">
        <v>423</v>
      </c>
      <c r="B2340" s="24" t="s">
        <v>74</v>
      </c>
      <c r="C2340" s="24" t="s">
        <v>75</v>
      </c>
      <c r="D2340" s="24" t="s">
        <v>337</v>
      </c>
      <c r="E2340" s="24"/>
      <c r="F2340" s="25" t="s">
        <v>779</v>
      </c>
      <c r="G2340" s="26">
        <f t="shared" ref="G2340:N2343" si="2817">G2341</f>
        <v>946.3</v>
      </c>
      <c r="H2340" s="26">
        <f t="shared" si="2817"/>
        <v>946.3</v>
      </c>
      <c r="I2340" s="26">
        <f t="shared" si="2817"/>
        <v>946.3</v>
      </c>
      <c r="J2340" s="26">
        <f t="shared" si="2817"/>
        <v>0</v>
      </c>
      <c r="K2340" s="26">
        <f t="shared" si="2817"/>
        <v>0</v>
      </c>
      <c r="L2340" s="26">
        <f t="shared" si="2817"/>
        <v>0</v>
      </c>
      <c r="M2340" s="26">
        <f t="shared" si="2817"/>
        <v>0</v>
      </c>
      <c r="N2340" s="26">
        <f t="shared" si="2817"/>
        <v>521.89300000000003</v>
      </c>
      <c r="O2340" s="47">
        <f t="shared" si="2801"/>
        <v>55.150903518968619</v>
      </c>
      <c r="P2340" s="26">
        <f t="shared" ref="P2340:R2343" si="2818">P2341</f>
        <v>0</v>
      </c>
      <c r="Q2340" s="26">
        <f t="shared" si="2818"/>
        <v>0</v>
      </c>
      <c r="R2340" s="26">
        <f t="shared" si="2818"/>
        <v>0</v>
      </c>
    </row>
    <row r="2341" spans="1:18" ht="26" x14ac:dyDescent="0.35">
      <c r="A2341" s="24" t="s">
        <v>423</v>
      </c>
      <c r="B2341" s="24" t="s">
        <v>74</v>
      </c>
      <c r="C2341" s="24" t="s">
        <v>75</v>
      </c>
      <c r="D2341" s="24" t="s">
        <v>338</v>
      </c>
      <c r="E2341" s="24"/>
      <c r="F2341" s="25" t="s">
        <v>399</v>
      </c>
      <c r="G2341" s="26">
        <f t="shared" si="2817"/>
        <v>946.3</v>
      </c>
      <c r="H2341" s="26">
        <f t="shared" si="2817"/>
        <v>946.3</v>
      </c>
      <c r="I2341" s="26">
        <f t="shared" si="2817"/>
        <v>946.3</v>
      </c>
      <c r="J2341" s="26">
        <f t="shared" si="2817"/>
        <v>0</v>
      </c>
      <c r="K2341" s="26">
        <f t="shared" si="2817"/>
        <v>0</v>
      </c>
      <c r="L2341" s="26">
        <f t="shared" si="2817"/>
        <v>0</v>
      </c>
      <c r="M2341" s="26">
        <f t="shared" si="2817"/>
        <v>0</v>
      </c>
      <c r="N2341" s="26">
        <f t="shared" si="2817"/>
        <v>521.89300000000003</v>
      </c>
      <c r="O2341" s="47">
        <f t="shared" si="2801"/>
        <v>55.150903518968619</v>
      </c>
      <c r="P2341" s="26">
        <f t="shared" si="2818"/>
        <v>0</v>
      </c>
      <c r="Q2341" s="26">
        <f t="shared" si="2818"/>
        <v>0</v>
      </c>
      <c r="R2341" s="26">
        <f t="shared" si="2818"/>
        <v>0</v>
      </c>
    </row>
    <row r="2342" spans="1:18" x14ac:dyDescent="0.35">
      <c r="A2342" s="24" t="s">
        <v>423</v>
      </c>
      <c r="B2342" s="24" t="s">
        <v>74</v>
      </c>
      <c r="C2342" s="24" t="s">
        <v>75</v>
      </c>
      <c r="D2342" s="24" t="s">
        <v>317</v>
      </c>
      <c r="E2342" s="24"/>
      <c r="F2342" s="25" t="s">
        <v>404</v>
      </c>
      <c r="G2342" s="26">
        <f t="shared" si="2817"/>
        <v>946.3</v>
      </c>
      <c r="H2342" s="26">
        <f t="shared" si="2817"/>
        <v>946.3</v>
      </c>
      <c r="I2342" s="26">
        <f t="shared" si="2817"/>
        <v>946.3</v>
      </c>
      <c r="J2342" s="26">
        <f t="shared" si="2817"/>
        <v>0</v>
      </c>
      <c r="K2342" s="26">
        <f t="shared" si="2817"/>
        <v>0</v>
      </c>
      <c r="L2342" s="26">
        <f t="shared" si="2817"/>
        <v>0</v>
      </c>
      <c r="M2342" s="26">
        <f t="shared" si="2817"/>
        <v>0</v>
      </c>
      <c r="N2342" s="26">
        <f t="shared" si="2817"/>
        <v>521.89300000000003</v>
      </c>
      <c r="O2342" s="47">
        <f t="shared" si="2801"/>
        <v>55.150903518968619</v>
      </c>
      <c r="P2342" s="26">
        <f t="shared" si="2818"/>
        <v>0</v>
      </c>
      <c r="Q2342" s="26">
        <f t="shared" si="2818"/>
        <v>0</v>
      </c>
      <c r="R2342" s="26">
        <f t="shared" si="2818"/>
        <v>0</v>
      </c>
    </row>
    <row r="2343" spans="1:18" ht="26" x14ac:dyDescent="0.35">
      <c r="A2343" s="24" t="s">
        <v>423</v>
      </c>
      <c r="B2343" s="24" t="s">
        <v>74</v>
      </c>
      <c r="C2343" s="24" t="s">
        <v>75</v>
      </c>
      <c r="D2343" s="24" t="s">
        <v>317</v>
      </c>
      <c r="E2343" s="24" t="s">
        <v>6</v>
      </c>
      <c r="F2343" s="25" t="s">
        <v>367</v>
      </c>
      <c r="G2343" s="26">
        <f t="shared" si="2817"/>
        <v>946.3</v>
      </c>
      <c r="H2343" s="26">
        <f t="shared" si="2817"/>
        <v>946.3</v>
      </c>
      <c r="I2343" s="26">
        <f t="shared" si="2817"/>
        <v>946.3</v>
      </c>
      <c r="J2343" s="26">
        <f t="shared" si="2817"/>
        <v>0</v>
      </c>
      <c r="K2343" s="26">
        <f t="shared" si="2817"/>
        <v>0</v>
      </c>
      <c r="L2343" s="26">
        <f t="shared" si="2817"/>
        <v>0</v>
      </c>
      <c r="M2343" s="26">
        <f t="shared" si="2817"/>
        <v>0</v>
      </c>
      <c r="N2343" s="26">
        <f t="shared" si="2817"/>
        <v>521.89300000000003</v>
      </c>
      <c r="O2343" s="47">
        <f t="shared" si="2801"/>
        <v>55.150903518968619</v>
      </c>
      <c r="P2343" s="26">
        <f t="shared" si="2818"/>
        <v>0</v>
      </c>
      <c r="Q2343" s="26">
        <f t="shared" si="2818"/>
        <v>0</v>
      </c>
      <c r="R2343" s="26">
        <f t="shared" si="2818"/>
        <v>0</v>
      </c>
    </row>
    <row r="2344" spans="1:18" ht="26" x14ac:dyDescent="0.35">
      <c r="A2344" s="24" t="s">
        <v>423</v>
      </c>
      <c r="B2344" s="24" t="s">
        <v>74</v>
      </c>
      <c r="C2344" s="24" t="s">
        <v>75</v>
      </c>
      <c r="D2344" s="24" t="s">
        <v>317</v>
      </c>
      <c r="E2344" s="24">
        <v>240</v>
      </c>
      <c r="F2344" s="25" t="s">
        <v>356</v>
      </c>
      <c r="G2344" s="26">
        <v>946.3</v>
      </c>
      <c r="H2344" s="26">
        <v>946.3</v>
      </c>
      <c r="I2344" s="26">
        <v>946.3</v>
      </c>
      <c r="J2344" s="26"/>
      <c r="K2344" s="26"/>
      <c r="L2344" s="26"/>
      <c r="M2344" s="26"/>
      <c r="N2344" s="26">
        <v>521.89300000000003</v>
      </c>
      <c r="O2344" s="47">
        <f t="shared" si="2801"/>
        <v>55.150903518968619</v>
      </c>
      <c r="P2344" s="26"/>
      <c r="Q2344" s="26"/>
      <c r="R2344" s="26"/>
    </row>
    <row r="2345" spans="1:18" ht="26" x14ac:dyDescent="0.35">
      <c r="A2345" s="24" t="s">
        <v>423</v>
      </c>
      <c r="B2345" s="24" t="s">
        <v>74</v>
      </c>
      <c r="C2345" s="24" t="s">
        <v>75</v>
      </c>
      <c r="D2345" s="24" t="s">
        <v>83</v>
      </c>
      <c r="E2345" s="24"/>
      <c r="F2345" s="25" t="s">
        <v>90</v>
      </c>
      <c r="G2345" s="26">
        <f t="shared" ref="G2345:N2348" si="2819">G2346</f>
        <v>446.9</v>
      </c>
      <c r="H2345" s="26">
        <f t="shared" si="2819"/>
        <v>446.9</v>
      </c>
      <c r="I2345" s="26">
        <f t="shared" si="2819"/>
        <v>446.9</v>
      </c>
      <c r="J2345" s="26">
        <f t="shared" si="2819"/>
        <v>0</v>
      </c>
      <c r="K2345" s="26">
        <f t="shared" si="2819"/>
        <v>0</v>
      </c>
      <c r="L2345" s="26">
        <f t="shared" si="2819"/>
        <v>0</v>
      </c>
      <c r="M2345" s="26">
        <f t="shared" si="2819"/>
        <v>0</v>
      </c>
      <c r="N2345" s="26">
        <f t="shared" si="2819"/>
        <v>446.2</v>
      </c>
      <c r="O2345" s="47">
        <f t="shared" si="2801"/>
        <v>99.843365406131127</v>
      </c>
      <c r="P2345" s="26">
        <f t="shared" ref="P2345:R2348" si="2820">P2346</f>
        <v>0</v>
      </c>
      <c r="Q2345" s="26">
        <f t="shared" si="2820"/>
        <v>0</v>
      </c>
      <c r="R2345" s="26">
        <f t="shared" si="2820"/>
        <v>0</v>
      </c>
    </row>
    <row r="2346" spans="1:18" ht="26" x14ac:dyDescent="0.35">
      <c r="A2346" s="24" t="s">
        <v>423</v>
      </c>
      <c r="B2346" s="24" t="s">
        <v>74</v>
      </c>
      <c r="C2346" s="24" t="s">
        <v>75</v>
      </c>
      <c r="D2346" s="24" t="s">
        <v>84</v>
      </c>
      <c r="E2346" s="24"/>
      <c r="F2346" s="25" t="s">
        <v>91</v>
      </c>
      <c r="G2346" s="26">
        <f t="shared" si="2819"/>
        <v>446.9</v>
      </c>
      <c r="H2346" s="26">
        <f t="shared" si="2819"/>
        <v>446.9</v>
      </c>
      <c r="I2346" s="26">
        <f t="shared" si="2819"/>
        <v>446.9</v>
      </c>
      <c r="J2346" s="26">
        <f t="shared" si="2819"/>
        <v>0</v>
      </c>
      <c r="K2346" s="26">
        <f t="shared" si="2819"/>
        <v>0</v>
      </c>
      <c r="L2346" s="26">
        <f t="shared" si="2819"/>
        <v>0</v>
      </c>
      <c r="M2346" s="26">
        <f t="shared" si="2819"/>
        <v>0</v>
      </c>
      <c r="N2346" s="26">
        <f t="shared" si="2819"/>
        <v>446.2</v>
      </c>
      <c r="O2346" s="47">
        <f t="shared" si="2801"/>
        <v>99.843365406131127</v>
      </c>
      <c r="P2346" s="26">
        <f t="shared" si="2820"/>
        <v>0</v>
      </c>
      <c r="Q2346" s="26">
        <f t="shared" si="2820"/>
        <v>0</v>
      </c>
      <c r="R2346" s="26">
        <f t="shared" si="2820"/>
        <v>0</v>
      </c>
    </row>
    <row r="2347" spans="1:18" ht="39" x14ac:dyDescent="0.35">
      <c r="A2347" s="24" t="s">
        <v>423</v>
      </c>
      <c r="B2347" s="24" t="s">
        <v>74</v>
      </c>
      <c r="C2347" s="24" t="s">
        <v>75</v>
      </c>
      <c r="D2347" s="24" t="s">
        <v>318</v>
      </c>
      <c r="E2347" s="24"/>
      <c r="F2347" s="25" t="s">
        <v>412</v>
      </c>
      <c r="G2347" s="26">
        <f t="shared" si="2819"/>
        <v>446.9</v>
      </c>
      <c r="H2347" s="26">
        <f t="shared" si="2819"/>
        <v>446.9</v>
      </c>
      <c r="I2347" s="26">
        <f t="shared" si="2819"/>
        <v>446.9</v>
      </c>
      <c r="J2347" s="26">
        <f t="shared" si="2819"/>
        <v>0</v>
      </c>
      <c r="K2347" s="26">
        <f t="shared" si="2819"/>
        <v>0</v>
      </c>
      <c r="L2347" s="26">
        <f t="shared" si="2819"/>
        <v>0</v>
      </c>
      <c r="M2347" s="26">
        <f t="shared" si="2819"/>
        <v>0</v>
      </c>
      <c r="N2347" s="26">
        <f t="shared" si="2819"/>
        <v>446.2</v>
      </c>
      <c r="O2347" s="47">
        <f t="shared" si="2801"/>
        <v>99.843365406131127</v>
      </c>
      <c r="P2347" s="26">
        <f t="shared" si="2820"/>
        <v>0</v>
      </c>
      <c r="Q2347" s="26">
        <f t="shared" si="2820"/>
        <v>0</v>
      </c>
      <c r="R2347" s="26">
        <f t="shared" si="2820"/>
        <v>0</v>
      </c>
    </row>
    <row r="2348" spans="1:18" ht="26" x14ac:dyDescent="0.35">
      <c r="A2348" s="24" t="s">
        <v>423</v>
      </c>
      <c r="B2348" s="24" t="s">
        <v>74</v>
      </c>
      <c r="C2348" s="24" t="s">
        <v>75</v>
      </c>
      <c r="D2348" s="24" t="s">
        <v>318</v>
      </c>
      <c r="E2348" s="24" t="s">
        <v>6</v>
      </c>
      <c r="F2348" s="25" t="s">
        <v>367</v>
      </c>
      <c r="G2348" s="26">
        <f t="shared" si="2819"/>
        <v>446.9</v>
      </c>
      <c r="H2348" s="26">
        <f t="shared" si="2819"/>
        <v>446.9</v>
      </c>
      <c r="I2348" s="26">
        <f t="shared" si="2819"/>
        <v>446.9</v>
      </c>
      <c r="J2348" s="26">
        <f t="shared" si="2819"/>
        <v>0</v>
      </c>
      <c r="K2348" s="26">
        <f t="shared" si="2819"/>
        <v>0</v>
      </c>
      <c r="L2348" s="26">
        <f t="shared" si="2819"/>
        <v>0</v>
      </c>
      <c r="M2348" s="26">
        <f t="shared" si="2819"/>
        <v>0</v>
      </c>
      <c r="N2348" s="26">
        <f t="shared" si="2819"/>
        <v>446.2</v>
      </c>
      <c r="O2348" s="47">
        <f t="shared" si="2801"/>
        <v>99.843365406131127</v>
      </c>
      <c r="P2348" s="26">
        <f t="shared" si="2820"/>
        <v>0</v>
      </c>
      <c r="Q2348" s="26">
        <f t="shared" si="2820"/>
        <v>0</v>
      </c>
      <c r="R2348" s="26">
        <f t="shared" si="2820"/>
        <v>0</v>
      </c>
    </row>
    <row r="2349" spans="1:18" ht="26" x14ac:dyDescent="0.35">
      <c r="A2349" s="24" t="s">
        <v>423</v>
      </c>
      <c r="B2349" s="24" t="s">
        <v>74</v>
      </c>
      <c r="C2349" s="24" t="s">
        <v>75</v>
      </c>
      <c r="D2349" s="24" t="s">
        <v>318</v>
      </c>
      <c r="E2349" s="24" t="s">
        <v>302</v>
      </c>
      <c r="F2349" s="25" t="s">
        <v>356</v>
      </c>
      <c r="G2349" s="26">
        <v>446.9</v>
      </c>
      <c r="H2349" s="26">
        <v>446.9</v>
      </c>
      <c r="I2349" s="26">
        <v>446.9</v>
      </c>
      <c r="J2349" s="26"/>
      <c r="K2349" s="26"/>
      <c r="L2349" s="26"/>
      <c r="M2349" s="26"/>
      <c r="N2349" s="26">
        <v>446.2</v>
      </c>
      <c r="O2349" s="47">
        <f t="shared" si="2801"/>
        <v>99.843365406131127</v>
      </c>
      <c r="P2349" s="26"/>
      <c r="Q2349" s="26"/>
      <c r="R2349" s="26"/>
    </row>
    <row r="2350" spans="1:18" s="7" customFormat="1" x14ac:dyDescent="0.35">
      <c r="A2350" s="27" t="s">
        <v>423</v>
      </c>
      <c r="B2350" s="27" t="s">
        <v>100</v>
      </c>
      <c r="C2350" s="27"/>
      <c r="D2350" s="27"/>
      <c r="E2350" s="27"/>
      <c r="F2350" s="17" t="s">
        <v>373</v>
      </c>
      <c r="G2350" s="18">
        <f t="shared" ref="G2350:R2350" si="2821">G2359+G2394+G2351</f>
        <v>57864.697</v>
      </c>
      <c r="H2350" s="18">
        <f t="shared" si="2821"/>
        <v>66624.997999999992</v>
      </c>
      <c r="I2350" s="18">
        <f t="shared" si="2821"/>
        <v>66624.997999999992</v>
      </c>
      <c r="J2350" s="18">
        <f t="shared" si="2821"/>
        <v>0</v>
      </c>
      <c r="K2350" s="18">
        <f t="shared" si="2821"/>
        <v>0</v>
      </c>
      <c r="L2350" s="18">
        <f t="shared" si="2821"/>
        <v>0</v>
      </c>
      <c r="M2350" s="18">
        <f t="shared" si="2821"/>
        <v>0</v>
      </c>
      <c r="N2350" s="18">
        <f t="shared" si="2821"/>
        <v>66131.983999999997</v>
      </c>
      <c r="O2350" s="46">
        <f t="shared" si="2801"/>
        <v>99.260016488105563</v>
      </c>
      <c r="P2350" s="18">
        <f t="shared" si="2821"/>
        <v>0</v>
      </c>
      <c r="Q2350" s="18">
        <f t="shared" si="2821"/>
        <v>0</v>
      </c>
      <c r="R2350" s="18">
        <f t="shared" si="2821"/>
        <v>0</v>
      </c>
    </row>
    <row r="2351" spans="1:18" s="29" customFormat="1" x14ac:dyDescent="0.35">
      <c r="A2351" s="28" t="s">
        <v>423</v>
      </c>
      <c r="B2351" s="28" t="s">
        <v>100</v>
      </c>
      <c r="C2351" s="28" t="s">
        <v>8</v>
      </c>
      <c r="D2351" s="28"/>
      <c r="E2351" s="28"/>
      <c r="F2351" s="21" t="s">
        <v>380</v>
      </c>
      <c r="G2351" s="22"/>
      <c r="H2351" s="22">
        <f>H2353</f>
        <v>8000</v>
      </c>
      <c r="I2351" s="22">
        <f t="shared" ref="I2351:R2351" si="2822">I2353</f>
        <v>8000</v>
      </c>
      <c r="J2351" s="22">
        <f t="shared" si="2822"/>
        <v>0</v>
      </c>
      <c r="K2351" s="22">
        <f t="shared" si="2822"/>
        <v>0</v>
      </c>
      <c r="L2351" s="22">
        <f t="shared" si="2822"/>
        <v>0</v>
      </c>
      <c r="M2351" s="22">
        <f t="shared" si="2822"/>
        <v>0</v>
      </c>
      <c r="N2351" s="22">
        <f t="shared" si="2822"/>
        <v>7809.87</v>
      </c>
      <c r="O2351" s="48">
        <f t="shared" si="2801"/>
        <v>97.623374999999996</v>
      </c>
      <c r="P2351" s="22">
        <f t="shared" si="2822"/>
        <v>0</v>
      </c>
      <c r="Q2351" s="22">
        <f t="shared" si="2822"/>
        <v>0</v>
      </c>
      <c r="R2351" s="22">
        <f t="shared" si="2822"/>
        <v>0</v>
      </c>
    </row>
    <row r="2352" spans="1:18" ht="26" x14ac:dyDescent="0.35">
      <c r="A2352" s="24" t="s">
        <v>423</v>
      </c>
      <c r="B2352" s="24" t="s">
        <v>100</v>
      </c>
      <c r="C2352" s="24" t="s">
        <v>8</v>
      </c>
      <c r="D2352" s="24" t="s">
        <v>343</v>
      </c>
      <c r="E2352" s="24"/>
      <c r="F2352" s="25" t="s">
        <v>410</v>
      </c>
      <c r="G2352" s="26">
        <f>G2353</f>
        <v>0</v>
      </c>
      <c r="H2352" s="26">
        <f t="shared" ref="H2352:R2352" si="2823">H2353</f>
        <v>8000</v>
      </c>
      <c r="I2352" s="26">
        <f t="shared" si="2823"/>
        <v>8000</v>
      </c>
      <c r="J2352" s="26">
        <f t="shared" si="2823"/>
        <v>0</v>
      </c>
      <c r="K2352" s="26">
        <f t="shared" si="2823"/>
        <v>0</v>
      </c>
      <c r="L2352" s="26">
        <f t="shared" si="2823"/>
        <v>0</v>
      </c>
      <c r="M2352" s="26">
        <f t="shared" si="2823"/>
        <v>0</v>
      </c>
      <c r="N2352" s="26">
        <f t="shared" si="2823"/>
        <v>7809.87</v>
      </c>
      <c r="O2352" s="47">
        <f t="shared" si="2801"/>
        <v>97.623374999999996</v>
      </c>
      <c r="P2352" s="26">
        <f t="shared" si="2823"/>
        <v>0</v>
      </c>
      <c r="Q2352" s="26">
        <f t="shared" si="2823"/>
        <v>0</v>
      </c>
      <c r="R2352" s="22">
        <f t="shared" si="2823"/>
        <v>0</v>
      </c>
    </row>
    <row r="2353" spans="1:18" ht="26" x14ac:dyDescent="0.35">
      <c r="A2353" s="24" t="s">
        <v>423</v>
      </c>
      <c r="B2353" s="24" t="s">
        <v>100</v>
      </c>
      <c r="C2353" s="24" t="s">
        <v>8</v>
      </c>
      <c r="D2353" s="24" t="s">
        <v>460</v>
      </c>
      <c r="E2353" s="24"/>
      <c r="F2353" s="25" t="s">
        <v>684</v>
      </c>
      <c r="G2353" s="26"/>
      <c r="H2353" s="26">
        <f>H2354</f>
        <v>8000</v>
      </c>
      <c r="I2353" s="26">
        <f t="shared" ref="I2353:K2353" si="2824">I2354</f>
        <v>8000</v>
      </c>
      <c r="J2353" s="26">
        <f t="shared" si="2824"/>
        <v>0</v>
      </c>
      <c r="K2353" s="26">
        <f t="shared" si="2824"/>
        <v>0</v>
      </c>
      <c r="L2353" s="26">
        <f t="shared" ref="L2353:R2353" si="2825">L2354</f>
        <v>0</v>
      </c>
      <c r="M2353" s="26">
        <f t="shared" si="2825"/>
        <v>0</v>
      </c>
      <c r="N2353" s="26">
        <f t="shared" si="2825"/>
        <v>7809.87</v>
      </c>
      <c r="O2353" s="47">
        <f t="shared" si="2801"/>
        <v>97.623374999999996</v>
      </c>
      <c r="P2353" s="26">
        <f t="shared" si="2825"/>
        <v>0</v>
      </c>
      <c r="Q2353" s="26">
        <f t="shared" si="2825"/>
        <v>0</v>
      </c>
      <c r="R2353" s="26">
        <f t="shared" si="2825"/>
        <v>0</v>
      </c>
    </row>
    <row r="2354" spans="1:18" ht="52" x14ac:dyDescent="0.35">
      <c r="A2354" s="24" t="s">
        <v>423</v>
      </c>
      <c r="B2354" s="24" t="s">
        <v>100</v>
      </c>
      <c r="C2354" s="24" t="s">
        <v>8</v>
      </c>
      <c r="D2354" s="24" t="s">
        <v>810</v>
      </c>
      <c r="E2354" s="24"/>
      <c r="F2354" s="25" t="s">
        <v>938</v>
      </c>
      <c r="G2354" s="26"/>
      <c r="H2354" s="26">
        <f>H2357+H2355</f>
        <v>8000</v>
      </c>
      <c r="I2354" s="26">
        <f t="shared" ref="I2354:M2354" si="2826">I2357+I2355</f>
        <v>8000</v>
      </c>
      <c r="J2354" s="26">
        <f t="shared" si="2826"/>
        <v>0</v>
      </c>
      <c r="K2354" s="26">
        <f t="shared" si="2826"/>
        <v>0</v>
      </c>
      <c r="L2354" s="26">
        <f t="shared" si="2826"/>
        <v>0</v>
      </c>
      <c r="M2354" s="26">
        <f t="shared" si="2826"/>
        <v>0</v>
      </c>
      <c r="N2354" s="26">
        <f t="shared" ref="N2354:R2354" si="2827">N2357+N2355</f>
        <v>7809.87</v>
      </c>
      <c r="O2354" s="47">
        <f t="shared" si="2801"/>
        <v>97.623374999999996</v>
      </c>
      <c r="P2354" s="26">
        <f t="shared" ref="P2354:Q2354" si="2828">P2357+P2355</f>
        <v>0</v>
      </c>
      <c r="Q2354" s="26">
        <f t="shared" si="2828"/>
        <v>0</v>
      </c>
      <c r="R2354" s="26">
        <f t="shared" si="2827"/>
        <v>0</v>
      </c>
    </row>
    <row r="2355" spans="1:18" ht="26" x14ac:dyDescent="0.35">
      <c r="A2355" s="24" t="s">
        <v>423</v>
      </c>
      <c r="B2355" s="24" t="s">
        <v>100</v>
      </c>
      <c r="C2355" s="24" t="s">
        <v>8</v>
      </c>
      <c r="D2355" s="24" t="s">
        <v>810</v>
      </c>
      <c r="E2355" s="10" t="s">
        <v>85</v>
      </c>
      <c r="F2355" s="25" t="s">
        <v>370</v>
      </c>
      <c r="G2355" s="26"/>
      <c r="H2355" s="26">
        <f>H2356</f>
        <v>973.75135</v>
      </c>
      <c r="I2355" s="26">
        <f t="shared" ref="I2355:K2355" si="2829">I2356</f>
        <v>973.75135</v>
      </c>
      <c r="J2355" s="26">
        <f t="shared" si="2829"/>
        <v>0</v>
      </c>
      <c r="K2355" s="26">
        <f t="shared" si="2829"/>
        <v>0</v>
      </c>
      <c r="L2355" s="26">
        <f t="shared" ref="L2355:R2355" si="2830">L2356</f>
        <v>0</v>
      </c>
      <c r="M2355" s="26">
        <f t="shared" si="2830"/>
        <v>0</v>
      </c>
      <c r="N2355" s="26">
        <f t="shared" si="2830"/>
        <v>973.75099999999998</v>
      </c>
      <c r="O2355" s="47">
        <f t="shared" si="2801"/>
        <v>99.999964056532491</v>
      </c>
      <c r="P2355" s="26">
        <f t="shared" si="2830"/>
        <v>0</v>
      </c>
      <c r="Q2355" s="26">
        <f t="shared" si="2830"/>
        <v>0</v>
      </c>
      <c r="R2355" s="26">
        <f t="shared" si="2830"/>
        <v>0</v>
      </c>
    </row>
    <row r="2356" spans="1:18" ht="26" x14ac:dyDescent="0.35">
      <c r="A2356" s="24" t="s">
        <v>423</v>
      </c>
      <c r="B2356" s="24" t="s">
        <v>100</v>
      </c>
      <c r="C2356" s="24" t="s">
        <v>8</v>
      </c>
      <c r="D2356" s="24" t="s">
        <v>810</v>
      </c>
      <c r="E2356" s="10">
        <v>630</v>
      </c>
      <c r="F2356" s="25" t="s">
        <v>363</v>
      </c>
      <c r="G2356" s="26"/>
      <c r="H2356" s="26">
        <v>973.75135</v>
      </c>
      <c r="I2356" s="26">
        <v>973.75135</v>
      </c>
      <c r="J2356" s="26"/>
      <c r="K2356" s="26"/>
      <c r="L2356" s="26"/>
      <c r="M2356" s="26"/>
      <c r="N2356" s="26">
        <v>973.75099999999998</v>
      </c>
      <c r="O2356" s="47">
        <f t="shared" si="2801"/>
        <v>99.999964056532491</v>
      </c>
      <c r="P2356" s="26"/>
      <c r="Q2356" s="26"/>
      <c r="R2356" s="26"/>
    </row>
    <row r="2357" spans="1:18" x14ac:dyDescent="0.35">
      <c r="A2357" s="24" t="s">
        <v>423</v>
      </c>
      <c r="B2357" s="24" t="s">
        <v>100</v>
      </c>
      <c r="C2357" s="24" t="s">
        <v>8</v>
      </c>
      <c r="D2357" s="24" t="s">
        <v>810</v>
      </c>
      <c r="E2357" s="24" t="s">
        <v>7</v>
      </c>
      <c r="F2357" s="25" t="s">
        <v>371</v>
      </c>
      <c r="G2357" s="26"/>
      <c r="H2357" s="26">
        <f>H2358</f>
        <v>7026.2486500000005</v>
      </c>
      <c r="I2357" s="26">
        <f>I2358</f>
        <v>7026.2486500000005</v>
      </c>
      <c r="J2357" s="26"/>
      <c r="K2357" s="26"/>
      <c r="L2357" s="26"/>
      <c r="M2357" s="26"/>
      <c r="N2357" s="26">
        <f>N2358</f>
        <v>6836.1189999999997</v>
      </c>
      <c r="O2357" s="47">
        <f t="shared" si="2801"/>
        <v>97.294009086911544</v>
      </c>
      <c r="P2357" s="26"/>
      <c r="Q2357" s="26"/>
      <c r="R2357" s="26"/>
    </row>
    <row r="2358" spans="1:18" ht="39" x14ac:dyDescent="0.35">
      <c r="A2358" s="24" t="s">
        <v>423</v>
      </c>
      <c r="B2358" s="24" t="s">
        <v>100</v>
      </c>
      <c r="C2358" s="24" t="s">
        <v>8</v>
      </c>
      <c r="D2358" s="24" t="s">
        <v>810</v>
      </c>
      <c r="E2358" s="24" t="s">
        <v>428</v>
      </c>
      <c r="F2358" s="25" t="s">
        <v>733</v>
      </c>
      <c r="G2358" s="26"/>
      <c r="H2358" s="26">
        <v>7026.2486500000005</v>
      </c>
      <c r="I2358" s="26">
        <v>7026.2486500000005</v>
      </c>
      <c r="J2358" s="26"/>
      <c r="K2358" s="26"/>
      <c r="L2358" s="26"/>
      <c r="M2358" s="26"/>
      <c r="N2358" s="26">
        <v>6836.1189999999997</v>
      </c>
      <c r="O2358" s="47">
        <f t="shared" si="2801"/>
        <v>97.294009086911544</v>
      </c>
      <c r="P2358" s="26"/>
      <c r="Q2358" s="26"/>
      <c r="R2358" s="26"/>
    </row>
    <row r="2359" spans="1:18" s="29" customFormat="1" x14ac:dyDescent="0.35">
      <c r="A2359" s="28" t="s">
        <v>423</v>
      </c>
      <c r="B2359" s="28" t="s">
        <v>100</v>
      </c>
      <c r="C2359" s="28" t="s">
        <v>99</v>
      </c>
      <c r="D2359" s="28"/>
      <c r="E2359" s="28"/>
      <c r="F2359" s="21" t="s">
        <v>381</v>
      </c>
      <c r="G2359" s="22">
        <f t="shared" ref="G2359" si="2831">G2365+G2370+G2381+G2360+G2389</f>
        <v>46933.496999999996</v>
      </c>
      <c r="H2359" s="22">
        <f>H2365+H2370+H2381+H2360+H2389</f>
        <v>47175.398000000001</v>
      </c>
      <c r="I2359" s="22">
        <f t="shared" ref="I2359:M2359" si="2832">I2365+I2370+I2381+I2360+I2389</f>
        <v>47175.398000000001</v>
      </c>
      <c r="J2359" s="22">
        <f t="shared" si="2832"/>
        <v>0</v>
      </c>
      <c r="K2359" s="22">
        <f t="shared" si="2832"/>
        <v>0</v>
      </c>
      <c r="L2359" s="22">
        <f t="shared" si="2832"/>
        <v>0</v>
      </c>
      <c r="M2359" s="22">
        <f t="shared" si="2832"/>
        <v>0</v>
      </c>
      <c r="N2359" s="22">
        <f t="shared" ref="N2359" si="2833">N2365+N2370+N2381+N2360+N2389</f>
        <v>46878.411999999997</v>
      </c>
      <c r="O2359" s="48">
        <f t="shared" si="2801"/>
        <v>99.370464240704436</v>
      </c>
      <c r="P2359" s="22">
        <f t="shared" ref="P2359:R2359" si="2834">P2365+P2370+P2381+P2360+P2389</f>
        <v>0</v>
      </c>
      <c r="Q2359" s="22">
        <f t="shared" ref="Q2359" si="2835">Q2365+Q2370+Q2381+Q2360+Q2389</f>
        <v>0</v>
      </c>
      <c r="R2359" s="22">
        <f t="shared" si="2834"/>
        <v>0</v>
      </c>
    </row>
    <row r="2360" spans="1:18" x14ac:dyDescent="0.35">
      <c r="A2360" s="24" t="s">
        <v>423</v>
      </c>
      <c r="B2360" s="24" t="s">
        <v>100</v>
      </c>
      <c r="C2360" s="24" t="s">
        <v>99</v>
      </c>
      <c r="D2360" s="24" t="s">
        <v>340</v>
      </c>
      <c r="E2360" s="24"/>
      <c r="F2360" s="25" t="s">
        <v>390</v>
      </c>
      <c r="G2360" s="26">
        <f t="shared" ref="G2360:N2363" si="2836">G2361</f>
        <v>1383.3</v>
      </c>
      <c r="H2360" s="26">
        <f t="shared" si="2836"/>
        <v>1383.3</v>
      </c>
      <c r="I2360" s="26">
        <f t="shared" si="2836"/>
        <v>1383.3</v>
      </c>
      <c r="J2360" s="26">
        <f t="shared" si="2836"/>
        <v>0</v>
      </c>
      <c r="K2360" s="26">
        <f t="shared" si="2836"/>
        <v>0</v>
      </c>
      <c r="L2360" s="26">
        <f t="shared" si="2836"/>
        <v>0</v>
      </c>
      <c r="M2360" s="26">
        <f t="shared" si="2836"/>
        <v>0</v>
      </c>
      <c r="N2360" s="26">
        <f t="shared" si="2836"/>
        <v>1367.3989999999999</v>
      </c>
      <c r="O2360" s="47">
        <f t="shared" si="2801"/>
        <v>98.850502421745105</v>
      </c>
      <c r="P2360" s="26">
        <f t="shared" ref="P2360:R2363" si="2837">P2361</f>
        <v>0</v>
      </c>
      <c r="Q2360" s="26">
        <f t="shared" si="2837"/>
        <v>0</v>
      </c>
      <c r="R2360" s="26">
        <f t="shared" si="2837"/>
        <v>0</v>
      </c>
    </row>
    <row r="2361" spans="1:18" ht="26" x14ac:dyDescent="0.35">
      <c r="A2361" s="24" t="s">
        <v>423</v>
      </c>
      <c r="B2361" s="24" t="s">
        <v>100</v>
      </c>
      <c r="C2361" s="24" t="s">
        <v>99</v>
      </c>
      <c r="D2361" s="24" t="s">
        <v>342</v>
      </c>
      <c r="E2361" s="24"/>
      <c r="F2361" s="25" t="s">
        <v>391</v>
      </c>
      <c r="G2361" s="26">
        <f t="shared" si="2836"/>
        <v>1383.3</v>
      </c>
      <c r="H2361" s="26">
        <f t="shared" si="2836"/>
        <v>1383.3</v>
      </c>
      <c r="I2361" s="26">
        <f t="shared" si="2836"/>
        <v>1383.3</v>
      </c>
      <c r="J2361" s="26">
        <f t="shared" si="2836"/>
        <v>0</v>
      </c>
      <c r="K2361" s="26">
        <f t="shared" si="2836"/>
        <v>0</v>
      </c>
      <c r="L2361" s="26">
        <f t="shared" si="2836"/>
        <v>0</v>
      </c>
      <c r="M2361" s="26">
        <f t="shared" si="2836"/>
        <v>0</v>
      </c>
      <c r="N2361" s="26">
        <f t="shared" si="2836"/>
        <v>1367.3989999999999</v>
      </c>
      <c r="O2361" s="47">
        <f t="shared" si="2801"/>
        <v>98.850502421745105</v>
      </c>
      <c r="P2361" s="26">
        <f t="shared" si="2837"/>
        <v>0</v>
      </c>
      <c r="Q2361" s="26">
        <f t="shared" si="2837"/>
        <v>0</v>
      </c>
      <c r="R2361" s="26">
        <f t="shared" si="2837"/>
        <v>0</v>
      </c>
    </row>
    <row r="2362" spans="1:18" ht="39" x14ac:dyDescent="0.35">
      <c r="A2362" s="24" t="s">
        <v>423</v>
      </c>
      <c r="B2362" s="24" t="s">
        <v>100</v>
      </c>
      <c r="C2362" s="24" t="s">
        <v>99</v>
      </c>
      <c r="D2362" s="24" t="s">
        <v>319</v>
      </c>
      <c r="E2362" s="24"/>
      <c r="F2362" s="25" t="s">
        <v>773</v>
      </c>
      <c r="G2362" s="26">
        <f t="shared" si="2836"/>
        <v>1383.3</v>
      </c>
      <c r="H2362" s="26">
        <f t="shared" si="2836"/>
        <v>1383.3</v>
      </c>
      <c r="I2362" s="26">
        <f t="shared" si="2836"/>
        <v>1383.3</v>
      </c>
      <c r="J2362" s="26">
        <f t="shared" si="2836"/>
        <v>0</v>
      </c>
      <c r="K2362" s="26">
        <f t="shared" si="2836"/>
        <v>0</v>
      </c>
      <c r="L2362" s="26">
        <f t="shared" si="2836"/>
        <v>0</v>
      </c>
      <c r="M2362" s="26">
        <f t="shared" si="2836"/>
        <v>0</v>
      </c>
      <c r="N2362" s="26">
        <f t="shared" si="2836"/>
        <v>1367.3989999999999</v>
      </c>
      <c r="O2362" s="47">
        <f t="shared" si="2801"/>
        <v>98.850502421745105</v>
      </c>
      <c r="P2362" s="26">
        <f t="shared" si="2837"/>
        <v>0</v>
      </c>
      <c r="Q2362" s="26">
        <f t="shared" si="2837"/>
        <v>0</v>
      </c>
      <c r="R2362" s="26">
        <f t="shared" si="2837"/>
        <v>0</v>
      </c>
    </row>
    <row r="2363" spans="1:18" ht="26" x14ac:dyDescent="0.35">
      <c r="A2363" s="24" t="s">
        <v>423</v>
      </c>
      <c r="B2363" s="24" t="s">
        <v>100</v>
      </c>
      <c r="C2363" s="24" t="s">
        <v>99</v>
      </c>
      <c r="D2363" s="24" t="s">
        <v>319</v>
      </c>
      <c r="E2363" s="24" t="s">
        <v>6</v>
      </c>
      <c r="F2363" s="25" t="s">
        <v>367</v>
      </c>
      <c r="G2363" s="26">
        <f t="shared" si="2836"/>
        <v>1383.3</v>
      </c>
      <c r="H2363" s="26">
        <f t="shared" si="2836"/>
        <v>1383.3</v>
      </c>
      <c r="I2363" s="26">
        <f t="shared" si="2836"/>
        <v>1383.3</v>
      </c>
      <c r="J2363" s="26">
        <f t="shared" si="2836"/>
        <v>0</v>
      </c>
      <c r="K2363" s="26">
        <f t="shared" si="2836"/>
        <v>0</v>
      </c>
      <c r="L2363" s="26">
        <f t="shared" si="2836"/>
        <v>0</v>
      </c>
      <c r="M2363" s="26">
        <f t="shared" si="2836"/>
        <v>0</v>
      </c>
      <c r="N2363" s="26">
        <f t="shared" si="2836"/>
        <v>1367.3989999999999</v>
      </c>
      <c r="O2363" s="47">
        <f t="shared" si="2801"/>
        <v>98.850502421745105</v>
      </c>
      <c r="P2363" s="26">
        <f t="shared" si="2837"/>
        <v>0</v>
      </c>
      <c r="Q2363" s="26">
        <f t="shared" si="2837"/>
        <v>0</v>
      </c>
      <c r="R2363" s="26">
        <f t="shared" si="2837"/>
        <v>0</v>
      </c>
    </row>
    <row r="2364" spans="1:18" ht="26" x14ac:dyDescent="0.35">
      <c r="A2364" s="24" t="s">
        <v>423</v>
      </c>
      <c r="B2364" s="24" t="s">
        <v>100</v>
      </c>
      <c r="C2364" s="24" t="s">
        <v>99</v>
      </c>
      <c r="D2364" s="24" t="s">
        <v>319</v>
      </c>
      <c r="E2364" s="24" t="s">
        <v>302</v>
      </c>
      <c r="F2364" s="25" t="s">
        <v>356</v>
      </c>
      <c r="G2364" s="26">
        <v>1383.3</v>
      </c>
      <c r="H2364" s="26">
        <v>1383.3</v>
      </c>
      <c r="I2364" s="26">
        <v>1383.3</v>
      </c>
      <c r="J2364" s="26"/>
      <c r="K2364" s="26"/>
      <c r="L2364" s="26"/>
      <c r="M2364" s="26"/>
      <c r="N2364" s="26">
        <v>1367.3989999999999</v>
      </c>
      <c r="O2364" s="47">
        <f t="shared" si="2801"/>
        <v>98.850502421745105</v>
      </c>
      <c r="P2364" s="26"/>
      <c r="Q2364" s="26"/>
      <c r="R2364" s="26"/>
    </row>
    <row r="2365" spans="1:18" ht="26" x14ac:dyDescent="0.35">
      <c r="A2365" s="24" t="s">
        <v>423</v>
      </c>
      <c r="B2365" s="24" t="s">
        <v>100</v>
      </c>
      <c r="C2365" s="24" t="s">
        <v>99</v>
      </c>
      <c r="D2365" s="24" t="s">
        <v>335</v>
      </c>
      <c r="E2365" s="24"/>
      <c r="F2365" s="25" t="s">
        <v>394</v>
      </c>
      <c r="G2365" s="26">
        <f t="shared" ref="G2365:N2368" si="2838">G2366</f>
        <v>27.1</v>
      </c>
      <c r="H2365" s="26">
        <f t="shared" si="2838"/>
        <v>27.1</v>
      </c>
      <c r="I2365" s="26">
        <f t="shared" si="2838"/>
        <v>27.1</v>
      </c>
      <c r="J2365" s="26">
        <f t="shared" si="2838"/>
        <v>0</v>
      </c>
      <c r="K2365" s="26">
        <f t="shared" si="2838"/>
        <v>0</v>
      </c>
      <c r="L2365" s="26">
        <f t="shared" si="2838"/>
        <v>0</v>
      </c>
      <c r="M2365" s="26">
        <f t="shared" si="2838"/>
        <v>0</v>
      </c>
      <c r="N2365" s="26">
        <f t="shared" si="2838"/>
        <v>27.1</v>
      </c>
      <c r="O2365" s="47">
        <f t="shared" si="2801"/>
        <v>100</v>
      </c>
      <c r="P2365" s="26">
        <f t="shared" ref="P2365:R2368" si="2839">P2366</f>
        <v>0</v>
      </c>
      <c r="Q2365" s="26">
        <f t="shared" si="2839"/>
        <v>0</v>
      </c>
      <c r="R2365" s="26">
        <f t="shared" si="2839"/>
        <v>0</v>
      </c>
    </row>
    <row r="2366" spans="1:18" ht="26" x14ac:dyDescent="0.35">
      <c r="A2366" s="24" t="s">
        <v>423</v>
      </c>
      <c r="B2366" s="24" t="s">
        <v>100</v>
      </c>
      <c r="C2366" s="24" t="s">
        <v>99</v>
      </c>
      <c r="D2366" s="24" t="s">
        <v>336</v>
      </c>
      <c r="E2366" s="24"/>
      <c r="F2366" s="25" t="s">
        <v>395</v>
      </c>
      <c r="G2366" s="26">
        <f t="shared" si="2838"/>
        <v>27.1</v>
      </c>
      <c r="H2366" s="26">
        <f t="shared" si="2838"/>
        <v>27.1</v>
      </c>
      <c r="I2366" s="26">
        <f t="shared" si="2838"/>
        <v>27.1</v>
      </c>
      <c r="J2366" s="26">
        <f t="shared" si="2838"/>
        <v>0</v>
      </c>
      <c r="K2366" s="26">
        <f t="shared" si="2838"/>
        <v>0</v>
      </c>
      <c r="L2366" s="26">
        <f t="shared" si="2838"/>
        <v>0</v>
      </c>
      <c r="M2366" s="26">
        <f t="shared" si="2838"/>
        <v>0</v>
      </c>
      <c r="N2366" s="26">
        <f t="shared" si="2838"/>
        <v>27.1</v>
      </c>
      <c r="O2366" s="47">
        <f t="shared" si="2801"/>
        <v>100</v>
      </c>
      <c r="P2366" s="26">
        <f t="shared" si="2839"/>
        <v>0</v>
      </c>
      <c r="Q2366" s="26">
        <f t="shared" si="2839"/>
        <v>0</v>
      </c>
      <c r="R2366" s="26">
        <f t="shared" si="2839"/>
        <v>0</v>
      </c>
    </row>
    <row r="2367" spans="1:18" x14ac:dyDescent="0.35">
      <c r="A2367" s="24" t="s">
        <v>423</v>
      </c>
      <c r="B2367" s="24" t="s">
        <v>100</v>
      </c>
      <c r="C2367" s="24" t="s">
        <v>99</v>
      </c>
      <c r="D2367" s="24" t="s">
        <v>320</v>
      </c>
      <c r="E2367" s="24"/>
      <c r="F2367" s="25" t="s">
        <v>397</v>
      </c>
      <c r="G2367" s="26">
        <f t="shared" si="2838"/>
        <v>27.1</v>
      </c>
      <c r="H2367" s="26">
        <f t="shared" si="2838"/>
        <v>27.1</v>
      </c>
      <c r="I2367" s="26">
        <f t="shared" si="2838"/>
        <v>27.1</v>
      </c>
      <c r="J2367" s="26">
        <f t="shared" si="2838"/>
        <v>0</v>
      </c>
      <c r="K2367" s="26">
        <f t="shared" si="2838"/>
        <v>0</v>
      </c>
      <c r="L2367" s="26">
        <f t="shared" si="2838"/>
        <v>0</v>
      </c>
      <c r="M2367" s="26">
        <f t="shared" si="2838"/>
        <v>0</v>
      </c>
      <c r="N2367" s="26">
        <f t="shared" si="2838"/>
        <v>27.1</v>
      </c>
      <c r="O2367" s="47">
        <f t="shared" si="2801"/>
        <v>100</v>
      </c>
      <c r="P2367" s="26">
        <f t="shared" si="2839"/>
        <v>0</v>
      </c>
      <c r="Q2367" s="26">
        <f t="shared" si="2839"/>
        <v>0</v>
      </c>
      <c r="R2367" s="26">
        <f t="shared" si="2839"/>
        <v>0</v>
      </c>
    </row>
    <row r="2368" spans="1:18" ht="26" x14ac:dyDescent="0.35">
      <c r="A2368" s="24" t="s">
        <v>423</v>
      </c>
      <c r="B2368" s="24" t="s">
        <v>100</v>
      </c>
      <c r="C2368" s="24" t="s">
        <v>99</v>
      </c>
      <c r="D2368" s="24" t="s">
        <v>320</v>
      </c>
      <c r="E2368" s="24" t="s">
        <v>6</v>
      </c>
      <c r="F2368" s="25" t="s">
        <v>367</v>
      </c>
      <c r="G2368" s="26">
        <f t="shared" si="2838"/>
        <v>27.1</v>
      </c>
      <c r="H2368" s="26">
        <f t="shared" si="2838"/>
        <v>27.1</v>
      </c>
      <c r="I2368" s="26">
        <f t="shared" si="2838"/>
        <v>27.1</v>
      </c>
      <c r="J2368" s="26">
        <f t="shared" si="2838"/>
        <v>0</v>
      </c>
      <c r="K2368" s="26">
        <f t="shared" si="2838"/>
        <v>0</v>
      </c>
      <c r="L2368" s="26">
        <f t="shared" si="2838"/>
        <v>0</v>
      </c>
      <c r="M2368" s="26">
        <f t="shared" si="2838"/>
        <v>0</v>
      </c>
      <c r="N2368" s="26">
        <f t="shared" si="2838"/>
        <v>27.1</v>
      </c>
      <c r="O2368" s="47">
        <f t="shared" si="2801"/>
        <v>100</v>
      </c>
      <c r="P2368" s="26">
        <f t="shared" si="2839"/>
        <v>0</v>
      </c>
      <c r="Q2368" s="26">
        <f t="shared" si="2839"/>
        <v>0</v>
      </c>
      <c r="R2368" s="26">
        <f t="shared" si="2839"/>
        <v>0</v>
      </c>
    </row>
    <row r="2369" spans="1:18" ht="26" x14ac:dyDescent="0.35">
      <c r="A2369" s="24" t="s">
        <v>423</v>
      </c>
      <c r="B2369" s="24" t="s">
        <v>100</v>
      </c>
      <c r="C2369" s="24" t="s">
        <v>99</v>
      </c>
      <c r="D2369" s="24" t="s">
        <v>320</v>
      </c>
      <c r="E2369" s="24">
        <v>240</v>
      </c>
      <c r="F2369" s="25" t="s">
        <v>356</v>
      </c>
      <c r="G2369" s="26">
        <v>27.1</v>
      </c>
      <c r="H2369" s="26">
        <v>27.1</v>
      </c>
      <c r="I2369" s="26">
        <v>27.1</v>
      </c>
      <c r="J2369" s="26"/>
      <c r="K2369" s="26"/>
      <c r="L2369" s="26"/>
      <c r="M2369" s="26"/>
      <c r="N2369" s="26">
        <v>27.1</v>
      </c>
      <c r="O2369" s="47">
        <f t="shared" si="2801"/>
        <v>100</v>
      </c>
      <c r="P2369" s="26"/>
      <c r="Q2369" s="26"/>
      <c r="R2369" s="26"/>
    </row>
    <row r="2370" spans="1:18" ht="39" x14ac:dyDescent="0.35">
      <c r="A2370" s="24" t="s">
        <v>423</v>
      </c>
      <c r="B2370" s="24" t="s">
        <v>100</v>
      </c>
      <c r="C2370" s="24" t="s">
        <v>99</v>
      </c>
      <c r="D2370" s="24" t="s">
        <v>337</v>
      </c>
      <c r="E2370" s="24"/>
      <c r="F2370" s="25" t="s">
        <v>779</v>
      </c>
      <c r="G2370" s="26">
        <f t="shared" ref="G2370:N2370" si="2840">G2371</f>
        <v>12694.297</v>
      </c>
      <c r="H2370" s="26">
        <f t="shared" si="2840"/>
        <v>12215.097</v>
      </c>
      <c r="I2370" s="26">
        <f t="shared" si="2840"/>
        <v>12215.097</v>
      </c>
      <c r="J2370" s="26">
        <f t="shared" si="2840"/>
        <v>0</v>
      </c>
      <c r="K2370" s="26">
        <f t="shared" si="2840"/>
        <v>0</v>
      </c>
      <c r="L2370" s="26">
        <f t="shared" si="2840"/>
        <v>0</v>
      </c>
      <c r="M2370" s="26">
        <f t="shared" si="2840"/>
        <v>0</v>
      </c>
      <c r="N2370" s="26">
        <f t="shared" si="2840"/>
        <v>12213.54</v>
      </c>
      <c r="O2370" s="47">
        <f t="shared" si="2801"/>
        <v>99.98725347821636</v>
      </c>
      <c r="P2370" s="26">
        <f t="shared" ref="P2370:R2370" si="2841">P2371</f>
        <v>0</v>
      </c>
      <c r="Q2370" s="26">
        <f t="shared" si="2841"/>
        <v>0</v>
      </c>
      <c r="R2370" s="26">
        <f t="shared" si="2841"/>
        <v>0</v>
      </c>
    </row>
    <row r="2371" spans="1:18" ht="26" x14ac:dyDescent="0.35">
      <c r="A2371" s="24" t="s">
        <v>423</v>
      </c>
      <c r="B2371" s="24" t="s">
        <v>100</v>
      </c>
      <c r="C2371" s="24" t="s">
        <v>99</v>
      </c>
      <c r="D2371" s="24" t="s">
        <v>338</v>
      </c>
      <c r="E2371" s="24"/>
      <c r="F2371" s="25" t="s">
        <v>399</v>
      </c>
      <c r="G2371" s="26">
        <f t="shared" ref="G2371" si="2842">G2372+G2375+G2378</f>
        <v>12694.297</v>
      </c>
      <c r="H2371" s="26">
        <f t="shared" ref="H2371:M2371" si="2843">H2372+H2375+H2378</f>
        <v>12215.097</v>
      </c>
      <c r="I2371" s="26">
        <f t="shared" si="2843"/>
        <v>12215.097</v>
      </c>
      <c r="J2371" s="26">
        <f t="shared" si="2843"/>
        <v>0</v>
      </c>
      <c r="K2371" s="26">
        <f t="shared" si="2843"/>
        <v>0</v>
      </c>
      <c r="L2371" s="26">
        <f t="shared" si="2843"/>
        <v>0</v>
      </c>
      <c r="M2371" s="26">
        <f t="shared" si="2843"/>
        <v>0</v>
      </c>
      <c r="N2371" s="26">
        <f t="shared" ref="N2371" si="2844">N2372+N2375+N2378</f>
        <v>12213.54</v>
      </c>
      <c r="O2371" s="47">
        <f t="shared" si="2801"/>
        <v>99.98725347821636</v>
      </c>
      <c r="P2371" s="26">
        <f t="shared" ref="P2371:R2371" si="2845">P2372+P2375+P2378</f>
        <v>0</v>
      </c>
      <c r="Q2371" s="26">
        <f t="shared" ref="Q2371" si="2846">Q2372+Q2375+Q2378</f>
        <v>0</v>
      </c>
      <c r="R2371" s="26">
        <f t="shared" si="2845"/>
        <v>0</v>
      </c>
    </row>
    <row r="2372" spans="1:18" x14ac:dyDescent="0.35">
      <c r="A2372" s="24" t="s">
        <v>423</v>
      </c>
      <c r="B2372" s="24" t="s">
        <v>100</v>
      </c>
      <c r="C2372" s="24" t="s">
        <v>99</v>
      </c>
      <c r="D2372" s="24" t="s">
        <v>321</v>
      </c>
      <c r="E2372" s="24"/>
      <c r="F2372" s="25" t="s">
        <v>400</v>
      </c>
      <c r="G2372" s="26">
        <f t="shared" ref="G2372:N2373" si="2847">G2373</f>
        <v>8311.9</v>
      </c>
      <c r="H2372" s="26">
        <f t="shared" si="2847"/>
        <v>8311.9</v>
      </c>
      <c r="I2372" s="26">
        <f t="shared" si="2847"/>
        <v>8311.9</v>
      </c>
      <c r="J2372" s="26">
        <f t="shared" si="2847"/>
        <v>0</v>
      </c>
      <c r="K2372" s="26">
        <f t="shared" si="2847"/>
        <v>0</v>
      </c>
      <c r="L2372" s="26">
        <f t="shared" si="2847"/>
        <v>0</v>
      </c>
      <c r="M2372" s="26">
        <f t="shared" si="2847"/>
        <v>0</v>
      </c>
      <c r="N2372" s="26">
        <f t="shared" si="2847"/>
        <v>8310.5550000000003</v>
      </c>
      <c r="O2372" s="47">
        <f t="shared" si="2801"/>
        <v>99.983818380875618</v>
      </c>
      <c r="P2372" s="26">
        <f t="shared" ref="P2372:R2373" si="2848">P2373</f>
        <v>0</v>
      </c>
      <c r="Q2372" s="26">
        <f t="shared" si="2848"/>
        <v>0</v>
      </c>
      <c r="R2372" s="26">
        <f t="shared" si="2848"/>
        <v>0</v>
      </c>
    </row>
    <row r="2373" spans="1:18" ht="26" x14ac:dyDescent="0.35">
      <c r="A2373" s="24" t="s">
        <v>423</v>
      </c>
      <c r="B2373" s="24" t="s">
        <v>100</v>
      </c>
      <c r="C2373" s="24" t="s">
        <v>99</v>
      </c>
      <c r="D2373" s="24" t="s">
        <v>321</v>
      </c>
      <c r="E2373" s="24" t="s">
        <v>6</v>
      </c>
      <c r="F2373" s="25" t="s">
        <v>367</v>
      </c>
      <c r="G2373" s="26">
        <f t="shared" si="2847"/>
        <v>8311.9</v>
      </c>
      <c r="H2373" s="26">
        <f t="shared" si="2847"/>
        <v>8311.9</v>
      </c>
      <c r="I2373" s="26">
        <f t="shared" si="2847"/>
        <v>8311.9</v>
      </c>
      <c r="J2373" s="26">
        <f t="shared" si="2847"/>
        <v>0</v>
      </c>
      <c r="K2373" s="26">
        <f t="shared" si="2847"/>
        <v>0</v>
      </c>
      <c r="L2373" s="26">
        <f t="shared" si="2847"/>
        <v>0</v>
      </c>
      <c r="M2373" s="26">
        <f t="shared" si="2847"/>
        <v>0</v>
      </c>
      <c r="N2373" s="26">
        <f t="shared" si="2847"/>
        <v>8310.5550000000003</v>
      </c>
      <c r="O2373" s="47">
        <f t="shared" si="2801"/>
        <v>99.983818380875618</v>
      </c>
      <c r="P2373" s="26">
        <f t="shared" si="2848"/>
        <v>0</v>
      </c>
      <c r="Q2373" s="26">
        <f t="shared" si="2848"/>
        <v>0</v>
      </c>
      <c r="R2373" s="26">
        <f t="shared" si="2848"/>
        <v>0</v>
      </c>
    </row>
    <row r="2374" spans="1:18" ht="26" x14ac:dyDescent="0.35">
      <c r="A2374" s="24" t="s">
        <v>423</v>
      </c>
      <c r="B2374" s="24" t="s">
        <v>100</v>
      </c>
      <c r="C2374" s="24" t="s">
        <v>99</v>
      </c>
      <c r="D2374" s="24" t="s">
        <v>321</v>
      </c>
      <c r="E2374" s="24">
        <v>240</v>
      </c>
      <c r="F2374" s="25" t="s">
        <v>356</v>
      </c>
      <c r="G2374" s="26">
        <v>8311.9</v>
      </c>
      <c r="H2374" s="26">
        <v>8311.9</v>
      </c>
      <c r="I2374" s="26">
        <v>8311.9</v>
      </c>
      <c r="J2374" s="26"/>
      <c r="K2374" s="26"/>
      <c r="L2374" s="26"/>
      <c r="M2374" s="26"/>
      <c r="N2374" s="26">
        <v>8310.5550000000003</v>
      </c>
      <c r="O2374" s="47">
        <f t="shared" si="2801"/>
        <v>99.983818380875618</v>
      </c>
      <c r="P2374" s="26"/>
      <c r="Q2374" s="26"/>
      <c r="R2374" s="26"/>
    </row>
    <row r="2375" spans="1:18" x14ac:dyDescent="0.35">
      <c r="A2375" s="24" t="s">
        <v>423</v>
      </c>
      <c r="B2375" s="24" t="s">
        <v>100</v>
      </c>
      <c r="C2375" s="24" t="s">
        <v>99</v>
      </c>
      <c r="D2375" s="24" t="s">
        <v>322</v>
      </c>
      <c r="E2375" s="24"/>
      <c r="F2375" s="25" t="s">
        <v>401</v>
      </c>
      <c r="G2375" s="26">
        <f t="shared" ref="G2375:N2376" si="2849">G2376</f>
        <v>3903.1970000000001</v>
      </c>
      <c r="H2375" s="26">
        <f t="shared" si="2849"/>
        <v>3903.1970000000001</v>
      </c>
      <c r="I2375" s="26">
        <f t="shared" si="2849"/>
        <v>3903.1970000000001</v>
      </c>
      <c r="J2375" s="26">
        <f t="shared" si="2849"/>
        <v>0</v>
      </c>
      <c r="K2375" s="26">
        <f t="shared" si="2849"/>
        <v>0</v>
      </c>
      <c r="L2375" s="26">
        <f t="shared" si="2849"/>
        <v>0</v>
      </c>
      <c r="M2375" s="26">
        <f t="shared" si="2849"/>
        <v>0</v>
      </c>
      <c r="N2375" s="26">
        <f t="shared" si="2849"/>
        <v>3902.9850000000001</v>
      </c>
      <c r="O2375" s="47">
        <f t="shared" si="2801"/>
        <v>99.994568554956359</v>
      </c>
      <c r="P2375" s="26">
        <f t="shared" ref="P2375:R2376" si="2850">P2376</f>
        <v>0</v>
      </c>
      <c r="Q2375" s="26">
        <f t="shared" si="2850"/>
        <v>0</v>
      </c>
      <c r="R2375" s="26">
        <f t="shared" si="2850"/>
        <v>0</v>
      </c>
    </row>
    <row r="2376" spans="1:18" ht="26" x14ac:dyDescent="0.35">
      <c r="A2376" s="24" t="s">
        <v>423</v>
      </c>
      <c r="B2376" s="24" t="s">
        <v>100</v>
      </c>
      <c r="C2376" s="24" t="s">
        <v>99</v>
      </c>
      <c r="D2376" s="24" t="s">
        <v>322</v>
      </c>
      <c r="E2376" s="24" t="s">
        <v>6</v>
      </c>
      <c r="F2376" s="25" t="s">
        <v>367</v>
      </c>
      <c r="G2376" s="26">
        <f t="shared" si="2849"/>
        <v>3903.1970000000001</v>
      </c>
      <c r="H2376" s="26">
        <f t="shared" si="2849"/>
        <v>3903.1970000000001</v>
      </c>
      <c r="I2376" s="26">
        <f t="shared" si="2849"/>
        <v>3903.1970000000001</v>
      </c>
      <c r="J2376" s="26">
        <f t="shared" si="2849"/>
        <v>0</v>
      </c>
      <c r="K2376" s="26">
        <f t="shared" si="2849"/>
        <v>0</v>
      </c>
      <c r="L2376" s="26">
        <f t="shared" si="2849"/>
        <v>0</v>
      </c>
      <c r="M2376" s="26">
        <f t="shared" si="2849"/>
        <v>0</v>
      </c>
      <c r="N2376" s="26">
        <f t="shared" si="2849"/>
        <v>3902.9850000000001</v>
      </c>
      <c r="O2376" s="47">
        <f t="shared" si="2801"/>
        <v>99.994568554956359</v>
      </c>
      <c r="P2376" s="26">
        <f t="shared" si="2850"/>
        <v>0</v>
      </c>
      <c r="Q2376" s="26">
        <f t="shared" si="2850"/>
        <v>0</v>
      </c>
      <c r="R2376" s="26">
        <f t="shared" si="2850"/>
        <v>0</v>
      </c>
    </row>
    <row r="2377" spans="1:18" ht="26" x14ac:dyDescent="0.35">
      <c r="A2377" s="24" t="s">
        <v>423</v>
      </c>
      <c r="B2377" s="24" t="s">
        <v>100</v>
      </c>
      <c r="C2377" s="24" t="s">
        <v>99</v>
      </c>
      <c r="D2377" s="24" t="s">
        <v>322</v>
      </c>
      <c r="E2377" s="24">
        <v>240</v>
      </c>
      <c r="F2377" s="25" t="s">
        <v>356</v>
      </c>
      <c r="G2377" s="26">
        <v>3903.1970000000001</v>
      </c>
      <c r="H2377" s="26">
        <v>3903.1970000000001</v>
      </c>
      <c r="I2377" s="26">
        <v>3903.1970000000001</v>
      </c>
      <c r="J2377" s="26"/>
      <c r="K2377" s="26"/>
      <c r="L2377" s="26"/>
      <c r="M2377" s="26"/>
      <c r="N2377" s="26">
        <v>3902.9850000000001</v>
      </c>
      <c r="O2377" s="47">
        <f t="shared" si="2801"/>
        <v>99.994568554956359</v>
      </c>
      <c r="P2377" s="26"/>
      <c r="Q2377" s="26"/>
      <c r="R2377" s="26"/>
    </row>
    <row r="2378" spans="1:18" x14ac:dyDescent="0.35">
      <c r="A2378" s="24" t="s">
        <v>423</v>
      </c>
      <c r="B2378" s="24" t="s">
        <v>100</v>
      </c>
      <c r="C2378" s="24" t="s">
        <v>99</v>
      </c>
      <c r="D2378" s="24" t="s">
        <v>323</v>
      </c>
      <c r="E2378" s="24"/>
      <c r="F2378" s="25" t="s">
        <v>402</v>
      </c>
      <c r="G2378" s="26">
        <f t="shared" ref="G2378:N2379" si="2851">G2379</f>
        <v>479.2</v>
      </c>
      <c r="H2378" s="26">
        <f t="shared" si="2851"/>
        <v>0</v>
      </c>
      <c r="I2378" s="26">
        <f t="shared" si="2851"/>
        <v>0</v>
      </c>
      <c r="J2378" s="26">
        <f t="shared" si="2851"/>
        <v>0</v>
      </c>
      <c r="K2378" s="26">
        <f t="shared" si="2851"/>
        <v>0</v>
      </c>
      <c r="L2378" s="26">
        <f t="shared" si="2851"/>
        <v>0</v>
      </c>
      <c r="M2378" s="26">
        <f t="shared" si="2851"/>
        <v>0</v>
      </c>
      <c r="N2378" s="26">
        <f t="shared" si="2851"/>
        <v>0</v>
      </c>
      <c r="O2378" s="47"/>
      <c r="P2378" s="26">
        <f t="shared" ref="P2378:R2379" si="2852">P2379</f>
        <v>0</v>
      </c>
      <c r="Q2378" s="26">
        <f t="shared" si="2852"/>
        <v>0</v>
      </c>
      <c r="R2378" s="26">
        <f t="shared" si="2852"/>
        <v>0</v>
      </c>
    </row>
    <row r="2379" spans="1:18" ht="26" x14ac:dyDescent="0.35">
      <c r="A2379" s="24" t="s">
        <v>423</v>
      </c>
      <c r="B2379" s="24" t="s">
        <v>100</v>
      </c>
      <c r="C2379" s="24" t="s">
        <v>99</v>
      </c>
      <c r="D2379" s="24" t="s">
        <v>323</v>
      </c>
      <c r="E2379" s="24" t="s">
        <v>6</v>
      </c>
      <c r="F2379" s="25" t="s">
        <v>367</v>
      </c>
      <c r="G2379" s="26">
        <f t="shared" si="2851"/>
        <v>479.2</v>
      </c>
      <c r="H2379" s="26">
        <f t="shared" si="2851"/>
        <v>0</v>
      </c>
      <c r="I2379" s="26">
        <f t="shared" si="2851"/>
        <v>0</v>
      </c>
      <c r="J2379" s="26">
        <f t="shared" si="2851"/>
        <v>0</v>
      </c>
      <c r="K2379" s="26">
        <f t="shared" si="2851"/>
        <v>0</v>
      </c>
      <c r="L2379" s="26">
        <f t="shared" si="2851"/>
        <v>0</v>
      </c>
      <c r="M2379" s="26">
        <f t="shared" si="2851"/>
        <v>0</v>
      </c>
      <c r="N2379" s="26">
        <f t="shared" si="2851"/>
        <v>0</v>
      </c>
      <c r="O2379" s="47"/>
      <c r="P2379" s="26">
        <f t="shared" si="2852"/>
        <v>0</v>
      </c>
      <c r="Q2379" s="26">
        <f t="shared" si="2852"/>
        <v>0</v>
      </c>
      <c r="R2379" s="26">
        <f t="shared" si="2852"/>
        <v>0</v>
      </c>
    </row>
    <row r="2380" spans="1:18" ht="26" x14ac:dyDescent="0.35">
      <c r="A2380" s="24" t="s">
        <v>423</v>
      </c>
      <c r="B2380" s="24" t="s">
        <v>100</v>
      </c>
      <c r="C2380" s="24" t="s">
        <v>99</v>
      </c>
      <c r="D2380" s="24" t="s">
        <v>323</v>
      </c>
      <c r="E2380" s="24" t="s">
        <v>302</v>
      </c>
      <c r="F2380" s="25" t="s">
        <v>356</v>
      </c>
      <c r="G2380" s="26">
        <v>479.2</v>
      </c>
      <c r="H2380" s="26"/>
      <c r="I2380" s="26"/>
      <c r="J2380" s="26"/>
      <c r="K2380" s="26"/>
      <c r="L2380" s="26"/>
      <c r="M2380" s="26"/>
      <c r="N2380" s="26"/>
      <c r="O2380" s="47"/>
      <c r="P2380" s="26"/>
      <c r="Q2380" s="26"/>
      <c r="R2380" s="26"/>
    </row>
    <row r="2381" spans="1:18" ht="26" x14ac:dyDescent="0.35">
      <c r="A2381" s="24" t="s">
        <v>423</v>
      </c>
      <c r="B2381" s="24" t="s">
        <v>100</v>
      </c>
      <c r="C2381" s="24" t="s">
        <v>99</v>
      </c>
      <c r="D2381" s="24" t="s">
        <v>343</v>
      </c>
      <c r="E2381" s="24"/>
      <c r="F2381" s="25" t="s">
        <v>410</v>
      </c>
      <c r="G2381" s="26">
        <f t="shared" ref="G2381:N2384" si="2853">G2382</f>
        <v>32828.699999999997</v>
      </c>
      <c r="H2381" s="26">
        <f t="shared" si="2853"/>
        <v>32828.699999999997</v>
      </c>
      <c r="I2381" s="26">
        <f t="shared" si="2853"/>
        <v>32828.699999999997</v>
      </c>
      <c r="J2381" s="26">
        <f t="shared" si="2853"/>
        <v>0</v>
      </c>
      <c r="K2381" s="26">
        <f t="shared" si="2853"/>
        <v>0</v>
      </c>
      <c r="L2381" s="26">
        <f t="shared" si="2853"/>
        <v>0</v>
      </c>
      <c r="M2381" s="26">
        <f t="shared" si="2853"/>
        <v>0</v>
      </c>
      <c r="N2381" s="26">
        <f t="shared" si="2853"/>
        <v>32550.822</v>
      </c>
      <c r="O2381" s="47">
        <f t="shared" si="2801"/>
        <v>99.153551617944075</v>
      </c>
      <c r="P2381" s="26">
        <f t="shared" ref="P2381:R2384" si="2854">P2382</f>
        <v>0</v>
      </c>
      <c r="Q2381" s="26">
        <f t="shared" si="2854"/>
        <v>0</v>
      </c>
      <c r="R2381" s="26">
        <f t="shared" si="2854"/>
        <v>0</v>
      </c>
    </row>
    <row r="2382" spans="1:18" ht="26" x14ac:dyDescent="0.35">
      <c r="A2382" s="24" t="s">
        <v>423</v>
      </c>
      <c r="B2382" s="24" t="s">
        <v>100</v>
      </c>
      <c r="C2382" s="24" t="s">
        <v>99</v>
      </c>
      <c r="D2382" s="24" t="s">
        <v>344</v>
      </c>
      <c r="E2382" s="24"/>
      <c r="F2382" s="25" t="s">
        <v>789</v>
      </c>
      <c r="G2382" s="26">
        <f t="shared" ref="G2382" si="2855">G2383+G2386</f>
        <v>32828.699999999997</v>
      </c>
      <c r="H2382" s="26">
        <f t="shared" ref="H2382:M2382" si="2856">H2383+H2386</f>
        <v>32828.699999999997</v>
      </c>
      <c r="I2382" s="26">
        <f t="shared" si="2856"/>
        <v>32828.699999999997</v>
      </c>
      <c r="J2382" s="26">
        <f t="shared" si="2856"/>
        <v>0</v>
      </c>
      <c r="K2382" s="26">
        <f t="shared" si="2856"/>
        <v>0</v>
      </c>
      <c r="L2382" s="26">
        <f t="shared" si="2856"/>
        <v>0</v>
      </c>
      <c r="M2382" s="26">
        <f t="shared" si="2856"/>
        <v>0</v>
      </c>
      <c r="N2382" s="26">
        <f t="shared" ref="N2382" si="2857">N2383+N2386</f>
        <v>32550.822</v>
      </c>
      <c r="O2382" s="47">
        <f t="shared" ref="O2382:O2445" si="2858">N2382/H2382*100</f>
        <v>99.153551617944075</v>
      </c>
      <c r="P2382" s="26">
        <f t="shared" ref="P2382:R2382" si="2859">P2383+P2386</f>
        <v>0</v>
      </c>
      <c r="Q2382" s="26">
        <f t="shared" ref="Q2382" si="2860">Q2383+Q2386</f>
        <v>0</v>
      </c>
      <c r="R2382" s="26">
        <f t="shared" si="2859"/>
        <v>0</v>
      </c>
    </row>
    <row r="2383" spans="1:18" ht="26" x14ac:dyDescent="0.35">
      <c r="A2383" s="24" t="s">
        <v>423</v>
      </c>
      <c r="B2383" s="24" t="s">
        <v>100</v>
      </c>
      <c r="C2383" s="24" t="s">
        <v>99</v>
      </c>
      <c r="D2383" s="24" t="s">
        <v>324</v>
      </c>
      <c r="E2383" s="24"/>
      <c r="F2383" s="25" t="s">
        <v>411</v>
      </c>
      <c r="G2383" s="26">
        <f t="shared" si="2853"/>
        <v>3578.7</v>
      </c>
      <c r="H2383" s="26">
        <f t="shared" si="2853"/>
        <v>3578.7</v>
      </c>
      <c r="I2383" s="26">
        <f t="shared" si="2853"/>
        <v>3578.7</v>
      </c>
      <c r="J2383" s="26">
        <f t="shared" si="2853"/>
        <v>0</v>
      </c>
      <c r="K2383" s="26">
        <f t="shared" si="2853"/>
        <v>0</v>
      </c>
      <c r="L2383" s="26">
        <f t="shared" si="2853"/>
        <v>0</v>
      </c>
      <c r="M2383" s="26">
        <f t="shared" si="2853"/>
        <v>0</v>
      </c>
      <c r="N2383" s="26">
        <f t="shared" si="2853"/>
        <v>3578.6689999999999</v>
      </c>
      <c r="O2383" s="47">
        <f t="shared" si="2858"/>
        <v>99.999133763657198</v>
      </c>
      <c r="P2383" s="26">
        <f t="shared" si="2854"/>
        <v>0</v>
      </c>
      <c r="Q2383" s="26">
        <f t="shared" si="2854"/>
        <v>0</v>
      </c>
      <c r="R2383" s="26">
        <f t="shared" si="2854"/>
        <v>0</v>
      </c>
    </row>
    <row r="2384" spans="1:18" ht="26" x14ac:dyDescent="0.35">
      <c r="A2384" s="24" t="s">
        <v>423</v>
      </c>
      <c r="B2384" s="24" t="s">
        <v>100</v>
      </c>
      <c r="C2384" s="24" t="s">
        <v>99</v>
      </c>
      <c r="D2384" s="24" t="s">
        <v>324</v>
      </c>
      <c r="E2384" s="24" t="s">
        <v>6</v>
      </c>
      <c r="F2384" s="25" t="s">
        <v>367</v>
      </c>
      <c r="G2384" s="26">
        <f t="shared" si="2853"/>
        <v>3578.7</v>
      </c>
      <c r="H2384" s="26">
        <f t="shared" si="2853"/>
        <v>3578.7</v>
      </c>
      <c r="I2384" s="26">
        <f t="shared" si="2853"/>
        <v>3578.7</v>
      </c>
      <c r="J2384" s="26">
        <f t="shared" si="2853"/>
        <v>0</v>
      </c>
      <c r="K2384" s="26">
        <f t="shared" si="2853"/>
        <v>0</v>
      </c>
      <c r="L2384" s="26">
        <f t="shared" si="2853"/>
        <v>0</v>
      </c>
      <c r="M2384" s="26">
        <f t="shared" si="2853"/>
        <v>0</v>
      </c>
      <c r="N2384" s="26">
        <f t="shared" si="2853"/>
        <v>3578.6689999999999</v>
      </c>
      <c r="O2384" s="47">
        <f t="shared" si="2858"/>
        <v>99.999133763657198</v>
      </c>
      <c r="P2384" s="26">
        <f t="shared" si="2854"/>
        <v>0</v>
      </c>
      <c r="Q2384" s="26">
        <f t="shared" si="2854"/>
        <v>0</v>
      </c>
      <c r="R2384" s="26">
        <f t="shared" si="2854"/>
        <v>0</v>
      </c>
    </row>
    <row r="2385" spans="1:19" ht="26" x14ac:dyDescent="0.35">
      <c r="A2385" s="24" t="s">
        <v>423</v>
      </c>
      <c r="B2385" s="24" t="s">
        <v>100</v>
      </c>
      <c r="C2385" s="24" t="s">
        <v>99</v>
      </c>
      <c r="D2385" s="24" t="s">
        <v>324</v>
      </c>
      <c r="E2385" s="24">
        <v>240</v>
      </c>
      <c r="F2385" s="25" t="s">
        <v>356</v>
      </c>
      <c r="G2385" s="26">
        <v>3578.7</v>
      </c>
      <c r="H2385" s="26">
        <v>3578.7</v>
      </c>
      <c r="I2385" s="26">
        <v>3578.7</v>
      </c>
      <c r="J2385" s="26"/>
      <c r="K2385" s="26"/>
      <c r="L2385" s="26"/>
      <c r="M2385" s="26"/>
      <c r="N2385" s="26">
        <v>3578.6689999999999</v>
      </c>
      <c r="O2385" s="47">
        <f t="shared" si="2858"/>
        <v>99.999133763657198</v>
      </c>
      <c r="P2385" s="26"/>
      <c r="Q2385" s="26"/>
      <c r="R2385" s="26"/>
    </row>
    <row r="2386" spans="1:19" x14ac:dyDescent="0.35">
      <c r="A2386" s="24" t="s">
        <v>423</v>
      </c>
      <c r="B2386" s="24" t="s">
        <v>100</v>
      </c>
      <c r="C2386" s="24" t="s">
        <v>99</v>
      </c>
      <c r="D2386" s="24" t="s">
        <v>425</v>
      </c>
      <c r="E2386" s="24"/>
      <c r="F2386" s="25" t="s">
        <v>682</v>
      </c>
      <c r="G2386" s="26">
        <f t="shared" ref="G2386:N2387" si="2861">G2387</f>
        <v>29250</v>
      </c>
      <c r="H2386" s="26">
        <f t="shared" si="2861"/>
        <v>29250</v>
      </c>
      <c r="I2386" s="26">
        <f t="shared" si="2861"/>
        <v>29250</v>
      </c>
      <c r="J2386" s="26">
        <f t="shared" si="2861"/>
        <v>0</v>
      </c>
      <c r="K2386" s="26">
        <f t="shared" si="2861"/>
        <v>0</v>
      </c>
      <c r="L2386" s="26">
        <f t="shared" si="2861"/>
        <v>0</v>
      </c>
      <c r="M2386" s="26">
        <f t="shared" si="2861"/>
        <v>0</v>
      </c>
      <c r="N2386" s="26">
        <f t="shared" si="2861"/>
        <v>28972.152999999998</v>
      </c>
      <c r="O2386" s="47">
        <f t="shared" si="2858"/>
        <v>99.050095726495726</v>
      </c>
      <c r="P2386" s="26">
        <f t="shared" ref="P2386:R2387" si="2862">P2387</f>
        <v>0</v>
      </c>
      <c r="Q2386" s="26">
        <f t="shared" si="2862"/>
        <v>0</v>
      </c>
      <c r="R2386" s="26">
        <f t="shared" si="2862"/>
        <v>0</v>
      </c>
    </row>
    <row r="2387" spans="1:19" ht="26" x14ac:dyDescent="0.35">
      <c r="A2387" s="24" t="s">
        <v>423</v>
      </c>
      <c r="B2387" s="24" t="s">
        <v>100</v>
      </c>
      <c r="C2387" s="24" t="s">
        <v>99</v>
      </c>
      <c r="D2387" s="24" t="s">
        <v>425</v>
      </c>
      <c r="E2387" s="24" t="s">
        <v>6</v>
      </c>
      <c r="F2387" s="25" t="s">
        <v>367</v>
      </c>
      <c r="G2387" s="26">
        <f t="shared" si="2861"/>
        <v>29250</v>
      </c>
      <c r="H2387" s="26">
        <f t="shared" si="2861"/>
        <v>29250</v>
      </c>
      <c r="I2387" s="26">
        <f t="shared" si="2861"/>
        <v>29250</v>
      </c>
      <c r="J2387" s="26">
        <f t="shared" si="2861"/>
        <v>0</v>
      </c>
      <c r="K2387" s="26">
        <f t="shared" si="2861"/>
        <v>0</v>
      </c>
      <c r="L2387" s="26">
        <f t="shared" si="2861"/>
        <v>0</v>
      </c>
      <c r="M2387" s="26">
        <f t="shared" si="2861"/>
        <v>0</v>
      </c>
      <c r="N2387" s="26">
        <f t="shared" si="2861"/>
        <v>28972.152999999998</v>
      </c>
      <c r="O2387" s="47">
        <f t="shared" si="2858"/>
        <v>99.050095726495726</v>
      </c>
      <c r="P2387" s="26">
        <f t="shared" si="2862"/>
        <v>0</v>
      </c>
      <c r="Q2387" s="26">
        <f t="shared" si="2862"/>
        <v>0</v>
      </c>
      <c r="R2387" s="26">
        <f t="shared" si="2862"/>
        <v>0</v>
      </c>
    </row>
    <row r="2388" spans="1:19" ht="26" x14ac:dyDescent="0.35">
      <c r="A2388" s="24" t="s">
        <v>423</v>
      </c>
      <c r="B2388" s="24" t="s">
        <v>100</v>
      </c>
      <c r="C2388" s="24" t="s">
        <v>99</v>
      </c>
      <c r="D2388" s="24" t="s">
        <v>425</v>
      </c>
      <c r="E2388" s="24" t="s">
        <v>302</v>
      </c>
      <c r="F2388" s="25" t="s">
        <v>356</v>
      </c>
      <c r="G2388" s="26">
        <v>29250</v>
      </c>
      <c r="H2388" s="26">
        <v>29250</v>
      </c>
      <c r="I2388" s="26">
        <v>29250</v>
      </c>
      <c r="J2388" s="26"/>
      <c r="K2388" s="26"/>
      <c r="L2388" s="26"/>
      <c r="M2388" s="26"/>
      <c r="N2388" s="26">
        <v>28972.152999999998</v>
      </c>
      <c r="O2388" s="47">
        <f t="shared" si="2858"/>
        <v>99.050095726495726</v>
      </c>
      <c r="P2388" s="26"/>
      <c r="Q2388" s="26"/>
      <c r="R2388" s="26"/>
    </row>
    <row r="2389" spans="1:19" ht="26" x14ac:dyDescent="0.35">
      <c r="A2389" s="24" t="s">
        <v>423</v>
      </c>
      <c r="B2389" s="24" t="s">
        <v>100</v>
      </c>
      <c r="C2389" s="24" t="s">
        <v>99</v>
      </c>
      <c r="D2389" s="24" t="s">
        <v>28</v>
      </c>
      <c r="E2389" s="24"/>
      <c r="F2389" s="25" t="s">
        <v>39</v>
      </c>
      <c r="G2389" s="26">
        <f t="shared" ref="G2389:N2392" si="2863">G2390</f>
        <v>0.1</v>
      </c>
      <c r="H2389" s="26">
        <f>H2390</f>
        <v>721.20100000000002</v>
      </c>
      <c r="I2389" s="26">
        <f t="shared" ref="I2389:M2392" si="2864">I2390</f>
        <v>721.20100000000002</v>
      </c>
      <c r="J2389" s="26">
        <f t="shared" si="2864"/>
        <v>0</v>
      </c>
      <c r="K2389" s="26">
        <f t="shared" si="2864"/>
        <v>0</v>
      </c>
      <c r="L2389" s="26">
        <f t="shared" si="2864"/>
        <v>0</v>
      </c>
      <c r="M2389" s="26">
        <f t="shared" si="2864"/>
        <v>0</v>
      </c>
      <c r="N2389" s="26">
        <f t="shared" si="2863"/>
        <v>719.55100000000004</v>
      </c>
      <c r="O2389" s="47">
        <f t="shared" si="2858"/>
        <v>99.771214959491189</v>
      </c>
      <c r="P2389" s="26">
        <f t="shared" ref="P2389:R2392" si="2865">P2390</f>
        <v>0</v>
      </c>
      <c r="Q2389" s="26">
        <f t="shared" si="2865"/>
        <v>0</v>
      </c>
      <c r="R2389" s="26">
        <f t="shared" si="2865"/>
        <v>0</v>
      </c>
      <c r="S2389" s="26"/>
    </row>
    <row r="2390" spans="1:19" ht="26" x14ac:dyDescent="0.35">
      <c r="A2390" s="24" t="s">
        <v>423</v>
      </c>
      <c r="B2390" s="24" t="s">
        <v>100</v>
      </c>
      <c r="C2390" s="24" t="s">
        <v>99</v>
      </c>
      <c r="D2390" s="24" t="s">
        <v>59</v>
      </c>
      <c r="E2390" s="24"/>
      <c r="F2390" s="25" t="s">
        <v>72</v>
      </c>
      <c r="G2390" s="26">
        <f t="shared" si="2863"/>
        <v>0.1</v>
      </c>
      <c r="H2390" s="26">
        <f>H2391</f>
        <v>721.20100000000002</v>
      </c>
      <c r="I2390" s="26">
        <f t="shared" si="2864"/>
        <v>721.20100000000002</v>
      </c>
      <c r="J2390" s="26">
        <f t="shared" si="2864"/>
        <v>0</v>
      </c>
      <c r="K2390" s="26">
        <f t="shared" si="2864"/>
        <v>0</v>
      </c>
      <c r="L2390" s="26">
        <f t="shared" si="2864"/>
        <v>0</v>
      </c>
      <c r="M2390" s="26">
        <f t="shared" si="2864"/>
        <v>0</v>
      </c>
      <c r="N2390" s="26">
        <f t="shared" ref="N2390:N2392" si="2866">N2391</f>
        <v>719.55100000000004</v>
      </c>
      <c r="O2390" s="47">
        <f t="shared" si="2858"/>
        <v>99.771214959491189</v>
      </c>
      <c r="P2390" s="26">
        <f t="shared" si="2865"/>
        <v>0</v>
      </c>
      <c r="Q2390" s="26">
        <f t="shared" si="2865"/>
        <v>0</v>
      </c>
      <c r="R2390" s="26">
        <f t="shared" si="2865"/>
        <v>0</v>
      </c>
    </row>
    <row r="2391" spans="1:19" ht="26" x14ac:dyDescent="0.35">
      <c r="A2391" s="24" t="s">
        <v>423</v>
      </c>
      <c r="B2391" s="24" t="s">
        <v>100</v>
      </c>
      <c r="C2391" s="24" t="s">
        <v>99</v>
      </c>
      <c r="D2391" s="24" t="s">
        <v>53</v>
      </c>
      <c r="E2391" s="24"/>
      <c r="F2391" s="25" t="s">
        <v>73</v>
      </c>
      <c r="G2391" s="26">
        <f t="shared" si="2863"/>
        <v>0.1</v>
      </c>
      <c r="H2391" s="26">
        <f>H2392</f>
        <v>721.20100000000002</v>
      </c>
      <c r="I2391" s="26">
        <f t="shared" si="2864"/>
        <v>721.20100000000002</v>
      </c>
      <c r="J2391" s="26">
        <f t="shared" si="2864"/>
        <v>0</v>
      </c>
      <c r="K2391" s="26">
        <f t="shared" si="2864"/>
        <v>0</v>
      </c>
      <c r="L2391" s="26">
        <f t="shared" si="2864"/>
        <v>0</v>
      </c>
      <c r="M2391" s="26">
        <f t="shared" si="2864"/>
        <v>0</v>
      </c>
      <c r="N2391" s="26">
        <f t="shared" si="2866"/>
        <v>719.55100000000004</v>
      </c>
      <c r="O2391" s="47">
        <f t="shared" si="2858"/>
        <v>99.771214959491189</v>
      </c>
      <c r="P2391" s="26">
        <f t="shared" si="2865"/>
        <v>0</v>
      </c>
      <c r="Q2391" s="26">
        <f t="shared" si="2865"/>
        <v>0</v>
      </c>
      <c r="R2391" s="26">
        <f t="shared" si="2865"/>
        <v>0</v>
      </c>
    </row>
    <row r="2392" spans="1:19" ht="26" x14ac:dyDescent="0.35">
      <c r="A2392" s="24" t="s">
        <v>423</v>
      </c>
      <c r="B2392" s="24" t="s">
        <v>100</v>
      </c>
      <c r="C2392" s="24" t="s">
        <v>99</v>
      </c>
      <c r="D2392" s="24" t="s">
        <v>53</v>
      </c>
      <c r="E2392" s="24" t="s">
        <v>6</v>
      </c>
      <c r="F2392" s="25" t="s">
        <v>367</v>
      </c>
      <c r="G2392" s="26">
        <f t="shared" si="2863"/>
        <v>0.1</v>
      </c>
      <c r="H2392" s="26">
        <f>H2393</f>
        <v>721.20100000000002</v>
      </c>
      <c r="I2392" s="26">
        <f t="shared" si="2864"/>
        <v>721.20100000000002</v>
      </c>
      <c r="J2392" s="26">
        <f t="shared" si="2864"/>
        <v>0</v>
      </c>
      <c r="K2392" s="26">
        <f t="shared" si="2864"/>
        <v>0</v>
      </c>
      <c r="L2392" s="26">
        <f t="shared" si="2864"/>
        <v>0</v>
      </c>
      <c r="M2392" s="26">
        <f t="shared" si="2864"/>
        <v>0</v>
      </c>
      <c r="N2392" s="26">
        <f t="shared" si="2866"/>
        <v>719.55100000000004</v>
      </c>
      <c r="O2392" s="47">
        <f t="shared" si="2858"/>
        <v>99.771214959491189</v>
      </c>
      <c r="P2392" s="26">
        <f t="shared" si="2865"/>
        <v>0</v>
      </c>
      <c r="Q2392" s="26">
        <f t="shared" si="2865"/>
        <v>0</v>
      </c>
      <c r="R2392" s="26">
        <f t="shared" si="2865"/>
        <v>0</v>
      </c>
    </row>
    <row r="2393" spans="1:19" ht="26" x14ac:dyDescent="0.35">
      <c r="A2393" s="24" t="s">
        <v>423</v>
      </c>
      <c r="B2393" s="24" t="s">
        <v>100</v>
      </c>
      <c r="C2393" s="24" t="s">
        <v>99</v>
      </c>
      <c r="D2393" s="24" t="s">
        <v>53</v>
      </c>
      <c r="E2393" s="24" t="s">
        <v>302</v>
      </c>
      <c r="F2393" s="25" t="s">
        <v>356</v>
      </c>
      <c r="G2393" s="26">
        <v>0.1</v>
      </c>
      <c r="H2393" s="26">
        <v>721.20100000000002</v>
      </c>
      <c r="I2393" s="26">
        <v>721.20100000000002</v>
      </c>
      <c r="J2393" s="26"/>
      <c r="K2393" s="26"/>
      <c r="L2393" s="26"/>
      <c r="M2393" s="26"/>
      <c r="N2393" s="26">
        <v>719.55100000000004</v>
      </c>
      <c r="O2393" s="47">
        <f t="shared" si="2858"/>
        <v>99.771214959491189</v>
      </c>
      <c r="P2393" s="26"/>
      <c r="Q2393" s="26"/>
      <c r="R2393" s="26"/>
    </row>
    <row r="2394" spans="1:19" s="29" customFormat="1" x14ac:dyDescent="0.35">
      <c r="A2394" s="28" t="s">
        <v>423</v>
      </c>
      <c r="B2394" s="28" t="s">
        <v>100</v>
      </c>
      <c r="C2394" s="28" t="s">
        <v>100</v>
      </c>
      <c r="D2394" s="28"/>
      <c r="E2394" s="28"/>
      <c r="F2394" s="21" t="s">
        <v>382</v>
      </c>
      <c r="G2394" s="22">
        <f t="shared" ref="G2394:N2396" si="2867">G2395</f>
        <v>10931.2</v>
      </c>
      <c r="H2394" s="22">
        <f t="shared" si="2867"/>
        <v>11449.599999999999</v>
      </c>
      <c r="I2394" s="22">
        <f t="shared" si="2867"/>
        <v>11449.599999999999</v>
      </c>
      <c r="J2394" s="22">
        <f t="shared" si="2867"/>
        <v>0</v>
      </c>
      <c r="K2394" s="22">
        <f t="shared" si="2867"/>
        <v>0</v>
      </c>
      <c r="L2394" s="22">
        <f t="shared" si="2867"/>
        <v>0</v>
      </c>
      <c r="M2394" s="22">
        <f t="shared" si="2867"/>
        <v>0</v>
      </c>
      <c r="N2394" s="22">
        <f t="shared" si="2867"/>
        <v>11443.701999999999</v>
      </c>
      <c r="O2394" s="48">
        <f t="shared" si="2858"/>
        <v>99.948487283398563</v>
      </c>
      <c r="P2394" s="22">
        <f t="shared" ref="P2394:R2396" si="2868">P2395</f>
        <v>0</v>
      </c>
      <c r="Q2394" s="22">
        <f t="shared" si="2868"/>
        <v>0</v>
      </c>
      <c r="R2394" s="22">
        <f t="shared" si="2868"/>
        <v>0</v>
      </c>
    </row>
    <row r="2395" spans="1:19" ht="26" x14ac:dyDescent="0.35">
      <c r="A2395" s="24" t="s">
        <v>423</v>
      </c>
      <c r="B2395" s="24" t="s">
        <v>100</v>
      </c>
      <c r="C2395" s="24" t="s">
        <v>100</v>
      </c>
      <c r="D2395" s="24" t="s">
        <v>335</v>
      </c>
      <c r="E2395" s="24"/>
      <c r="F2395" s="25" t="s">
        <v>394</v>
      </c>
      <c r="G2395" s="26">
        <f t="shared" si="2867"/>
        <v>10931.2</v>
      </c>
      <c r="H2395" s="26">
        <f t="shared" si="2867"/>
        <v>11449.599999999999</v>
      </c>
      <c r="I2395" s="26">
        <f t="shared" si="2867"/>
        <v>11449.599999999999</v>
      </c>
      <c r="J2395" s="26">
        <f t="shared" si="2867"/>
        <v>0</v>
      </c>
      <c r="K2395" s="26">
        <f t="shared" si="2867"/>
        <v>0</v>
      </c>
      <c r="L2395" s="26">
        <f t="shared" si="2867"/>
        <v>0</v>
      </c>
      <c r="M2395" s="26">
        <f t="shared" si="2867"/>
        <v>0</v>
      </c>
      <c r="N2395" s="26">
        <f t="shared" si="2867"/>
        <v>11443.701999999999</v>
      </c>
      <c r="O2395" s="47">
        <f t="shared" si="2858"/>
        <v>99.948487283398563</v>
      </c>
      <c r="P2395" s="26">
        <f t="shared" si="2868"/>
        <v>0</v>
      </c>
      <c r="Q2395" s="26">
        <f t="shared" si="2868"/>
        <v>0</v>
      </c>
      <c r="R2395" s="26">
        <f t="shared" si="2868"/>
        <v>0</v>
      </c>
    </row>
    <row r="2396" spans="1:19" x14ac:dyDescent="0.35">
      <c r="A2396" s="24" t="s">
        <v>423</v>
      </c>
      <c r="B2396" s="24" t="s">
        <v>100</v>
      </c>
      <c r="C2396" s="24" t="s">
        <v>100</v>
      </c>
      <c r="D2396" s="24" t="s">
        <v>345</v>
      </c>
      <c r="E2396" s="24"/>
      <c r="F2396" s="25" t="s">
        <v>398</v>
      </c>
      <c r="G2396" s="26">
        <f t="shared" si="2867"/>
        <v>10931.2</v>
      </c>
      <c r="H2396" s="26">
        <f t="shared" si="2867"/>
        <v>11449.599999999999</v>
      </c>
      <c r="I2396" s="26">
        <f t="shared" si="2867"/>
        <v>11449.599999999999</v>
      </c>
      <c r="J2396" s="26">
        <f t="shared" si="2867"/>
        <v>0</v>
      </c>
      <c r="K2396" s="26">
        <f t="shared" si="2867"/>
        <v>0</v>
      </c>
      <c r="L2396" s="26">
        <f t="shared" si="2867"/>
        <v>0</v>
      </c>
      <c r="M2396" s="26">
        <f t="shared" si="2867"/>
        <v>0</v>
      </c>
      <c r="N2396" s="26">
        <f t="shared" si="2867"/>
        <v>11443.701999999999</v>
      </c>
      <c r="O2396" s="47">
        <f t="shared" si="2858"/>
        <v>99.948487283398563</v>
      </c>
      <c r="P2396" s="26">
        <f t="shared" si="2868"/>
        <v>0</v>
      </c>
      <c r="Q2396" s="26">
        <f t="shared" si="2868"/>
        <v>0</v>
      </c>
      <c r="R2396" s="26">
        <f t="shared" si="2868"/>
        <v>0</v>
      </c>
    </row>
    <row r="2397" spans="1:19" ht="39" x14ac:dyDescent="0.35">
      <c r="A2397" s="24" t="s">
        <v>423</v>
      </c>
      <c r="B2397" s="24" t="s">
        <v>100</v>
      </c>
      <c r="C2397" s="24" t="s">
        <v>100</v>
      </c>
      <c r="D2397" s="24" t="s">
        <v>325</v>
      </c>
      <c r="E2397" s="24"/>
      <c r="F2397" s="25" t="s">
        <v>37</v>
      </c>
      <c r="G2397" s="26">
        <f t="shared" ref="G2397" si="2869">G2398+G2400+G2402</f>
        <v>10931.2</v>
      </c>
      <c r="H2397" s="26">
        <f t="shared" ref="H2397:M2397" si="2870">H2398+H2400+H2402</f>
        <v>11449.599999999999</v>
      </c>
      <c r="I2397" s="26">
        <f t="shared" si="2870"/>
        <v>11449.599999999999</v>
      </c>
      <c r="J2397" s="26">
        <f t="shared" si="2870"/>
        <v>0</v>
      </c>
      <c r="K2397" s="26">
        <f t="shared" si="2870"/>
        <v>0</v>
      </c>
      <c r="L2397" s="26">
        <f t="shared" si="2870"/>
        <v>0</v>
      </c>
      <c r="M2397" s="26">
        <f t="shared" si="2870"/>
        <v>0</v>
      </c>
      <c r="N2397" s="26">
        <f t="shared" ref="N2397" si="2871">N2398+N2400+N2402</f>
        <v>11443.701999999999</v>
      </c>
      <c r="O2397" s="47">
        <f t="shared" si="2858"/>
        <v>99.948487283398563</v>
      </c>
      <c r="P2397" s="26">
        <f t="shared" ref="P2397:R2397" si="2872">P2398+P2400+P2402</f>
        <v>0</v>
      </c>
      <c r="Q2397" s="26">
        <f t="shared" ref="Q2397" si="2873">Q2398+Q2400+Q2402</f>
        <v>0</v>
      </c>
      <c r="R2397" s="26">
        <f t="shared" si="2872"/>
        <v>0</v>
      </c>
    </row>
    <row r="2398" spans="1:19" ht="52" x14ac:dyDescent="0.35">
      <c r="A2398" s="24" t="s">
        <v>423</v>
      </c>
      <c r="B2398" s="24" t="s">
        <v>100</v>
      </c>
      <c r="C2398" s="24" t="s">
        <v>100</v>
      </c>
      <c r="D2398" s="24" t="s">
        <v>325</v>
      </c>
      <c r="E2398" s="24" t="s">
        <v>19</v>
      </c>
      <c r="F2398" s="25" t="s">
        <v>366</v>
      </c>
      <c r="G2398" s="26">
        <f t="shared" ref="G2398:N2398" si="2874">G2399</f>
        <v>7625.6</v>
      </c>
      <c r="H2398" s="26">
        <f t="shared" si="2874"/>
        <v>8143.3474999999999</v>
      </c>
      <c r="I2398" s="26">
        <f t="shared" si="2874"/>
        <v>8143.3474999999999</v>
      </c>
      <c r="J2398" s="26">
        <f t="shared" si="2874"/>
        <v>0</v>
      </c>
      <c r="K2398" s="26">
        <f t="shared" si="2874"/>
        <v>0</v>
      </c>
      <c r="L2398" s="26">
        <f t="shared" si="2874"/>
        <v>0</v>
      </c>
      <c r="M2398" s="26">
        <f t="shared" si="2874"/>
        <v>0</v>
      </c>
      <c r="N2398" s="26">
        <f t="shared" si="2874"/>
        <v>8143.3379999999997</v>
      </c>
      <c r="O2398" s="47">
        <f t="shared" si="2858"/>
        <v>99.999883340358494</v>
      </c>
      <c r="P2398" s="26">
        <f t="shared" ref="P2398:R2398" si="2875">P2399</f>
        <v>0</v>
      </c>
      <c r="Q2398" s="26">
        <f t="shared" si="2875"/>
        <v>0</v>
      </c>
      <c r="R2398" s="26">
        <f t="shared" si="2875"/>
        <v>0</v>
      </c>
    </row>
    <row r="2399" spans="1:19" x14ac:dyDescent="0.35">
      <c r="A2399" s="24" t="s">
        <v>423</v>
      </c>
      <c r="B2399" s="24" t="s">
        <v>100</v>
      </c>
      <c r="C2399" s="24" t="s">
        <v>100</v>
      </c>
      <c r="D2399" s="24" t="s">
        <v>325</v>
      </c>
      <c r="E2399" s="24">
        <v>110</v>
      </c>
      <c r="F2399" s="25" t="s">
        <v>354</v>
      </c>
      <c r="G2399" s="26">
        <v>7625.6</v>
      </c>
      <c r="H2399" s="26">
        <v>8143.3474999999999</v>
      </c>
      <c r="I2399" s="26">
        <v>8143.3474999999999</v>
      </c>
      <c r="J2399" s="26"/>
      <c r="K2399" s="26"/>
      <c r="L2399" s="26"/>
      <c r="M2399" s="26"/>
      <c r="N2399" s="26">
        <v>8143.3379999999997</v>
      </c>
      <c r="O2399" s="47">
        <f t="shared" si="2858"/>
        <v>99.999883340358494</v>
      </c>
      <c r="P2399" s="26"/>
      <c r="Q2399" s="26"/>
      <c r="R2399" s="26"/>
    </row>
    <row r="2400" spans="1:19" ht="26" x14ac:dyDescent="0.35">
      <c r="A2400" s="24" t="s">
        <v>423</v>
      </c>
      <c r="B2400" s="24" t="s">
        <v>100</v>
      </c>
      <c r="C2400" s="24" t="s">
        <v>100</v>
      </c>
      <c r="D2400" s="24" t="s">
        <v>325</v>
      </c>
      <c r="E2400" s="24" t="s">
        <v>6</v>
      </c>
      <c r="F2400" s="25" t="s">
        <v>367</v>
      </c>
      <c r="G2400" s="26">
        <f t="shared" ref="G2400:N2400" si="2876">G2401</f>
        <v>3297.9</v>
      </c>
      <c r="H2400" s="26">
        <f t="shared" si="2876"/>
        <v>3278.2544899999998</v>
      </c>
      <c r="I2400" s="26">
        <f t="shared" si="2876"/>
        <v>3278.2544899999998</v>
      </c>
      <c r="J2400" s="26">
        <f t="shared" si="2876"/>
        <v>0</v>
      </c>
      <c r="K2400" s="26">
        <f t="shared" si="2876"/>
        <v>0</v>
      </c>
      <c r="L2400" s="26">
        <f t="shared" si="2876"/>
        <v>0</v>
      </c>
      <c r="M2400" s="26">
        <f t="shared" si="2876"/>
        <v>0</v>
      </c>
      <c r="N2400" s="26">
        <f t="shared" si="2876"/>
        <v>3272.366</v>
      </c>
      <c r="O2400" s="47">
        <f t="shared" si="2858"/>
        <v>99.820377276445072</v>
      </c>
      <c r="P2400" s="26">
        <f t="shared" ref="P2400:R2400" si="2877">P2401</f>
        <v>0</v>
      </c>
      <c r="Q2400" s="26">
        <f t="shared" si="2877"/>
        <v>0</v>
      </c>
      <c r="R2400" s="26">
        <f t="shared" si="2877"/>
        <v>0</v>
      </c>
    </row>
    <row r="2401" spans="1:18" ht="26" x14ac:dyDescent="0.35">
      <c r="A2401" s="24" t="s">
        <v>423</v>
      </c>
      <c r="B2401" s="24" t="s">
        <v>100</v>
      </c>
      <c r="C2401" s="24" t="s">
        <v>100</v>
      </c>
      <c r="D2401" s="24" t="s">
        <v>325</v>
      </c>
      <c r="E2401" s="24">
        <v>240</v>
      </c>
      <c r="F2401" s="25" t="s">
        <v>356</v>
      </c>
      <c r="G2401" s="26">
        <v>3297.9</v>
      </c>
      <c r="H2401" s="26">
        <v>3278.2544899999998</v>
      </c>
      <c r="I2401" s="26">
        <v>3278.2544899999998</v>
      </c>
      <c r="J2401" s="26"/>
      <c r="K2401" s="26"/>
      <c r="L2401" s="26"/>
      <c r="M2401" s="26"/>
      <c r="N2401" s="26">
        <v>3272.366</v>
      </c>
      <c r="O2401" s="47">
        <f t="shared" si="2858"/>
        <v>99.820377276445072</v>
      </c>
      <c r="P2401" s="26"/>
      <c r="Q2401" s="26"/>
      <c r="R2401" s="26"/>
    </row>
    <row r="2402" spans="1:18" x14ac:dyDescent="0.35">
      <c r="A2402" s="24" t="s">
        <v>423</v>
      </c>
      <c r="B2402" s="24" t="s">
        <v>100</v>
      </c>
      <c r="C2402" s="24" t="s">
        <v>100</v>
      </c>
      <c r="D2402" s="24" t="s">
        <v>325</v>
      </c>
      <c r="E2402" s="24" t="s">
        <v>7</v>
      </c>
      <c r="F2402" s="25" t="s">
        <v>371</v>
      </c>
      <c r="G2402" s="26">
        <f t="shared" ref="G2402" si="2878">G2404</f>
        <v>7.7</v>
      </c>
      <c r="H2402" s="26">
        <f>H2404+H2403</f>
        <v>27.998010000000001</v>
      </c>
      <c r="I2402" s="26">
        <f t="shared" ref="I2402:R2402" si="2879">I2404+I2403</f>
        <v>27.998010000000001</v>
      </c>
      <c r="J2402" s="26">
        <f t="shared" si="2879"/>
        <v>0</v>
      </c>
      <c r="K2402" s="26">
        <f t="shared" si="2879"/>
        <v>0</v>
      </c>
      <c r="L2402" s="26">
        <f t="shared" si="2879"/>
        <v>0</v>
      </c>
      <c r="M2402" s="26">
        <f t="shared" si="2879"/>
        <v>0</v>
      </c>
      <c r="N2402" s="26">
        <f t="shared" si="2879"/>
        <v>27.998000000000001</v>
      </c>
      <c r="O2402" s="47">
        <f t="shared" si="2858"/>
        <v>99.999964283175842</v>
      </c>
      <c r="P2402" s="26">
        <f t="shared" si="2879"/>
        <v>0</v>
      </c>
      <c r="Q2402" s="26">
        <f t="shared" si="2879"/>
        <v>0</v>
      </c>
      <c r="R2402" s="26">
        <f t="shared" si="2879"/>
        <v>0</v>
      </c>
    </row>
    <row r="2403" spans="1:18" x14ac:dyDescent="0.35">
      <c r="A2403" s="24" t="s">
        <v>423</v>
      </c>
      <c r="B2403" s="24" t="s">
        <v>100</v>
      </c>
      <c r="C2403" s="24" t="s">
        <v>100</v>
      </c>
      <c r="D2403" s="24" t="s">
        <v>325</v>
      </c>
      <c r="E2403" s="24" t="s">
        <v>845</v>
      </c>
      <c r="F2403" s="25" t="s">
        <v>364</v>
      </c>
      <c r="G2403" s="26"/>
      <c r="H2403" s="26">
        <v>20</v>
      </c>
      <c r="I2403" s="26">
        <v>20</v>
      </c>
      <c r="J2403" s="26"/>
      <c r="K2403" s="26"/>
      <c r="L2403" s="26"/>
      <c r="M2403" s="26"/>
      <c r="N2403" s="26">
        <v>20</v>
      </c>
      <c r="O2403" s="47">
        <f t="shared" si="2858"/>
        <v>100</v>
      </c>
      <c r="P2403" s="26"/>
      <c r="Q2403" s="26"/>
      <c r="R2403" s="26"/>
    </row>
    <row r="2404" spans="1:18" x14ac:dyDescent="0.35">
      <c r="A2404" s="24" t="s">
        <v>423</v>
      </c>
      <c r="B2404" s="24" t="s">
        <v>100</v>
      </c>
      <c r="C2404" s="24" t="s">
        <v>100</v>
      </c>
      <c r="D2404" s="24" t="s">
        <v>325</v>
      </c>
      <c r="E2404" s="24">
        <v>850</v>
      </c>
      <c r="F2404" s="25" t="s">
        <v>365</v>
      </c>
      <c r="G2404" s="26">
        <v>7.7</v>
      </c>
      <c r="H2404" s="26">
        <v>7.9980099999999998</v>
      </c>
      <c r="I2404" s="26">
        <v>7.9980099999999998</v>
      </c>
      <c r="J2404" s="26"/>
      <c r="K2404" s="26"/>
      <c r="L2404" s="26"/>
      <c r="M2404" s="26"/>
      <c r="N2404" s="26">
        <v>7.9980000000000002</v>
      </c>
      <c r="O2404" s="47">
        <f t="shared" si="2858"/>
        <v>99.99987496889851</v>
      </c>
      <c r="P2404" s="26"/>
      <c r="Q2404" s="26"/>
      <c r="R2404" s="26"/>
    </row>
    <row r="2405" spans="1:18" s="7" customFormat="1" x14ac:dyDescent="0.35">
      <c r="A2405" s="27" t="s">
        <v>423</v>
      </c>
      <c r="B2405" s="27" t="s">
        <v>50</v>
      </c>
      <c r="C2405" s="27"/>
      <c r="D2405" s="27"/>
      <c r="E2405" s="27"/>
      <c r="F2405" s="17" t="s">
        <v>374</v>
      </c>
      <c r="G2405" s="18">
        <f t="shared" ref="G2405:N2410" si="2880">G2406</f>
        <v>182.12799999999999</v>
      </c>
      <c r="H2405" s="18">
        <f t="shared" si="2880"/>
        <v>182.12799999999999</v>
      </c>
      <c r="I2405" s="18">
        <f t="shared" si="2880"/>
        <v>182.12799999999999</v>
      </c>
      <c r="J2405" s="18">
        <f t="shared" si="2880"/>
        <v>0</v>
      </c>
      <c r="K2405" s="18">
        <f t="shared" si="2880"/>
        <v>0</v>
      </c>
      <c r="L2405" s="18">
        <f t="shared" si="2880"/>
        <v>0</v>
      </c>
      <c r="M2405" s="18">
        <f t="shared" si="2880"/>
        <v>0</v>
      </c>
      <c r="N2405" s="18">
        <f t="shared" si="2880"/>
        <v>182.02799999999999</v>
      </c>
      <c r="O2405" s="46">
        <f t="shared" si="2858"/>
        <v>99.945093560572786</v>
      </c>
      <c r="P2405" s="18">
        <f t="shared" ref="P2405:R2410" si="2881">P2406</f>
        <v>0</v>
      </c>
      <c r="Q2405" s="18">
        <f t="shared" si="2881"/>
        <v>0</v>
      </c>
      <c r="R2405" s="18">
        <f t="shared" si="2881"/>
        <v>0</v>
      </c>
    </row>
    <row r="2406" spans="1:18" s="29" customFormat="1" ht="26" x14ac:dyDescent="0.35">
      <c r="A2406" s="28" t="s">
        <v>423</v>
      </c>
      <c r="B2406" s="28" t="s">
        <v>50</v>
      </c>
      <c r="C2406" s="28" t="s">
        <v>99</v>
      </c>
      <c r="D2406" s="28"/>
      <c r="E2406" s="28"/>
      <c r="F2406" s="21" t="s">
        <v>116</v>
      </c>
      <c r="G2406" s="22">
        <f t="shared" si="2880"/>
        <v>182.12799999999999</v>
      </c>
      <c r="H2406" s="22">
        <f t="shared" si="2880"/>
        <v>182.12799999999999</v>
      </c>
      <c r="I2406" s="22">
        <f t="shared" si="2880"/>
        <v>182.12799999999999</v>
      </c>
      <c r="J2406" s="22">
        <f t="shared" si="2880"/>
        <v>0</v>
      </c>
      <c r="K2406" s="22">
        <f t="shared" si="2880"/>
        <v>0</v>
      </c>
      <c r="L2406" s="22">
        <f t="shared" si="2880"/>
        <v>0</v>
      </c>
      <c r="M2406" s="22">
        <f t="shared" si="2880"/>
        <v>0</v>
      </c>
      <c r="N2406" s="22">
        <f t="shared" si="2880"/>
        <v>182.02799999999999</v>
      </c>
      <c r="O2406" s="48">
        <f t="shared" si="2858"/>
        <v>99.945093560572786</v>
      </c>
      <c r="P2406" s="22">
        <f t="shared" si="2881"/>
        <v>0</v>
      </c>
      <c r="Q2406" s="22">
        <f t="shared" si="2881"/>
        <v>0</v>
      </c>
      <c r="R2406" s="22">
        <f t="shared" si="2881"/>
        <v>0</v>
      </c>
    </row>
    <row r="2407" spans="1:18" ht="26" x14ac:dyDescent="0.35">
      <c r="A2407" s="24" t="s">
        <v>423</v>
      </c>
      <c r="B2407" s="24" t="s">
        <v>50</v>
      </c>
      <c r="C2407" s="24" t="s">
        <v>99</v>
      </c>
      <c r="D2407" s="24" t="s">
        <v>109</v>
      </c>
      <c r="E2407" s="24"/>
      <c r="F2407" s="25" t="s">
        <v>118</v>
      </c>
      <c r="G2407" s="26">
        <f t="shared" si="2880"/>
        <v>182.12799999999999</v>
      </c>
      <c r="H2407" s="26">
        <f t="shared" si="2880"/>
        <v>182.12799999999999</v>
      </c>
      <c r="I2407" s="26">
        <f t="shared" si="2880"/>
        <v>182.12799999999999</v>
      </c>
      <c r="J2407" s="26">
        <f t="shared" si="2880"/>
        <v>0</v>
      </c>
      <c r="K2407" s="26">
        <f t="shared" si="2880"/>
        <v>0</v>
      </c>
      <c r="L2407" s="26">
        <f t="shared" si="2880"/>
        <v>0</v>
      </c>
      <c r="M2407" s="26">
        <f t="shared" si="2880"/>
        <v>0</v>
      </c>
      <c r="N2407" s="26">
        <f t="shared" si="2880"/>
        <v>182.02799999999999</v>
      </c>
      <c r="O2407" s="47">
        <f t="shared" si="2858"/>
        <v>99.945093560572786</v>
      </c>
      <c r="P2407" s="26">
        <f t="shared" si="2881"/>
        <v>0</v>
      </c>
      <c r="Q2407" s="26">
        <f t="shared" si="2881"/>
        <v>0</v>
      </c>
      <c r="R2407" s="26">
        <f t="shared" si="2881"/>
        <v>0</v>
      </c>
    </row>
    <row r="2408" spans="1:18" ht="26" x14ac:dyDescent="0.35">
      <c r="A2408" s="24" t="s">
        <v>423</v>
      </c>
      <c r="B2408" s="24" t="s">
        <v>50</v>
      </c>
      <c r="C2408" s="24" t="s">
        <v>99</v>
      </c>
      <c r="D2408" s="24" t="s">
        <v>111</v>
      </c>
      <c r="E2408" s="24"/>
      <c r="F2408" s="25" t="s">
        <v>122</v>
      </c>
      <c r="G2408" s="26">
        <f t="shared" si="2880"/>
        <v>182.12799999999999</v>
      </c>
      <c r="H2408" s="26">
        <f t="shared" si="2880"/>
        <v>182.12799999999999</v>
      </c>
      <c r="I2408" s="26">
        <f t="shared" si="2880"/>
        <v>182.12799999999999</v>
      </c>
      <c r="J2408" s="26">
        <f t="shared" si="2880"/>
        <v>0</v>
      </c>
      <c r="K2408" s="26">
        <f t="shared" si="2880"/>
        <v>0</v>
      </c>
      <c r="L2408" s="26">
        <f t="shared" si="2880"/>
        <v>0</v>
      </c>
      <c r="M2408" s="26">
        <f t="shared" si="2880"/>
        <v>0</v>
      </c>
      <c r="N2408" s="26">
        <f t="shared" si="2880"/>
        <v>182.02799999999999</v>
      </c>
      <c r="O2408" s="47">
        <f t="shared" si="2858"/>
        <v>99.945093560572786</v>
      </c>
      <c r="P2408" s="26">
        <f t="shared" si="2881"/>
        <v>0</v>
      </c>
      <c r="Q2408" s="26">
        <f t="shared" si="2881"/>
        <v>0</v>
      </c>
      <c r="R2408" s="26">
        <f t="shared" si="2881"/>
        <v>0</v>
      </c>
    </row>
    <row r="2409" spans="1:18" x14ac:dyDescent="0.35">
      <c r="A2409" s="24" t="s">
        <v>423</v>
      </c>
      <c r="B2409" s="24" t="s">
        <v>50</v>
      </c>
      <c r="C2409" s="24" t="s">
        <v>99</v>
      </c>
      <c r="D2409" s="24" t="s">
        <v>106</v>
      </c>
      <c r="E2409" s="24"/>
      <c r="F2409" s="25" t="s">
        <v>125</v>
      </c>
      <c r="G2409" s="26">
        <f t="shared" si="2880"/>
        <v>182.12799999999999</v>
      </c>
      <c r="H2409" s="26">
        <f t="shared" si="2880"/>
        <v>182.12799999999999</v>
      </c>
      <c r="I2409" s="26">
        <f t="shared" si="2880"/>
        <v>182.12799999999999</v>
      </c>
      <c r="J2409" s="26">
        <f t="shared" si="2880"/>
        <v>0</v>
      </c>
      <c r="K2409" s="26">
        <f t="shared" si="2880"/>
        <v>0</v>
      </c>
      <c r="L2409" s="26">
        <f t="shared" si="2880"/>
        <v>0</v>
      </c>
      <c r="M2409" s="26">
        <f t="shared" si="2880"/>
        <v>0</v>
      </c>
      <c r="N2409" s="26">
        <f t="shared" si="2880"/>
        <v>182.02799999999999</v>
      </c>
      <c r="O2409" s="47">
        <f t="shared" si="2858"/>
        <v>99.945093560572786</v>
      </c>
      <c r="P2409" s="26">
        <f t="shared" si="2881"/>
        <v>0</v>
      </c>
      <c r="Q2409" s="26">
        <f t="shared" si="2881"/>
        <v>0</v>
      </c>
      <c r="R2409" s="26">
        <f t="shared" si="2881"/>
        <v>0</v>
      </c>
    </row>
    <row r="2410" spans="1:18" ht="26" x14ac:dyDescent="0.35">
      <c r="A2410" s="24" t="s">
        <v>423</v>
      </c>
      <c r="B2410" s="24" t="s">
        <v>50</v>
      </c>
      <c r="C2410" s="24" t="s">
        <v>99</v>
      </c>
      <c r="D2410" s="24" t="s">
        <v>106</v>
      </c>
      <c r="E2410" s="24" t="s">
        <v>6</v>
      </c>
      <c r="F2410" s="25" t="s">
        <v>367</v>
      </c>
      <c r="G2410" s="26">
        <f t="shared" si="2880"/>
        <v>182.12799999999999</v>
      </c>
      <c r="H2410" s="26">
        <f t="shared" si="2880"/>
        <v>182.12799999999999</v>
      </c>
      <c r="I2410" s="26">
        <f t="shared" si="2880"/>
        <v>182.12799999999999</v>
      </c>
      <c r="J2410" s="26">
        <f t="shared" si="2880"/>
        <v>0</v>
      </c>
      <c r="K2410" s="26">
        <f t="shared" si="2880"/>
        <v>0</v>
      </c>
      <c r="L2410" s="26">
        <f t="shared" si="2880"/>
        <v>0</v>
      </c>
      <c r="M2410" s="26">
        <f t="shared" si="2880"/>
        <v>0</v>
      </c>
      <c r="N2410" s="26">
        <f t="shared" si="2880"/>
        <v>182.02799999999999</v>
      </c>
      <c r="O2410" s="47">
        <f t="shared" si="2858"/>
        <v>99.945093560572786</v>
      </c>
      <c r="P2410" s="26">
        <f t="shared" si="2881"/>
        <v>0</v>
      </c>
      <c r="Q2410" s="26">
        <f t="shared" si="2881"/>
        <v>0</v>
      </c>
      <c r="R2410" s="26">
        <f t="shared" si="2881"/>
        <v>0</v>
      </c>
    </row>
    <row r="2411" spans="1:18" ht="26" x14ac:dyDescent="0.35">
      <c r="A2411" s="24" t="s">
        <v>423</v>
      </c>
      <c r="B2411" s="24" t="s">
        <v>50</v>
      </c>
      <c r="C2411" s="24" t="s">
        <v>99</v>
      </c>
      <c r="D2411" s="24" t="s">
        <v>106</v>
      </c>
      <c r="E2411" s="24">
        <v>240</v>
      </c>
      <c r="F2411" s="25" t="s">
        <v>356</v>
      </c>
      <c r="G2411" s="26">
        <v>182.12799999999999</v>
      </c>
      <c r="H2411" s="26">
        <v>182.12799999999999</v>
      </c>
      <c r="I2411" s="26">
        <v>182.12799999999999</v>
      </c>
      <c r="J2411" s="26"/>
      <c r="K2411" s="26"/>
      <c r="L2411" s="26"/>
      <c r="M2411" s="26"/>
      <c r="N2411" s="26">
        <v>182.02799999999999</v>
      </c>
      <c r="O2411" s="47">
        <f t="shared" si="2858"/>
        <v>99.945093560572786</v>
      </c>
      <c r="P2411" s="26"/>
      <c r="Q2411" s="26"/>
      <c r="R2411" s="26"/>
    </row>
    <row r="2412" spans="1:18" s="7" customFormat="1" x14ac:dyDescent="0.35">
      <c r="A2412" s="27" t="s">
        <v>423</v>
      </c>
      <c r="B2412" s="27" t="s">
        <v>11</v>
      </c>
      <c r="C2412" s="27"/>
      <c r="D2412" s="27"/>
      <c r="E2412" s="27"/>
      <c r="F2412" s="17" t="s">
        <v>45</v>
      </c>
      <c r="G2412" s="18">
        <f t="shared" ref="G2412:N2414" si="2882">G2413</f>
        <v>1789.8</v>
      </c>
      <c r="H2412" s="18">
        <f t="shared" si="2882"/>
        <v>1789.8</v>
      </c>
      <c r="I2412" s="18">
        <f t="shared" si="2882"/>
        <v>1789.8</v>
      </c>
      <c r="J2412" s="18">
        <f t="shared" si="2882"/>
        <v>0</v>
      </c>
      <c r="K2412" s="18">
        <f t="shared" si="2882"/>
        <v>0</v>
      </c>
      <c r="L2412" s="18">
        <f t="shared" si="2882"/>
        <v>0</v>
      </c>
      <c r="M2412" s="18">
        <f t="shared" si="2882"/>
        <v>0</v>
      </c>
      <c r="N2412" s="18">
        <f t="shared" si="2882"/>
        <v>1789.8</v>
      </c>
      <c r="O2412" s="46">
        <f t="shared" si="2858"/>
        <v>100</v>
      </c>
      <c r="P2412" s="18">
        <f t="shared" ref="P2412:R2414" si="2883">P2413</f>
        <v>0</v>
      </c>
      <c r="Q2412" s="18">
        <f t="shared" si="2883"/>
        <v>0</v>
      </c>
      <c r="R2412" s="18">
        <f t="shared" si="2883"/>
        <v>0</v>
      </c>
    </row>
    <row r="2413" spans="1:18" s="29" customFormat="1" x14ac:dyDescent="0.35">
      <c r="A2413" s="28" t="s">
        <v>423</v>
      </c>
      <c r="B2413" s="28" t="s">
        <v>11</v>
      </c>
      <c r="C2413" s="28" t="s">
        <v>11</v>
      </c>
      <c r="D2413" s="28"/>
      <c r="E2413" s="28"/>
      <c r="F2413" s="21" t="s">
        <v>199</v>
      </c>
      <c r="G2413" s="22">
        <f t="shared" si="2882"/>
        <v>1789.8</v>
      </c>
      <c r="H2413" s="22">
        <f t="shared" si="2882"/>
        <v>1789.8</v>
      </c>
      <c r="I2413" s="22">
        <f t="shared" si="2882"/>
        <v>1789.8</v>
      </c>
      <c r="J2413" s="22">
        <f t="shared" si="2882"/>
        <v>0</v>
      </c>
      <c r="K2413" s="22">
        <f t="shared" si="2882"/>
        <v>0</v>
      </c>
      <c r="L2413" s="22">
        <f t="shared" si="2882"/>
        <v>0</v>
      </c>
      <c r="M2413" s="22">
        <f t="shared" si="2882"/>
        <v>0</v>
      </c>
      <c r="N2413" s="22">
        <f t="shared" si="2882"/>
        <v>1789.8</v>
      </c>
      <c r="O2413" s="48">
        <f t="shared" si="2858"/>
        <v>100</v>
      </c>
      <c r="P2413" s="22">
        <f t="shared" si="2883"/>
        <v>0</v>
      </c>
      <c r="Q2413" s="22">
        <f t="shared" si="2883"/>
        <v>0</v>
      </c>
      <c r="R2413" s="22">
        <f t="shared" si="2883"/>
        <v>0</v>
      </c>
    </row>
    <row r="2414" spans="1:18" x14ac:dyDescent="0.35">
      <c r="A2414" s="24" t="s">
        <v>423</v>
      </c>
      <c r="B2414" s="24" t="s">
        <v>11</v>
      </c>
      <c r="C2414" s="24" t="s">
        <v>11</v>
      </c>
      <c r="D2414" s="24" t="s">
        <v>186</v>
      </c>
      <c r="E2414" s="24"/>
      <c r="F2414" s="25" t="s">
        <v>211</v>
      </c>
      <c r="G2414" s="26">
        <f t="shared" si="2882"/>
        <v>1789.8</v>
      </c>
      <c r="H2414" s="26">
        <f t="shared" si="2882"/>
        <v>1789.8</v>
      </c>
      <c r="I2414" s="26">
        <f t="shared" si="2882"/>
        <v>1789.8</v>
      </c>
      <c r="J2414" s="26">
        <f t="shared" si="2882"/>
        <v>0</v>
      </c>
      <c r="K2414" s="26">
        <f t="shared" si="2882"/>
        <v>0</v>
      </c>
      <c r="L2414" s="26">
        <f t="shared" si="2882"/>
        <v>0</v>
      </c>
      <c r="M2414" s="26">
        <f t="shared" si="2882"/>
        <v>0</v>
      </c>
      <c r="N2414" s="26">
        <f t="shared" si="2882"/>
        <v>1789.8</v>
      </c>
      <c r="O2414" s="47">
        <f t="shared" si="2858"/>
        <v>100</v>
      </c>
      <c r="P2414" s="26">
        <f t="shared" si="2883"/>
        <v>0</v>
      </c>
      <c r="Q2414" s="26">
        <f t="shared" si="2883"/>
        <v>0</v>
      </c>
      <c r="R2414" s="26">
        <f t="shared" si="2883"/>
        <v>0</v>
      </c>
    </row>
    <row r="2415" spans="1:18" x14ac:dyDescent="0.35">
      <c r="A2415" s="24" t="s">
        <v>423</v>
      </c>
      <c r="B2415" s="24" t="s">
        <v>11</v>
      </c>
      <c r="C2415" s="24" t="s">
        <v>11</v>
      </c>
      <c r="D2415" s="24" t="s">
        <v>187</v>
      </c>
      <c r="E2415" s="24"/>
      <c r="F2415" s="25" t="s">
        <v>212</v>
      </c>
      <c r="G2415" s="26">
        <f t="shared" ref="G2415" si="2884">G2416+G2419</f>
        <v>1789.8</v>
      </c>
      <c r="H2415" s="26">
        <f t="shared" ref="H2415:M2415" si="2885">H2416+H2419</f>
        <v>1789.8</v>
      </c>
      <c r="I2415" s="26">
        <f t="shared" si="2885"/>
        <v>1789.8</v>
      </c>
      <c r="J2415" s="26">
        <f t="shared" si="2885"/>
        <v>0</v>
      </c>
      <c r="K2415" s="26">
        <f t="shared" si="2885"/>
        <v>0</v>
      </c>
      <c r="L2415" s="26">
        <f t="shared" si="2885"/>
        <v>0</v>
      </c>
      <c r="M2415" s="26">
        <f t="shared" si="2885"/>
        <v>0</v>
      </c>
      <c r="N2415" s="26">
        <f t="shared" ref="N2415" si="2886">N2416+N2419</f>
        <v>1789.8</v>
      </c>
      <c r="O2415" s="47">
        <f t="shared" si="2858"/>
        <v>100</v>
      </c>
      <c r="P2415" s="26">
        <f t="shared" ref="P2415:R2415" si="2887">P2416+P2419</f>
        <v>0</v>
      </c>
      <c r="Q2415" s="26">
        <f t="shared" ref="Q2415" si="2888">Q2416+Q2419</f>
        <v>0</v>
      </c>
      <c r="R2415" s="26">
        <f t="shared" si="2887"/>
        <v>0</v>
      </c>
    </row>
    <row r="2416" spans="1:18" x14ac:dyDescent="0.35">
      <c r="A2416" s="24" t="s">
        <v>423</v>
      </c>
      <c r="B2416" s="24" t="s">
        <v>11</v>
      </c>
      <c r="C2416" s="24" t="s">
        <v>11</v>
      </c>
      <c r="D2416" s="24" t="s">
        <v>167</v>
      </c>
      <c r="E2416" s="24"/>
      <c r="F2416" s="25" t="s">
        <v>213</v>
      </c>
      <c r="G2416" s="26">
        <f t="shared" ref="G2416:N2417" si="2889">G2417</f>
        <v>149.5</v>
      </c>
      <c r="H2416" s="26">
        <f t="shared" si="2889"/>
        <v>149.5</v>
      </c>
      <c r="I2416" s="26">
        <f t="shared" si="2889"/>
        <v>149.5</v>
      </c>
      <c r="J2416" s="26">
        <f t="shared" si="2889"/>
        <v>0</v>
      </c>
      <c r="K2416" s="26">
        <f t="shared" si="2889"/>
        <v>0</v>
      </c>
      <c r="L2416" s="26">
        <f t="shared" si="2889"/>
        <v>0</v>
      </c>
      <c r="M2416" s="26">
        <f t="shared" si="2889"/>
        <v>0</v>
      </c>
      <c r="N2416" s="26">
        <f t="shared" si="2889"/>
        <v>149.5</v>
      </c>
      <c r="O2416" s="47">
        <f t="shared" si="2858"/>
        <v>100</v>
      </c>
      <c r="P2416" s="26">
        <f t="shared" ref="P2416:R2417" si="2890">P2417</f>
        <v>0</v>
      </c>
      <c r="Q2416" s="26">
        <f t="shared" si="2890"/>
        <v>0</v>
      </c>
      <c r="R2416" s="26">
        <f t="shared" si="2890"/>
        <v>0</v>
      </c>
    </row>
    <row r="2417" spans="1:18" ht="26" x14ac:dyDescent="0.35">
      <c r="A2417" s="24" t="s">
        <v>423</v>
      </c>
      <c r="B2417" s="24" t="s">
        <v>11</v>
      </c>
      <c r="C2417" s="24" t="s">
        <v>11</v>
      </c>
      <c r="D2417" s="24" t="s">
        <v>167</v>
      </c>
      <c r="E2417" s="24" t="s">
        <v>6</v>
      </c>
      <c r="F2417" s="25" t="s">
        <v>367</v>
      </c>
      <c r="G2417" s="26">
        <f t="shared" si="2889"/>
        <v>149.5</v>
      </c>
      <c r="H2417" s="26">
        <f t="shared" si="2889"/>
        <v>149.5</v>
      </c>
      <c r="I2417" s="26">
        <f t="shared" si="2889"/>
        <v>149.5</v>
      </c>
      <c r="J2417" s="26">
        <f t="shared" si="2889"/>
        <v>0</v>
      </c>
      <c r="K2417" s="26">
        <f t="shared" si="2889"/>
        <v>0</v>
      </c>
      <c r="L2417" s="26">
        <f t="shared" si="2889"/>
        <v>0</v>
      </c>
      <c r="M2417" s="26">
        <f t="shared" si="2889"/>
        <v>0</v>
      </c>
      <c r="N2417" s="26">
        <f t="shared" si="2889"/>
        <v>149.5</v>
      </c>
      <c r="O2417" s="47">
        <f t="shared" si="2858"/>
        <v>100</v>
      </c>
      <c r="P2417" s="26">
        <f t="shared" si="2890"/>
        <v>0</v>
      </c>
      <c r="Q2417" s="26">
        <f t="shared" si="2890"/>
        <v>0</v>
      </c>
      <c r="R2417" s="26">
        <f t="shared" si="2890"/>
        <v>0</v>
      </c>
    </row>
    <row r="2418" spans="1:18" ht="26" x14ac:dyDescent="0.35">
      <c r="A2418" s="24" t="s">
        <v>423</v>
      </c>
      <c r="B2418" s="24" t="s">
        <v>11</v>
      </c>
      <c r="C2418" s="24" t="s">
        <v>11</v>
      </c>
      <c r="D2418" s="24" t="s">
        <v>167</v>
      </c>
      <c r="E2418" s="24">
        <v>240</v>
      </c>
      <c r="F2418" s="25" t="s">
        <v>356</v>
      </c>
      <c r="G2418" s="26">
        <v>149.5</v>
      </c>
      <c r="H2418" s="26">
        <v>149.5</v>
      </c>
      <c r="I2418" s="26">
        <v>149.5</v>
      </c>
      <c r="J2418" s="26"/>
      <c r="K2418" s="26"/>
      <c r="L2418" s="26"/>
      <c r="M2418" s="26"/>
      <c r="N2418" s="26">
        <v>149.5</v>
      </c>
      <c r="O2418" s="47">
        <f t="shared" si="2858"/>
        <v>100</v>
      </c>
      <c r="P2418" s="26"/>
      <c r="Q2418" s="26"/>
      <c r="R2418" s="26"/>
    </row>
    <row r="2419" spans="1:18" ht="52" x14ac:dyDescent="0.35">
      <c r="A2419" s="24" t="s">
        <v>423</v>
      </c>
      <c r="B2419" s="24" t="s">
        <v>11</v>
      </c>
      <c r="C2419" s="24" t="s">
        <v>11</v>
      </c>
      <c r="D2419" s="24" t="s">
        <v>326</v>
      </c>
      <c r="E2419" s="24"/>
      <c r="F2419" s="25" t="s">
        <v>384</v>
      </c>
      <c r="G2419" s="26">
        <f t="shared" ref="G2419:N2420" si="2891">G2420</f>
        <v>1640.3</v>
      </c>
      <c r="H2419" s="26">
        <f t="shared" si="2891"/>
        <v>1640.3</v>
      </c>
      <c r="I2419" s="26">
        <f t="shared" si="2891"/>
        <v>1640.3</v>
      </c>
      <c r="J2419" s="26">
        <f t="shared" si="2891"/>
        <v>0</v>
      </c>
      <c r="K2419" s="26">
        <f t="shared" si="2891"/>
        <v>0</v>
      </c>
      <c r="L2419" s="26">
        <f t="shared" si="2891"/>
        <v>0</v>
      </c>
      <c r="M2419" s="26">
        <f t="shared" si="2891"/>
        <v>0</v>
      </c>
      <c r="N2419" s="26">
        <f t="shared" si="2891"/>
        <v>1640.3</v>
      </c>
      <c r="O2419" s="47">
        <f t="shared" si="2858"/>
        <v>100</v>
      </c>
      <c r="P2419" s="26">
        <f t="shared" ref="P2419:R2420" si="2892">P2420</f>
        <v>0</v>
      </c>
      <c r="Q2419" s="26">
        <f t="shared" si="2892"/>
        <v>0</v>
      </c>
      <c r="R2419" s="26">
        <f t="shared" si="2892"/>
        <v>0</v>
      </c>
    </row>
    <row r="2420" spans="1:18" ht="26" x14ac:dyDescent="0.35">
      <c r="A2420" s="24" t="s">
        <v>423</v>
      </c>
      <c r="B2420" s="24" t="s">
        <v>11</v>
      </c>
      <c r="C2420" s="24" t="s">
        <v>11</v>
      </c>
      <c r="D2420" s="24" t="s">
        <v>326</v>
      </c>
      <c r="E2420" s="24" t="s">
        <v>85</v>
      </c>
      <c r="F2420" s="25" t="s">
        <v>370</v>
      </c>
      <c r="G2420" s="26">
        <f t="shared" si="2891"/>
        <v>1640.3</v>
      </c>
      <c r="H2420" s="26">
        <f t="shared" si="2891"/>
        <v>1640.3</v>
      </c>
      <c r="I2420" s="26">
        <f t="shared" si="2891"/>
        <v>1640.3</v>
      </c>
      <c r="J2420" s="26">
        <f t="shared" si="2891"/>
        <v>0</v>
      </c>
      <c r="K2420" s="26">
        <f t="shared" si="2891"/>
        <v>0</v>
      </c>
      <c r="L2420" s="26">
        <f t="shared" si="2891"/>
        <v>0</v>
      </c>
      <c r="M2420" s="26">
        <f t="shared" si="2891"/>
        <v>0</v>
      </c>
      <c r="N2420" s="26">
        <f t="shared" si="2891"/>
        <v>1640.3</v>
      </c>
      <c r="O2420" s="47">
        <f t="shared" si="2858"/>
        <v>100</v>
      </c>
      <c r="P2420" s="26">
        <f t="shared" si="2892"/>
        <v>0</v>
      </c>
      <c r="Q2420" s="26">
        <f t="shared" si="2892"/>
        <v>0</v>
      </c>
      <c r="R2420" s="26">
        <f t="shared" si="2892"/>
        <v>0</v>
      </c>
    </row>
    <row r="2421" spans="1:18" ht="26" x14ac:dyDescent="0.35">
      <c r="A2421" s="24" t="s">
        <v>423</v>
      </c>
      <c r="B2421" s="24" t="s">
        <v>11</v>
      </c>
      <c r="C2421" s="24" t="s">
        <v>11</v>
      </c>
      <c r="D2421" s="24" t="s">
        <v>326</v>
      </c>
      <c r="E2421" s="24">
        <v>630</v>
      </c>
      <c r="F2421" s="25" t="s">
        <v>363</v>
      </c>
      <c r="G2421" s="26">
        <v>1640.3</v>
      </c>
      <c r="H2421" s="26">
        <v>1640.3</v>
      </c>
      <c r="I2421" s="26">
        <v>1640.3</v>
      </c>
      <c r="J2421" s="26"/>
      <c r="K2421" s="26"/>
      <c r="L2421" s="26"/>
      <c r="M2421" s="26"/>
      <c r="N2421" s="26">
        <v>1640.3</v>
      </c>
      <c r="O2421" s="47">
        <f t="shared" si="2858"/>
        <v>100</v>
      </c>
      <c r="P2421" s="26"/>
      <c r="Q2421" s="26"/>
      <c r="R2421" s="26"/>
    </row>
    <row r="2422" spans="1:18" s="7" customFormat="1" x14ac:dyDescent="0.35">
      <c r="A2422" s="27" t="s">
        <v>423</v>
      </c>
      <c r="B2422" s="27" t="s">
        <v>174</v>
      </c>
      <c r="C2422" s="27"/>
      <c r="D2422" s="27"/>
      <c r="E2422" s="27"/>
      <c r="F2422" s="17" t="s">
        <v>201</v>
      </c>
      <c r="G2422" s="18">
        <f t="shared" ref="G2422:N2427" si="2893">G2423</f>
        <v>1863</v>
      </c>
      <c r="H2422" s="18">
        <f t="shared" si="2893"/>
        <v>2163</v>
      </c>
      <c r="I2422" s="18">
        <f t="shared" si="2893"/>
        <v>2163</v>
      </c>
      <c r="J2422" s="18">
        <f t="shared" si="2893"/>
        <v>0</v>
      </c>
      <c r="K2422" s="18">
        <f t="shared" si="2893"/>
        <v>0</v>
      </c>
      <c r="L2422" s="18">
        <f t="shared" si="2893"/>
        <v>0</v>
      </c>
      <c r="M2422" s="18">
        <f t="shared" si="2893"/>
        <v>0</v>
      </c>
      <c r="N2422" s="18">
        <f t="shared" si="2893"/>
        <v>2159</v>
      </c>
      <c r="O2422" s="46">
        <f t="shared" si="2858"/>
        <v>99.815071659731856</v>
      </c>
      <c r="P2422" s="18">
        <f t="shared" ref="P2422:R2427" si="2894">P2423</f>
        <v>0</v>
      </c>
      <c r="Q2422" s="18">
        <f t="shared" si="2894"/>
        <v>0</v>
      </c>
      <c r="R2422" s="18">
        <f t="shared" si="2894"/>
        <v>0</v>
      </c>
    </row>
    <row r="2423" spans="1:18" s="29" customFormat="1" x14ac:dyDescent="0.35">
      <c r="A2423" s="28" t="s">
        <v>423</v>
      </c>
      <c r="B2423" s="28" t="s">
        <v>174</v>
      </c>
      <c r="C2423" s="28" t="s">
        <v>8</v>
      </c>
      <c r="D2423" s="28"/>
      <c r="E2423" s="28"/>
      <c r="F2423" s="21" t="s">
        <v>202</v>
      </c>
      <c r="G2423" s="22">
        <f t="shared" ref="G2423" si="2895">G2424+G2429</f>
        <v>1863</v>
      </c>
      <c r="H2423" s="22">
        <f>H2424+H2429</f>
        <v>2163</v>
      </c>
      <c r="I2423" s="22">
        <f t="shared" ref="I2423:M2423" si="2896">I2424+I2429</f>
        <v>2163</v>
      </c>
      <c r="J2423" s="22">
        <f t="shared" si="2896"/>
        <v>0</v>
      </c>
      <c r="K2423" s="22">
        <f t="shared" si="2896"/>
        <v>0</v>
      </c>
      <c r="L2423" s="22">
        <f t="shared" si="2896"/>
        <v>0</v>
      </c>
      <c r="M2423" s="22">
        <f t="shared" si="2896"/>
        <v>0</v>
      </c>
      <c r="N2423" s="22">
        <f t="shared" ref="N2423" si="2897">N2424+N2429</f>
        <v>2159</v>
      </c>
      <c r="O2423" s="48">
        <f t="shared" si="2858"/>
        <v>99.815071659731856</v>
      </c>
      <c r="P2423" s="22">
        <f t="shared" ref="P2423:R2423" si="2898">P2424+P2429</f>
        <v>0</v>
      </c>
      <c r="Q2423" s="22">
        <f t="shared" ref="Q2423" si="2899">Q2424+Q2429</f>
        <v>0</v>
      </c>
      <c r="R2423" s="22">
        <f t="shared" si="2898"/>
        <v>0</v>
      </c>
    </row>
    <row r="2424" spans="1:18" x14ac:dyDescent="0.35">
      <c r="A2424" s="24" t="s">
        <v>423</v>
      </c>
      <c r="B2424" s="24" t="s">
        <v>174</v>
      </c>
      <c r="C2424" s="24" t="s">
        <v>8</v>
      </c>
      <c r="D2424" s="24" t="s">
        <v>182</v>
      </c>
      <c r="E2424" s="24"/>
      <c r="F2424" s="25" t="s">
        <v>205</v>
      </c>
      <c r="G2424" s="26">
        <f t="shared" si="2893"/>
        <v>1863</v>
      </c>
      <c r="H2424" s="26">
        <f t="shared" si="2893"/>
        <v>1863</v>
      </c>
      <c r="I2424" s="26">
        <f t="shared" si="2893"/>
        <v>1863</v>
      </c>
      <c r="J2424" s="26">
        <f t="shared" si="2893"/>
        <v>0</v>
      </c>
      <c r="K2424" s="26">
        <f t="shared" si="2893"/>
        <v>0</v>
      </c>
      <c r="L2424" s="26">
        <f t="shared" si="2893"/>
        <v>0</v>
      </c>
      <c r="M2424" s="26">
        <f t="shared" si="2893"/>
        <v>0</v>
      </c>
      <c r="N2424" s="26">
        <f t="shared" si="2893"/>
        <v>1859</v>
      </c>
      <c r="O2424" s="47">
        <f t="shared" si="2858"/>
        <v>99.785292538915726</v>
      </c>
      <c r="P2424" s="26">
        <f t="shared" si="2894"/>
        <v>0</v>
      </c>
      <c r="Q2424" s="26">
        <f t="shared" si="2894"/>
        <v>0</v>
      </c>
      <c r="R2424" s="26">
        <f t="shared" si="2894"/>
        <v>0</v>
      </c>
    </row>
    <row r="2425" spans="1:18" x14ac:dyDescent="0.35">
      <c r="A2425" s="24" t="s">
        <v>423</v>
      </c>
      <c r="B2425" s="24" t="s">
        <v>174</v>
      </c>
      <c r="C2425" s="24" t="s">
        <v>8</v>
      </c>
      <c r="D2425" s="24" t="s">
        <v>193</v>
      </c>
      <c r="E2425" s="24"/>
      <c r="F2425" s="25" t="s">
        <v>222</v>
      </c>
      <c r="G2425" s="26">
        <f t="shared" si="2893"/>
        <v>1863</v>
      </c>
      <c r="H2425" s="26">
        <f t="shared" si="2893"/>
        <v>1863</v>
      </c>
      <c r="I2425" s="26">
        <f t="shared" si="2893"/>
        <v>1863</v>
      </c>
      <c r="J2425" s="26">
        <f t="shared" si="2893"/>
        <v>0</v>
      </c>
      <c r="K2425" s="26">
        <f t="shared" si="2893"/>
        <v>0</v>
      </c>
      <c r="L2425" s="26">
        <f t="shared" si="2893"/>
        <v>0</v>
      </c>
      <c r="M2425" s="26">
        <f t="shared" si="2893"/>
        <v>0</v>
      </c>
      <c r="N2425" s="26">
        <f t="shared" si="2893"/>
        <v>1859</v>
      </c>
      <c r="O2425" s="47">
        <f t="shared" si="2858"/>
        <v>99.785292538915726</v>
      </c>
      <c r="P2425" s="26">
        <f t="shared" si="2894"/>
        <v>0</v>
      </c>
      <c r="Q2425" s="26">
        <f t="shared" si="2894"/>
        <v>0</v>
      </c>
      <c r="R2425" s="26">
        <f t="shared" si="2894"/>
        <v>0</v>
      </c>
    </row>
    <row r="2426" spans="1:18" x14ac:dyDescent="0.35">
      <c r="A2426" s="24" t="s">
        <v>423</v>
      </c>
      <c r="B2426" s="24" t="s">
        <v>174</v>
      </c>
      <c r="C2426" s="24" t="s">
        <v>8</v>
      </c>
      <c r="D2426" s="24" t="s">
        <v>176</v>
      </c>
      <c r="E2426" s="24"/>
      <c r="F2426" s="25" t="s">
        <v>223</v>
      </c>
      <c r="G2426" s="26">
        <f t="shared" si="2893"/>
        <v>1863</v>
      </c>
      <c r="H2426" s="26">
        <f t="shared" si="2893"/>
        <v>1863</v>
      </c>
      <c r="I2426" s="26">
        <f t="shared" si="2893"/>
        <v>1863</v>
      </c>
      <c r="J2426" s="26">
        <f t="shared" si="2893"/>
        <v>0</v>
      </c>
      <c r="K2426" s="26">
        <f t="shared" si="2893"/>
        <v>0</v>
      </c>
      <c r="L2426" s="26">
        <f t="shared" si="2893"/>
        <v>0</v>
      </c>
      <c r="M2426" s="26">
        <f t="shared" si="2893"/>
        <v>0</v>
      </c>
      <c r="N2426" s="26">
        <f t="shared" si="2893"/>
        <v>1859</v>
      </c>
      <c r="O2426" s="47">
        <f t="shared" si="2858"/>
        <v>99.785292538915726</v>
      </c>
      <c r="P2426" s="26">
        <f t="shared" si="2894"/>
        <v>0</v>
      </c>
      <c r="Q2426" s="26">
        <f t="shared" si="2894"/>
        <v>0</v>
      </c>
      <c r="R2426" s="26">
        <f t="shared" si="2894"/>
        <v>0</v>
      </c>
    </row>
    <row r="2427" spans="1:18" ht="26" x14ac:dyDescent="0.35">
      <c r="A2427" s="24" t="s">
        <v>423</v>
      </c>
      <c r="B2427" s="24" t="s">
        <v>174</v>
      </c>
      <c r="C2427" s="24" t="s">
        <v>8</v>
      </c>
      <c r="D2427" s="24" t="s">
        <v>176</v>
      </c>
      <c r="E2427" s="24" t="s">
        <v>6</v>
      </c>
      <c r="F2427" s="25" t="s">
        <v>367</v>
      </c>
      <c r="G2427" s="26">
        <f t="shared" si="2893"/>
        <v>1863</v>
      </c>
      <c r="H2427" s="26">
        <f t="shared" si="2893"/>
        <v>1863</v>
      </c>
      <c r="I2427" s="26">
        <f t="shared" si="2893"/>
        <v>1863</v>
      </c>
      <c r="J2427" s="26">
        <f t="shared" si="2893"/>
        <v>0</v>
      </c>
      <c r="K2427" s="26">
        <f t="shared" si="2893"/>
        <v>0</v>
      </c>
      <c r="L2427" s="26">
        <f t="shared" si="2893"/>
        <v>0</v>
      </c>
      <c r="M2427" s="26">
        <f t="shared" si="2893"/>
        <v>0</v>
      </c>
      <c r="N2427" s="26">
        <f t="shared" si="2893"/>
        <v>1859</v>
      </c>
      <c r="O2427" s="47">
        <f t="shared" si="2858"/>
        <v>99.785292538915726</v>
      </c>
      <c r="P2427" s="26">
        <f t="shared" si="2894"/>
        <v>0</v>
      </c>
      <c r="Q2427" s="26">
        <f t="shared" si="2894"/>
        <v>0</v>
      </c>
      <c r="R2427" s="26">
        <f t="shared" si="2894"/>
        <v>0</v>
      </c>
    </row>
    <row r="2428" spans="1:18" ht="26" x14ac:dyDescent="0.35">
      <c r="A2428" s="24" t="s">
        <v>423</v>
      </c>
      <c r="B2428" s="24" t="s">
        <v>174</v>
      </c>
      <c r="C2428" s="24" t="s">
        <v>8</v>
      </c>
      <c r="D2428" s="24" t="s">
        <v>176</v>
      </c>
      <c r="E2428" s="24">
        <v>240</v>
      </c>
      <c r="F2428" s="25" t="s">
        <v>356</v>
      </c>
      <c r="G2428" s="26">
        <v>1863</v>
      </c>
      <c r="H2428" s="26">
        <v>1863</v>
      </c>
      <c r="I2428" s="26">
        <v>1863</v>
      </c>
      <c r="J2428" s="26"/>
      <c r="K2428" s="26"/>
      <c r="L2428" s="26"/>
      <c r="M2428" s="26"/>
      <c r="N2428" s="26">
        <v>1859</v>
      </c>
      <c r="O2428" s="47">
        <f t="shared" si="2858"/>
        <v>99.785292538915726</v>
      </c>
      <c r="P2428" s="26"/>
      <c r="Q2428" s="26"/>
      <c r="R2428" s="26"/>
    </row>
    <row r="2429" spans="1:18" ht="26" x14ac:dyDescent="0.35">
      <c r="A2429" s="24" t="s">
        <v>423</v>
      </c>
      <c r="B2429" s="24" t="s">
        <v>174</v>
      </c>
      <c r="C2429" s="24" t="s">
        <v>8</v>
      </c>
      <c r="D2429" s="24" t="s">
        <v>28</v>
      </c>
      <c r="E2429" s="24"/>
      <c r="F2429" s="25" t="s">
        <v>39</v>
      </c>
      <c r="G2429" s="26">
        <f t="shared" ref="G2429:G2432" si="2900">G2430</f>
        <v>0</v>
      </c>
      <c r="H2429" s="26">
        <f>H2430</f>
        <v>300</v>
      </c>
      <c r="I2429" s="26">
        <f t="shared" ref="I2429:M2432" si="2901">I2430</f>
        <v>300</v>
      </c>
      <c r="J2429" s="26">
        <f t="shared" si="2901"/>
        <v>0</v>
      </c>
      <c r="K2429" s="26">
        <f t="shared" si="2901"/>
        <v>0</v>
      </c>
      <c r="L2429" s="26">
        <f t="shared" si="2901"/>
        <v>0</v>
      </c>
      <c r="M2429" s="26">
        <f t="shared" si="2901"/>
        <v>0</v>
      </c>
      <c r="N2429" s="26">
        <f>N2430</f>
        <v>300</v>
      </c>
      <c r="O2429" s="47">
        <f t="shared" si="2858"/>
        <v>100</v>
      </c>
      <c r="P2429" s="26">
        <f t="shared" ref="P2429:R2432" si="2902">P2430</f>
        <v>0</v>
      </c>
      <c r="Q2429" s="26">
        <f t="shared" si="2902"/>
        <v>0</v>
      </c>
      <c r="R2429" s="26">
        <f t="shared" si="2902"/>
        <v>0</v>
      </c>
    </row>
    <row r="2430" spans="1:18" ht="26" x14ac:dyDescent="0.35">
      <c r="A2430" s="24" t="s">
        <v>423</v>
      </c>
      <c r="B2430" s="24" t="s">
        <v>174</v>
      </c>
      <c r="C2430" s="24" t="s">
        <v>8</v>
      </c>
      <c r="D2430" s="24" t="s">
        <v>59</v>
      </c>
      <c r="E2430" s="24"/>
      <c r="F2430" s="25" t="s">
        <v>72</v>
      </c>
      <c r="G2430" s="26">
        <f t="shared" si="2900"/>
        <v>0</v>
      </c>
      <c r="H2430" s="26">
        <f>H2431</f>
        <v>300</v>
      </c>
      <c r="I2430" s="26">
        <f t="shared" si="2901"/>
        <v>300</v>
      </c>
      <c r="J2430" s="26">
        <f t="shared" si="2901"/>
        <v>0</v>
      </c>
      <c r="K2430" s="26">
        <f t="shared" si="2901"/>
        <v>0</v>
      </c>
      <c r="L2430" s="26">
        <f t="shared" si="2901"/>
        <v>0</v>
      </c>
      <c r="M2430" s="26">
        <f t="shared" si="2901"/>
        <v>0</v>
      </c>
      <c r="N2430" s="26">
        <f t="shared" ref="N2430:N2432" si="2903">N2431</f>
        <v>300</v>
      </c>
      <c r="O2430" s="47">
        <f t="shared" si="2858"/>
        <v>100</v>
      </c>
      <c r="P2430" s="26">
        <f t="shared" si="2902"/>
        <v>0</v>
      </c>
      <c r="Q2430" s="26">
        <f t="shared" si="2902"/>
        <v>0</v>
      </c>
      <c r="R2430" s="26">
        <f t="shared" si="2902"/>
        <v>0</v>
      </c>
    </row>
    <row r="2431" spans="1:18" ht="26" x14ac:dyDescent="0.35">
      <c r="A2431" s="24" t="s">
        <v>423</v>
      </c>
      <c r="B2431" s="24" t="s">
        <v>174</v>
      </c>
      <c r="C2431" s="24" t="s">
        <v>8</v>
      </c>
      <c r="D2431" s="24" t="s">
        <v>53</v>
      </c>
      <c r="E2431" s="24"/>
      <c r="F2431" s="25" t="s">
        <v>73</v>
      </c>
      <c r="G2431" s="26">
        <f t="shared" si="2900"/>
        <v>0</v>
      </c>
      <c r="H2431" s="26">
        <f>H2432</f>
        <v>300</v>
      </c>
      <c r="I2431" s="26">
        <f t="shared" si="2901"/>
        <v>300</v>
      </c>
      <c r="J2431" s="26">
        <f t="shared" si="2901"/>
        <v>0</v>
      </c>
      <c r="K2431" s="26">
        <f t="shared" si="2901"/>
        <v>0</v>
      </c>
      <c r="L2431" s="26">
        <f t="shared" si="2901"/>
        <v>0</v>
      </c>
      <c r="M2431" s="26">
        <f t="shared" si="2901"/>
        <v>0</v>
      </c>
      <c r="N2431" s="26">
        <f t="shared" si="2903"/>
        <v>300</v>
      </c>
      <c r="O2431" s="47">
        <f t="shared" si="2858"/>
        <v>100</v>
      </c>
      <c r="P2431" s="26">
        <f t="shared" si="2902"/>
        <v>0</v>
      </c>
      <c r="Q2431" s="26">
        <f t="shared" si="2902"/>
        <v>0</v>
      </c>
      <c r="R2431" s="26">
        <f t="shared" si="2902"/>
        <v>0</v>
      </c>
    </row>
    <row r="2432" spans="1:18" ht="26" x14ac:dyDescent="0.35">
      <c r="A2432" s="24" t="s">
        <v>423</v>
      </c>
      <c r="B2432" s="24" t="s">
        <v>174</v>
      </c>
      <c r="C2432" s="24" t="s">
        <v>8</v>
      </c>
      <c r="D2432" s="24" t="s">
        <v>53</v>
      </c>
      <c r="E2432" s="24" t="s">
        <v>6</v>
      </c>
      <c r="F2432" s="25" t="s">
        <v>367</v>
      </c>
      <c r="G2432" s="26">
        <f t="shared" si="2900"/>
        <v>0</v>
      </c>
      <c r="H2432" s="26">
        <f>H2433</f>
        <v>300</v>
      </c>
      <c r="I2432" s="26">
        <f t="shared" si="2901"/>
        <v>300</v>
      </c>
      <c r="J2432" s="26">
        <f t="shared" si="2901"/>
        <v>0</v>
      </c>
      <c r="K2432" s="26">
        <f t="shared" si="2901"/>
        <v>0</v>
      </c>
      <c r="L2432" s="26">
        <f t="shared" si="2901"/>
        <v>0</v>
      </c>
      <c r="M2432" s="26">
        <f t="shared" si="2901"/>
        <v>0</v>
      </c>
      <c r="N2432" s="26">
        <f t="shared" si="2903"/>
        <v>300</v>
      </c>
      <c r="O2432" s="47">
        <f t="shared" si="2858"/>
        <v>100</v>
      </c>
      <c r="P2432" s="26">
        <f t="shared" si="2902"/>
        <v>0</v>
      </c>
      <c r="Q2432" s="26">
        <f t="shared" si="2902"/>
        <v>0</v>
      </c>
      <c r="R2432" s="26">
        <f t="shared" si="2902"/>
        <v>0</v>
      </c>
    </row>
    <row r="2433" spans="1:19" ht="26" x14ac:dyDescent="0.35">
      <c r="A2433" s="24" t="s">
        <v>423</v>
      </c>
      <c r="B2433" s="24" t="s">
        <v>174</v>
      </c>
      <c r="C2433" s="24" t="s">
        <v>8</v>
      </c>
      <c r="D2433" s="24" t="s">
        <v>53</v>
      </c>
      <c r="E2433" s="24" t="s">
        <v>302</v>
      </c>
      <c r="F2433" s="25" t="s">
        <v>356</v>
      </c>
      <c r="G2433" s="26"/>
      <c r="H2433" s="26">
        <v>300</v>
      </c>
      <c r="I2433" s="26">
        <v>300</v>
      </c>
      <c r="J2433" s="26"/>
      <c r="K2433" s="26"/>
      <c r="L2433" s="26"/>
      <c r="M2433" s="26"/>
      <c r="N2433" s="26">
        <v>300</v>
      </c>
      <c r="O2433" s="47">
        <f t="shared" si="2858"/>
        <v>100</v>
      </c>
      <c r="P2433" s="26"/>
      <c r="Q2433" s="26"/>
      <c r="R2433" s="26"/>
    </row>
    <row r="2434" spans="1:19" s="7" customFormat="1" x14ac:dyDescent="0.35">
      <c r="A2434" s="27" t="s">
        <v>423</v>
      </c>
      <c r="B2434" s="27" t="s">
        <v>51</v>
      </c>
      <c r="C2434" s="27"/>
      <c r="D2434" s="27"/>
      <c r="E2434" s="27"/>
      <c r="F2434" s="17" t="s">
        <v>375</v>
      </c>
      <c r="G2434" s="18">
        <f>G2435</f>
        <v>2100</v>
      </c>
      <c r="H2434" s="18">
        <f t="shared" ref="H2434:R2434" si="2904">H2435</f>
        <v>2122</v>
      </c>
      <c r="I2434" s="18">
        <f t="shared" si="2904"/>
        <v>2122</v>
      </c>
      <c r="J2434" s="18">
        <f t="shared" si="2904"/>
        <v>0</v>
      </c>
      <c r="K2434" s="18">
        <f t="shared" si="2904"/>
        <v>0</v>
      </c>
      <c r="L2434" s="18">
        <f t="shared" si="2904"/>
        <v>0</v>
      </c>
      <c r="M2434" s="18">
        <f t="shared" si="2904"/>
        <v>0</v>
      </c>
      <c r="N2434" s="18">
        <f t="shared" si="2904"/>
        <v>2122</v>
      </c>
      <c r="O2434" s="46">
        <f t="shared" si="2858"/>
        <v>100</v>
      </c>
      <c r="P2434" s="18">
        <f t="shared" si="2904"/>
        <v>0</v>
      </c>
      <c r="Q2434" s="18">
        <f t="shared" si="2904"/>
        <v>0</v>
      </c>
      <c r="R2434" s="18">
        <f t="shared" si="2904"/>
        <v>0</v>
      </c>
    </row>
    <row r="2435" spans="1:19" s="29" customFormat="1" x14ac:dyDescent="0.35">
      <c r="A2435" s="28" t="s">
        <v>423</v>
      </c>
      <c r="B2435" s="28" t="s">
        <v>51</v>
      </c>
      <c r="C2435" s="28" t="s">
        <v>130</v>
      </c>
      <c r="D2435" s="28"/>
      <c r="E2435" s="28"/>
      <c r="F2435" s="21" t="s">
        <v>383</v>
      </c>
      <c r="G2435" s="22">
        <f t="shared" ref="G2435" si="2905">G2436+G2441</f>
        <v>2100</v>
      </c>
      <c r="H2435" s="22">
        <f>H2436+H2441</f>
        <v>2122</v>
      </c>
      <c r="I2435" s="22">
        <f t="shared" ref="I2435:M2435" si="2906">I2436+I2441</f>
        <v>2122</v>
      </c>
      <c r="J2435" s="22">
        <f t="shared" si="2906"/>
        <v>0</v>
      </c>
      <c r="K2435" s="22">
        <f t="shared" si="2906"/>
        <v>0</v>
      </c>
      <c r="L2435" s="22">
        <f t="shared" si="2906"/>
        <v>0</v>
      </c>
      <c r="M2435" s="22">
        <f t="shared" si="2906"/>
        <v>0</v>
      </c>
      <c r="N2435" s="22">
        <f t="shared" ref="N2435" si="2907">N2436+N2441</f>
        <v>2122</v>
      </c>
      <c r="O2435" s="48">
        <f t="shared" si="2858"/>
        <v>100</v>
      </c>
      <c r="P2435" s="22">
        <f t="shared" ref="P2435:R2435" si="2908">P2436+P2441</f>
        <v>0</v>
      </c>
      <c r="Q2435" s="22">
        <f t="shared" ref="Q2435" si="2909">Q2436+Q2441</f>
        <v>0</v>
      </c>
      <c r="R2435" s="22">
        <f t="shared" si="2908"/>
        <v>0</v>
      </c>
      <c r="S2435" s="22"/>
    </row>
    <row r="2436" spans="1:19" ht="26" x14ac:dyDescent="0.35">
      <c r="A2436" s="24" t="s">
        <v>423</v>
      </c>
      <c r="B2436" s="24" t="s">
        <v>51</v>
      </c>
      <c r="C2436" s="24" t="s">
        <v>130</v>
      </c>
      <c r="D2436" s="24" t="s">
        <v>268</v>
      </c>
      <c r="E2436" s="24"/>
      <c r="F2436" s="25" t="s">
        <v>298</v>
      </c>
      <c r="G2436" s="26">
        <f t="shared" ref="G2436:N2439" si="2910">G2437</f>
        <v>2100</v>
      </c>
      <c r="H2436" s="26">
        <f t="shared" si="2910"/>
        <v>2100</v>
      </c>
      <c r="I2436" s="26">
        <f t="shared" si="2910"/>
        <v>2100</v>
      </c>
      <c r="J2436" s="26">
        <f t="shared" si="2910"/>
        <v>0</v>
      </c>
      <c r="K2436" s="26">
        <f t="shared" si="2910"/>
        <v>0</v>
      </c>
      <c r="L2436" s="26">
        <f t="shared" si="2910"/>
        <v>0</v>
      </c>
      <c r="M2436" s="26">
        <f t="shared" si="2910"/>
        <v>0</v>
      </c>
      <c r="N2436" s="26">
        <f t="shared" si="2910"/>
        <v>2100</v>
      </c>
      <c r="O2436" s="47">
        <f t="shared" si="2858"/>
        <v>100</v>
      </c>
      <c r="P2436" s="26">
        <f t="shared" ref="P2436:R2439" si="2911">P2437</f>
        <v>0</v>
      </c>
      <c r="Q2436" s="26">
        <f t="shared" si="2911"/>
        <v>0</v>
      </c>
      <c r="R2436" s="26">
        <f t="shared" si="2911"/>
        <v>0</v>
      </c>
    </row>
    <row r="2437" spans="1:19" ht="26" x14ac:dyDescent="0.35">
      <c r="A2437" s="24" t="s">
        <v>423</v>
      </c>
      <c r="B2437" s="24" t="s">
        <v>51</v>
      </c>
      <c r="C2437" s="24" t="s">
        <v>130</v>
      </c>
      <c r="D2437" s="24" t="s">
        <v>269</v>
      </c>
      <c r="E2437" s="24"/>
      <c r="F2437" s="25" t="s">
        <v>299</v>
      </c>
      <c r="G2437" s="26">
        <f t="shared" si="2910"/>
        <v>2100</v>
      </c>
      <c r="H2437" s="26">
        <f t="shared" si="2910"/>
        <v>2100</v>
      </c>
      <c r="I2437" s="26">
        <f t="shared" si="2910"/>
        <v>2100</v>
      </c>
      <c r="J2437" s="26">
        <f t="shared" si="2910"/>
        <v>0</v>
      </c>
      <c r="K2437" s="26">
        <f t="shared" si="2910"/>
        <v>0</v>
      </c>
      <c r="L2437" s="26">
        <f t="shared" si="2910"/>
        <v>0</v>
      </c>
      <c r="M2437" s="26">
        <f t="shared" si="2910"/>
        <v>0</v>
      </c>
      <c r="N2437" s="26">
        <f t="shared" si="2910"/>
        <v>2100</v>
      </c>
      <c r="O2437" s="47">
        <f t="shared" si="2858"/>
        <v>100</v>
      </c>
      <c r="P2437" s="26">
        <f t="shared" si="2911"/>
        <v>0</v>
      </c>
      <c r="Q2437" s="26">
        <f t="shared" si="2911"/>
        <v>0</v>
      </c>
      <c r="R2437" s="26">
        <f t="shared" si="2911"/>
        <v>0</v>
      </c>
    </row>
    <row r="2438" spans="1:19" x14ac:dyDescent="0.35">
      <c r="A2438" s="24" t="s">
        <v>423</v>
      </c>
      <c r="B2438" s="24" t="s">
        <v>51</v>
      </c>
      <c r="C2438" s="24" t="s">
        <v>130</v>
      </c>
      <c r="D2438" s="24" t="s">
        <v>327</v>
      </c>
      <c r="E2438" s="24"/>
      <c r="F2438" s="25" t="s">
        <v>385</v>
      </c>
      <c r="G2438" s="26">
        <f t="shared" si="2910"/>
        <v>2100</v>
      </c>
      <c r="H2438" s="26">
        <f t="shared" si="2910"/>
        <v>2100</v>
      </c>
      <c r="I2438" s="26">
        <f t="shared" si="2910"/>
        <v>2100</v>
      </c>
      <c r="J2438" s="26">
        <f t="shared" si="2910"/>
        <v>0</v>
      </c>
      <c r="K2438" s="26">
        <f t="shared" si="2910"/>
        <v>0</v>
      </c>
      <c r="L2438" s="26">
        <f t="shared" si="2910"/>
        <v>0</v>
      </c>
      <c r="M2438" s="26">
        <f t="shared" si="2910"/>
        <v>0</v>
      </c>
      <c r="N2438" s="26">
        <f t="shared" si="2910"/>
        <v>2100</v>
      </c>
      <c r="O2438" s="47">
        <f t="shared" si="2858"/>
        <v>100</v>
      </c>
      <c r="P2438" s="26">
        <f t="shared" si="2911"/>
        <v>0</v>
      </c>
      <c r="Q2438" s="26">
        <f t="shared" si="2911"/>
        <v>0</v>
      </c>
      <c r="R2438" s="26">
        <f t="shared" si="2911"/>
        <v>0</v>
      </c>
    </row>
    <row r="2439" spans="1:19" ht="26" x14ac:dyDescent="0.35">
      <c r="A2439" s="24" t="s">
        <v>423</v>
      </c>
      <c r="B2439" s="24" t="s">
        <v>51</v>
      </c>
      <c r="C2439" s="24" t="s">
        <v>130</v>
      </c>
      <c r="D2439" s="24" t="s">
        <v>327</v>
      </c>
      <c r="E2439" s="24" t="s">
        <v>6</v>
      </c>
      <c r="F2439" s="25" t="s">
        <v>367</v>
      </c>
      <c r="G2439" s="26">
        <f t="shared" si="2910"/>
        <v>2100</v>
      </c>
      <c r="H2439" s="26">
        <f t="shared" si="2910"/>
        <v>2100</v>
      </c>
      <c r="I2439" s="26">
        <f t="shared" si="2910"/>
        <v>2100</v>
      </c>
      <c r="J2439" s="26">
        <f t="shared" si="2910"/>
        <v>0</v>
      </c>
      <c r="K2439" s="26">
        <f t="shared" si="2910"/>
        <v>0</v>
      </c>
      <c r="L2439" s="26">
        <f t="shared" si="2910"/>
        <v>0</v>
      </c>
      <c r="M2439" s="26">
        <f t="shared" si="2910"/>
        <v>0</v>
      </c>
      <c r="N2439" s="26">
        <f t="shared" si="2910"/>
        <v>2100</v>
      </c>
      <c r="O2439" s="47">
        <f t="shared" si="2858"/>
        <v>100</v>
      </c>
      <c r="P2439" s="26">
        <f t="shared" si="2911"/>
        <v>0</v>
      </c>
      <c r="Q2439" s="26">
        <f t="shared" si="2911"/>
        <v>0</v>
      </c>
      <c r="R2439" s="26">
        <f t="shared" si="2911"/>
        <v>0</v>
      </c>
    </row>
    <row r="2440" spans="1:19" ht="26" x14ac:dyDescent="0.35">
      <c r="A2440" s="24" t="s">
        <v>423</v>
      </c>
      <c r="B2440" s="24" t="s">
        <v>51</v>
      </c>
      <c r="C2440" s="24" t="s">
        <v>130</v>
      </c>
      <c r="D2440" s="24" t="s">
        <v>327</v>
      </c>
      <c r="E2440" s="24">
        <v>240</v>
      </c>
      <c r="F2440" s="25" t="s">
        <v>356</v>
      </c>
      <c r="G2440" s="26">
        <v>2100</v>
      </c>
      <c r="H2440" s="26">
        <v>2100</v>
      </c>
      <c r="I2440" s="26">
        <v>2100</v>
      </c>
      <c r="J2440" s="26"/>
      <c r="K2440" s="26"/>
      <c r="L2440" s="26"/>
      <c r="M2440" s="26"/>
      <c r="N2440" s="26">
        <v>2100</v>
      </c>
      <c r="O2440" s="47">
        <f t="shared" si="2858"/>
        <v>100</v>
      </c>
      <c r="P2440" s="26"/>
      <c r="Q2440" s="26"/>
      <c r="R2440" s="26"/>
    </row>
    <row r="2441" spans="1:19" ht="26" x14ac:dyDescent="0.35">
      <c r="A2441" s="24" t="s">
        <v>423</v>
      </c>
      <c r="B2441" s="24" t="s">
        <v>51</v>
      </c>
      <c r="C2441" s="24" t="s">
        <v>130</v>
      </c>
      <c r="D2441" s="24" t="s">
        <v>28</v>
      </c>
      <c r="E2441" s="24"/>
      <c r="F2441" s="25" t="s">
        <v>39</v>
      </c>
      <c r="G2441" s="26">
        <f t="shared" ref="G2441:G2444" si="2912">G2442</f>
        <v>0</v>
      </c>
      <c r="H2441" s="26">
        <f>H2442</f>
        <v>22</v>
      </c>
      <c r="I2441" s="26">
        <f t="shared" ref="I2441:M2444" si="2913">I2442</f>
        <v>22</v>
      </c>
      <c r="J2441" s="26">
        <f t="shared" si="2913"/>
        <v>0</v>
      </c>
      <c r="K2441" s="26">
        <f t="shared" si="2913"/>
        <v>0</v>
      </c>
      <c r="L2441" s="26">
        <f t="shared" si="2913"/>
        <v>0</v>
      </c>
      <c r="M2441" s="26">
        <f t="shared" si="2913"/>
        <v>0</v>
      </c>
      <c r="N2441" s="26">
        <f t="shared" ref="N2441:N2444" si="2914">N2442</f>
        <v>22</v>
      </c>
      <c r="O2441" s="47">
        <f t="shared" si="2858"/>
        <v>100</v>
      </c>
      <c r="P2441" s="26">
        <f t="shared" ref="P2441:R2444" si="2915">P2442</f>
        <v>0</v>
      </c>
      <c r="Q2441" s="26">
        <f t="shared" si="2915"/>
        <v>0</v>
      </c>
      <c r="R2441" s="26">
        <f t="shared" si="2915"/>
        <v>0</v>
      </c>
    </row>
    <row r="2442" spans="1:19" ht="26" x14ac:dyDescent="0.35">
      <c r="A2442" s="24" t="s">
        <v>423</v>
      </c>
      <c r="B2442" s="24" t="s">
        <v>51</v>
      </c>
      <c r="C2442" s="24" t="s">
        <v>130</v>
      </c>
      <c r="D2442" s="24" t="s">
        <v>59</v>
      </c>
      <c r="E2442" s="24"/>
      <c r="F2442" s="25" t="s">
        <v>72</v>
      </c>
      <c r="G2442" s="26">
        <f t="shared" si="2912"/>
        <v>0</v>
      </c>
      <c r="H2442" s="26">
        <f>H2443</f>
        <v>22</v>
      </c>
      <c r="I2442" s="26">
        <f t="shared" si="2913"/>
        <v>22</v>
      </c>
      <c r="J2442" s="26">
        <f t="shared" si="2913"/>
        <v>0</v>
      </c>
      <c r="K2442" s="26">
        <f t="shared" si="2913"/>
        <v>0</v>
      </c>
      <c r="L2442" s="26">
        <f t="shared" si="2913"/>
        <v>0</v>
      </c>
      <c r="M2442" s="26">
        <f t="shared" si="2913"/>
        <v>0</v>
      </c>
      <c r="N2442" s="26">
        <f t="shared" si="2914"/>
        <v>22</v>
      </c>
      <c r="O2442" s="47">
        <f t="shared" si="2858"/>
        <v>100</v>
      </c>
      <c r="P2442" s="26">
        <f t="shared" si="2915"/>
        <v>0</v>
      </c>
      <c r="Q2442" s="26">
        <f t="shared" si="2915"/>
        <v>0</v>
      </c>
      <c r="R2442" s="26">
        <f t="shared" si="2915"/>
        <v>0</v>
      </c>
    </row>
    <row r="2443" spans="1:19" ht="26" x14ac:dyDescent="0.35">
      <c r="A2443" s="24" t="s">
        <v>423</v>
      </c>
      <c r="B2443" s="24" t="s">
        <v>51</v>
      </c>
      <c r="C2443" s="24" t="s">
        <v>130</v>
      </c>
      <c r="D2443" s="24" t="s">
        <v>53</v>
      </c>
      <c r="E2443" s="24"/>
      <c r="F2443" s="25" t="s">
        <v>73</v>
      </c>
      <c r="G2443" s="26">
        <f t="shared" si="2912"/>
        <v>0</v>
      </c>
      <c r="H2443" s="26">
        <f>H2444</f>
        <v>22</v>
      </c>
      <c r="I2443" s="26">
        <f t="shared" si="2913"/>
        <v>22</v>
      </c>
      <c r="J2443" s="26">
        <f t="shared" si="2913"/>
        <v>0</v>
      </c>
      <c r="K2443" s="26">
        <f t="shared" si="2913"/>
        <v>0</v>
      </c>
      <c r="L2443" s="26">
        <f t="shared" si="2913"/>
        <v>0</v>
      </c>
      <c r="M2443" s="26">
        <f t="shared" si="2913"/>
        <v>0</v>
      </c>
      <c r="N2443" s="26">
        <f t="shared" si="2914"/>
        <v>22</v>
      </c>
      <c r="O2443" s="47">
        <f t="shared" si="2858"/>
        <v>100</v>
      </c>
      <c r="P2443" s="26">
        <f t="shared" si="2915"/>
        <v>0</v>
      </c>
      <c r="Q2443" s="26">
        <f t="shared" si="2915"/>
        <v>0</v>
      </c>
      <c r="R2443" s="26">
        <f t="shared" si="2915"/>
        <v>0</v>
      </c>
    </row>
    <row r="2444" spans="1:19" ht="26" x14ac:dyDescent="0.35">
      <c r="A2444" s="24" t="s">
        <v>423</v>
      </c>
      <c r="B2444" s="24" t="s">
        <v>51</v>
      </c>
      <c r="C2444" s="24" t="s">
        <v>130</v>
      </c>
      <c r="D2444" s="24" t="s">
        <v>53</v>
      </c>
      <c r="E2444" s="24" t="s">
        <v>6</v>
      </c>
      <c r="F2444" s="25" t="s">
        <v>367</v>
      </c>
      <c r="G2444" s="26">
        <f t="shared" si="2912"/>
        <v>0</v>
      </c>
      <c r="H2444" s="26">
        <f>H2445</f>
        <v>22</v>
      </c>
      <c r="I2444" s="26">
        <f t="shared" si="2913"/>
        <v>22</v>
      </c>
      <c r="J2444" s="26">
        <f t="shared" si="2913"/>
        <v>0</v>
      </c>
      <c r="K2444" s="26">
        <f t="shared" si="2913"/>
        <v>0</v>
      </c>
      <c r="L2444" s="26">
        <f t="shared" si="2913"/>
        <v>0</v>
      </c>
      <c r="M2444" s="26">
        <f t="shared" si="2913"/>
        <v>0</v>
      </c>
      <c r="N2444" s="26">
        <f t="shared" si="2914"/>
        <v>22</v>
      </c>
      <c r="O2444" s="47">
        <f t="shared" si="2858"/>
        <v>100</v>
      </c>
      <c r="P2444" s="26">
        <f t="shared" si="2915"/>
        <v>0</v>
      </c>
      <c r="Q2444" s="26">
        <f t="shared" si="2915"/>
        <v>0</v>
      </c>
      <c r="R2444" s="26">
        <f t="shared" si="2915"/>
        <v>0</v>
      </c>
    </row>
    <row r="2445" spans="1:19" ht="26" x14ac:dyDescent="0.35">
      <c r="A2445" s="24" t="s">
        <v>423</v>
      </c>
      <c r="B2445" s="24" t="s">
        <v>51</v>
      </c>
      <c r="C2445" s="24" t="s">
        <v>130</v>
      </c>
      <c r="D2445" s="24" t="s">
        <v>53</v>
      </c>
      <c r="E2445" s="24" t="s">
        <v>302</v>
      </c>
      <c r="F2445" s="25" t="s">
        <v>356</v>
      </c>
      <c r="G2445" s="26"/>
      <c r="H2445" s="26">
        <v>22</v>
      </c>
      <c r="I2445" s="26">
        <v>22</v>
      </c>
      <c r="J2445" s="26"/>
      <c r="K2445" s="26"/>
      <c r="L2445" s="26"/>
      <c r="M2445" s="26"/>
      <c r="N2445" s="26">
        <v>22</v>
      </c>
      <c r="O2445" s="47">
        <f t="shared" si="2858"/>
        <v>100</v>
      </c>
      <c r="P2445" s="26"/>
      <c r="Q2445" s="26"/>
      <c r="R2445" s="26"/>
    </row>
    <row r="2446" spans="1:19" s="7" customFormat="1" x14ac:dyDescent="0.35">
      <c r="A2446" s="27" t="s">
        <v>426</v>
      </c>
      <c r="B2446" s="27"/>
      <c r="C2446" s="27"/>
      <c r="D2446" s="27"/>
      <c r="E2446" s="27"/>
      <c r="F2446" s="17" t="s">
        <v>427</v>
      </c>
      <c r="G2446" s="18">
        <f t="shared" ref="G2446:R2446" si="2916">G2447+G2493+G2508+G2542+G2590+G2600+G2612</f>
        <v>53354.864999999998</v>
      </c>
      <c r="H2446" s="18">
        <f t="shared" si="2916"/>
        <v>55441.464900000006</v>
      </c>
      <c r="I2446" s="18">
        <f t="shared" si="2916"/>
        <v>55441.464900000006</v>
      </c>
      <c r="J2446" s="18">
        <f t="shared" si="2916"/>
        <v>450.59999999999997</v>
      </c>
      <c r="K2446" s="18">
        <f t="shared" si="2916"/>
        <v>450.59999999999997</v>
      </c>
      <c r="L2446" s="32">
        <f t="shared" si="2916"/>
        <v>0</v>
      </c>
      <c r="M2446" s="32">
        <f t="shared" si="2916"/>
        <v>0</v>
      </c>
      <c r="N2446" s="18">
        <f t="shared" si="2916"/>
        <v>55441.091</v>
      </c>
      <c r="O2446" s="46">
        <f t="shared" ref="O2446:O2509" si="2917">N2446/H2446*100</f>
        <v>99.999325595020466</v>
      </c>
      <c r="P2446" s="18">
        <f t="shared" si="2916"/>
        <v>450.59999999999997</v>
      </c>
      <c r="Q2446" s="18">
        <f t="shared" si="2916"/>
        <v>0</v>
      </c>
      <c r="R2446" s="18">
        <f t="shared" si="2916"/>
        <v>0</v>
      </c>
    </row>
    <row r="2447" spans="1:19" s="7" customFormat="1" x14ac:dyDescent="0.35">
      <c r="A2447" s="27" t="s">
        <v>426</v>
      </c>
      <c r="B2447" s="27" t="s">
        <v>8</v>
      </c>
      <c r="C2447" s="27"/>
      <c r="D2447" s="27"/>
      <c r="E2447" s="27"/>
      <c r="F2447" s="17" t="s">
        <v>13</v>
      </c>
      <c r="G2447" s="18">
        <f t="shared" ref="G2447" si="2918">G2448+G2468</f>
        <v>17134.786</v>
      </c>
      <c r="H2447" s="18">
        <f t="shared" ref="H2447:M2447" si="2919">H2448+H2468</f>
        <v>17743.786</v>
      </c>
      <c r="I2447" s="18">
        <f t="shared" si="2919"/>
        <v>17743.786</v>
      </c>
      <c r="J2447" s="18">
        <f t="shared" si="2919"/>
        <v>450.59999999999997</v>
      </c>
      <c r="K2447" s="18">
        <f t="shared" si="2919"/>
        <v>450.59999999999997</v>
      </c>
      <c r="L2447" s="18">
        <f t="shared" si="2919"/>
        <v>0</v>
      </c>
      <c r="M2447" s="18">
        <f t="shared" si="2919"/>
        <v>0</v>
      </c>
      <c r="N2447" s="18">
        <f t="shared" ref="N2447" si="2920">N2448+N2468</f>
        <v>17743.421000000002</v>
      </c>
      <c r="O2447" s="46">
        <f t="shared" si="2917"/>
        <v>99.997942941827645</v>
      </c>
      <c r="P2447" s="18">
        <f t="shared" ref="P2447:R2447" si="2921">P2448+P2468</f>
        <v>450.59999999999997</v>
      </c>
      <c r="Q2447" s="18">
        <f t="shared" ref="Q2447" si="2922">Q2448+Q2468</f>
        <v>0</v>
      </c>
      <c r="R2447" s="18">
        <f t="shared" si="2921"/>
        <v>0</v>
      </c>
    </row>
    <row r="2448" spans="1:19" s="29" customFormat="1" ht="39" x14ac:dyDescent="0.35">
      <c r="A2448" s="28" t="s">
        <v>426</v>
      </c>
      <c r="B2448" s="28" t="s">
        <v>8</v>
      </c>
      <c r="C2448" s="28" t="s">
        <v>74</v>
      </c>
      <c r="D2448" s="28"/>
      <c r="E2448" s="28"/>
      <c r="F2448" s="21" t="s">
        <v>376</v>
      </c>
      <c r="G2448" s="22">
        <f t="shared" ref="G2448" si="2923">G2449+G2456</f>
        <v>10615.1</v>
      </c>
      <c r="H2448" s="22">
        <f t="shared" ref="H2448:M2448" si="2924">H2449+H2456</f>
        <v>11184</v>
      </c>
      <c r="I2448" s="22">
        <f t="shared" si="2924"/>
        <v>11184</v>
      </c>
      <c r="J2448" s="22">
        <f t="shared" si="2924"/>
        <v>450.59999999999997</v>
      </c>
      <c r="K2448" s="22">
        <f t="shared" si="2924"/>
        <v>450.59999999999997</v>
      </c>
      <c r="L2448" s="22">
        <f t="shared" si="2924"/>
        <v>0</v>
      </c>
      <c r="M2448" s="22">
        <f t="shared" si="2924"/>
        <v>0</v>
      </c>
      <c r="N2448" s="22">
        <f t="shared" ref="N2448" si="2925">N2449+N2456</f>
        <v>11183.635</v>
      </c>
      <c r="O2448" s="48">
        <f t="shared" si="2917"/>
        <v>99.996736409155943</v>
      </c>
      <c r="P2448" s="22">
        <f t="shared" ref="P2448:R2448" si="2926">P2449+P2456</f>
        <v>450.59999999999997</v>
      </c>
      <c r="Q2448" s="22">
        <f t="shared" ref="Q2448" si="2927">Q2449+Q2456</f>
        <v>0</v>
      </c>
      <c r="R2448" s="22">
        <f t="shared" si="2926"/>
        <v>0</v>
      </c>
    </row>
    <row r="2449" spans="1:18" ht="26" x14ac:dyDescent="0.35">
      <c r="A2449" s="24" t="s">
        <v>426</v>
      </c>
      <c r="B2449" s="24" t="s">
        <v>8</v>
      </c>
      <c r="C2449" s="24" t="s">
        <v>74</v>
      </c>
      <c r="D2449" s="24" t="s">
        <v>28</v>
      </c>
      <c r="E2449" s="24"/>
      <c r="F2449" s="25" t="s">
        <v>39</v>
      </c>
      <c r="G2449" s="26">
        <f t="shared" ref="G2449:N2450" si="2928">G2450</f>
        <v>306</v>
      </c>
      <c r="H2449" s="26">
        <f t="shared" si="2928"/>
        <v>450.59999999999997</v>
      </c>
      <c r="I2449" s="26">
        <f t="shared" si="2928"/>
        <v>450.59999999999997</v>
      </c>
      <c r="J2449" s="26">
        <f t="shared" si="2928"/>
        <v>450.59999999999997</v>
      </c>
      <c r="K2449" s="26">
        <f t="shared" si="2928"/>
        <v>450.59999999999997</v>
      </c>
      <c r="L2449" s="26">
        <f t="shared" si="2928"/>
        <v>0</v>
      </c>
      <c r="M2449" s="26">
        <f t="shared" si="2928"/>
        <v>0</v>
      </c>
      <c r="N2449" s="26">
        <f t="shared" si="2928"/>
        <v>450.59999999999997</v>
      </c>
      <c r="O2449" s="47">
        <f t="shared" si="2917"/>
        <v>100</v>
      </c>
      <c r="P2449" s="26">
        <f t="shared" ref="P2449:R2450" si="2929">P2450</f>
        <v>450.59999999999997</v>
      </c>
      <c r="Q2449" s="26">
        <f t="shared" si="2929"/>
        <v>0</v>
      </c>
      <c r="R2449" s="26">
        <f t="shared" si="2929"/>
        <v>0</v>
      </c>
    </row>
    <row r="2450" spans="1:18" x14ac:dyDescent="0.35">
      <c r="A2450" s="24" t="s">
        <v>426</v>
      </c>
      <c r="B2450" s="24" t="s">
        <v>8</v>
      </c>
      <c r="C2450" s="24" t="s">
        <v>74</v>
      </c>
      <c r="D2450" s="24" t="s">
        <v>29</v>
      </c>
      <c r="E2450" s="24"/>
      <c r="F2450" s="25" t="s">
        <v>40</v>
      </c>
      <c r="G2450" s="26">
        <f t="shared" si="2928"/>
        <v>306</v>
      </c>
      <c r="H2450" s="26">
        <f t="shared" si="2928"/>
        <v>450.59999999999997</v>
      </c>
      <c r="I2450" s="26">
        <f t="shared" si="2928"/>
        <v>450.59999999999997</v>
      </c>
      <c r="J2450" s="26">
        <f t="shared" si="2928"/>
        <v>450.59999999999997</v>
      </c>
      <c r="K2450" s="26">
        <f t="shared" si="2928"/>
        <v>450.59999999999997</v>
      </c>
      <c r="L2450" s="26">
        <f t="shared" si="2928"/>
        <v>0</v>
      </c>
      <c r="M2450" s="26">
        <f t="shared" si="2928"/>
        <v>0</v>
      </c>
      <c r="N2450" s="26">
        <f t="shared" si="2928"/>
        <v>450.59999999999997</v>
      </c>
      <c r="O2450" s="47">
        <f t="shared" si="2917"/>
        <v>100</v>
      </c>
      <c r="P2450" s="26">
        <f t="shared" si="2929"/>
        <v>450.59999999999997</v>
      </c>
      <c r="Q2450" s="26">
        <f t="shared" si="2929"/>
        <v>0</v>
      </c>
      <c r="R2450" s="26">
        <f t="shared" si="2929"/>
        <v>0</v>
      </c>
    </row>
    <row r="2451" spans="1:18" ht="26" x14ac:dyDescent="0.35">
      <c r="A2451" s="24" t="s">
        <v>426</v>
      </c>
      <c r="B2451" s="24" t="s">
        <v>8</v>
      </c>
      <c r="C2451" s="24" t="s">
        <v>74</v>
      </c>
      <c r="D2451" s="24" t="s">
        <v>301</v>
      </c>
      <c r="E2451" s="24"/>
      <c r="F2451" s="25" t="s">
        <v>414</v>
      </c>
      <c r="G2451" s="26">
        <f t="shared" ref="G2451" si="2930">G2452+G2454</f>
        <v>306</v>
      </c>
      <c r="H2451" s="26">
        <f t="shared" ref="H2451:M2451" si="2931">H2452+H2454</f>
        <v>450.59999999999997</v>
      </c>
      <c r="I2451" s="26">
        <f t="shared" si="2931"/>
        <v>450.59999999999997</v>
      </c>
      <c r="J2451" s="26">
        <f t="shared" si="2931"/>
        <v>450.59999999999997</v>
      </c>
      <c r="K2451" s="26">
        <f t="shared" si="2931"/>
        <v>450.59999999999997</v>
      </c>
      <c r="L2451" s="26">
        <f t="shared" si="2931"/>
        <v>0</v>
      </c>
      <c r="M2451" s="26">
        <f t="shared" si="2931"/>
        <v>0</v>
      </c>
      <c r="N2451" s="26">
        <f t="shared" ref="N2451" si="2932">N2452+N2454</f>
        <v>450.59999999999997</v>
      </c>
      <c r="O2451" s="47">
        <f t="shared" si="2917"/>
        <v>100</v>
      </c>
      <c r="P2451" s="26">
        <f t="shared" ref="P2451:R2451" si="2933">P2452+P2454</f>
        <v>450.59999999999997</v>
      </c>
      <c r="Q2451" s="26">
        <f t="shared" ref="Q2451" si="2934">Q2452+Q2454</f>
        <v>0</v>
      </c>
      <c r="R2451" s="26">
        <f t="shared" si="2933"/>
        <v>0</v>
      </c>
    </row>
    <row r="2452" spans="1:18" ht="52" x14ac:dyDescent="0.35">
      <c r="A2452" s="24" t="s">
        <v>426</v>
      </c>
      <c r="B2452" s="24" t="s">
        <v>8</v>
      </c>
      <c r="C2452" s="24" t="s">
        <v>74</v>
      </c>
      <c r="D2452" s="24" t="s">
        <v>301</v>
      </c>
      <c r="E2452" s="24" t="s">
        <v>19</v>
      </c>
      <c r="F2452" s="25" t="s">
        <v>366</v>
      </c>
      <c r="G2452" s="26">
        <f t="shared" ref="G2452:N2452" si="2935">G2453</f>
        <v>243.3</v>
      </c>
      <c r="H2452" s="26">
        <f t="shared" si="2935"/>
        <v>366.9</v>
      </c>
      <c r="I2452" s="26">
        <f t="shared" si="2935"/>
        <v>366.9</v>
      </c>
      <c r="J2452" s="26">
        <f t="shared" si="2935"/>
        <v>366.9</v>
      </c>
      <c r="K2452" s="26">
        <f t="shared" si="2935"/>
        <v>366.9</v>
      </c>
      <c r="L2452" s="26">
        <f t="shared" si="2935"/>
        <v>0</v>
      </c>
      <c r="M2452" s="26">
        <f t="shared" si="2935"/>
        <v>0</v>
      </c>
      <c r="N2452" s="26">
        <f t="shared" si="2935"/>
        <v>366.9</v>
      </c>
      <c r="O2452" s="47">
        <f t="shared" si="2917"/>
        <v>100</v>
      </c>
      <c r="P2452" s="26">
        <f t="shared" ref="P2452:R2452" si="2936">P2453</f>
        <v>366.9</v>
      </c>
      <c r="Q2452" s="26">
        <f t="shared" si="2936"/>
        <v>0</v>
      </c>
      <c r="R2452" s="26">
        <f t="shared" si="2936"/>
        <v>0</v>
      </c>
    </row>
    <row r="2453" spans="1:18" ht="26" x14ac:dyDescent="0.35">
      <c r="A2453" s="24" t="s">
        <v>426</v>
      </c>
      <c r="B2453" s="24" t="s">
        <v>8</v>
      </c>
      <c r="C2453" s="24" t="s">
        <v>74</v>
      </c>
      <c r="D2453" s="24" t="s">
        <v>301</v>
      </c>
      <c r="E2453" s="24">
        <v>120</v>
      </c>
      <c r="F2453" s="25" t="s">
        <v>355</v>
      </c>
      <c r="G2453" s="26">
        <v>243.3</v>
      </c>
      <c r="H2453" s="26">
        <v>366.9</v>
      </c>
      <c r="I2453" s="26">
        <v>366.9</v>
      </c>
      <c r="J2453" s="26">
        <f>H2453</f>
        <v>366.9</v>
      </c>
      <c r="K2453" s="26">
        <f>I2453</f>
        <v>366.9</v>
      </c>
      <c r="L2453" s="26"/>
      <c r="M2453" s="26"/>
      <c r="N2453" s="26">
        <v>366.9</v>
      </c>
      <c r="O2453" s="47">
        <f t="shared" si="2917"/>
        <v>100</v>
      </c>
      <c r="P2453" s="26">
        <f>N2453</f>
        <v>366.9</v>
      </c>
      <c r="Q2453" s="26"/>
      <c r="R2453" s="26"/>
    </row>
    <row r="2454" spans="1:18" ht="26" x14ac:dyDescent="0.35">
      <c r="A2454" s="24" t="s">
        <v>426</v>
      </c>
      <c r="B2454" s="24" t="s">
        <v>8</v>
      </c>
      <c r="C2454" s="24" t="s">
        <v>74</v>
      </c>
      <c r="D2454" s="24" t="s">
        <v>301</v>
      </c>
      <c r="E2454" s="24" t="s">
        <v>6</v>
      </c>
      <c r="F2454" s="25" t="s">
        <v>367</v>
      </c>
      <c r="G2454" s="26">
        <f t="shared" ref="G2454:N2454" si="2937">G2455</f>
        <v>62.7</v>
      </c>
      <c r="H2454" s="26">
        <f t="shared" si="2937"/>
        <v>83.7</v>
      </c>
      <c r="I2454" s="26">
        <f t="shared" si="2937"/>
        <v>83.7</v>
      </c>
      <c r="J2454" s="26">
        <f t="shared" si="2937"/>
        <v>83.7</v>
      </c>
      <c r="K2454" s="26">
        <f t="shared" si="2937"/>
        <v>83.7</v>
      </c>
      <c r="L2454" s="26">
        <f t="shared" si="2937"/>
        <v>0</v>
      </c>
      <c r="M2454" s="26">
        <f t="shared" si="2937"/>
        <v>0</v>
      </c>
      <c r="N2454" s="26">
        <f t="shared" si="2937"/>
        <v>83.7</v>
      </c>
      <c r="O2454" s="47">
        <f t="shared" si="2917"/>
        <v>100</v>
      </c>
      <c r="P2454" s="26">
        <f t="shared" ref="P2454:R2454" si="2938">P2455</f>
        <v>83.7</v>
      </c>
      <c r="Q2454" s="26">
        <f t="shared" si="2938"/>
        <v>0</v>
      </c>
      <c r="R2454" s="26">
        <f t="shared" si="2938"/>
        <v>0</v>
      </c>
    </row>
    <row r="2455" spans="1:18" ht="26" x14ac:dyDescent="0.35">
      <c r="A2455" s="24" t="s">
        <v>426</v>
      </c>
      <c r="B2455" s="24" t="s">
        <v>8</v>
      </c>
      <c r="C2455" s="24" t="s">
        <v>74</v>
      </c>
      <c r="D2455" s="24" t="s">
        <v>301</v>
      </c>
      <c r="E2455" s="24">
        <v>240</v>
      </c>
      <c r="F2455" s="25" t="s">
        <v>356</v>
      </c>
      <c r="G2455" s="26">
        <v>62.7</v>
      </c>
      <c r="H2455" s="26">
        <v>83.7</v>
      </c>
      <c r="I2455" s="26">
        <v>83.7</v>
      </c>
      <c r="J2455" s="26">
        <f>H2455</f>
        <v>83.7</v>
      </c>
      <c r="K2455" s="26">
        <f>I2455</f>
        <v>83.7</v>
      </c>
      <c r="L2455" s="26"/>
      <c r="M2455" s="26"/>
      <c r="N2455" s="26">
        <v>83.7</v>
      </c>
      <c r="O2455" s="47">
        <f t="shared" si="2917"/>
        <v>100</v>
      </c>
      <c r="P2455" s="26">
        <f>N2455</f>
        <v>83.7</v>
      </c>
      <c r="Q2455" s="26"/>
      <c r="R2455" s="26"/>
    </row>
    <row r="2456" spans="1:18" ht="26" x14ac:dyDescent="0.35">
      <c r="A2456" s="24" t="s">
        <v>426</v>
      </c>
      <c r="B2456" s="24" t="s">
        <v>8</v>
      </c>
      <c r="C2456" s="24" t="s">
        <v>74</v>
      </c>
      <c r="D2456" s="24" t="s">
        <v>30</v>
      </c>
      <c r="E2456" s="24"/>
      <c r="F2456" s="25" t="s">
        <v>41</v>
      </c>
      <c r="G2456" s="26">
        <f t="shared" ref="G2456:N2456" si="2939">G2457</f>
        <v>10309.1</v>
      </c>
      <c r="H2456" s="26">
        <f t="shared" si="2939"/>
        <v>10733.4</v>
      </c>
      <c r="I2456" s="26">
        <f t="shared" si="2939"/>
        <v>10733.4</v>
      </c>
      <c r="J2456" s="26">
        <f t="shared" si="2939"/>
        <v>0</v>
      </c>
      <c r="K2456" s="26">
        <f t="shared" si="2939"/>
        <v>0</v>
      </c>
      <c r="L2456" s="26">
        <f t="shared" si="2939"/>
        <v>0</v>
      </c>
      <c r="M2456" s="26">
        <f t="shared" si="2939"/>
        <v>0</v>
      </c>
      <c r="N2456" s="26">
        <f t="shared" si="2939"/>
        <v>10733.035</v>
      </c>
      <c r="O2456" s="47">
        <f t="shared" si="2917"/>
        <v>99.996599400003731</v>
      </c>
      <c r="P2456" s="26">
        <f t="shared" ref="P2456:R2456" si="2940">P2457</f>
        <v>0</v>
      </c>
      <c r="Q2456" s="26">
        <f t="shared" si="2940"/>
        <v>0</v>
      </c>
      <c r="R2456" s="26">
        <f t="shared" si="2940"/>
        <v>0</v>
      </c>
    </row>
    <row r="2457" spans="1:18" x14ac:dyDescent="0.35">
      <c r="A2457" s="24" t="s">
        <v>426</v>
      </c>
      <c r="B2457" s="24" t="s">
        <v>8</v>
      </c>
      <c r="C2457" s="24" t="s">
        <v>74</v>
      </c>
      <c r="D2457" s="24" t="s">
        <v>328</v>
      </c>
      <c r="E2457" s="24"/>
      <c r="F2457" s="25" t="s">
        <v>415</v>
      </c>
      <c r="G2457" s="26">
        <f t="shared" ref="G2457" si="2941">G2458+G2461</f>
        <v>10309.1</v>
      </c>
      <c r="H2457" s="26">
        <f t="shared" ref="H2457:M2457" si="2942">H2458+H2461</f>
        <v>10733.4</v>
      </c>
      <c r="I2457" s="26">
        <f t="shared" si="2942"/>
        <v>10733.4</v>
      </c>
      <c r="J2457" s="26">
        <f t="shared" si="2942"/>
        <v>0</v>
      </c>
      <c r="K2457" s="26">
        <f t="shared" si="2942"/>
        <v>0</v>
      </c>
      <c r="L2457" s="26">
        <f t="shared" si="2942"/>
        <v>0</v>
      </c>
      <c r="M2457" s="26">
        <f t="shared" si="2942"/>
        <v>0</v>
      </c>
      <c r="N2457" s="26">
        <f t="shared" ref="N2457" si="2943">N2458+N2461</f>
        <v>10733.035</v>
      </c>
      <c r="O2457" s="47">
        <f t="shared" si="2917"/>
        <v>99.996599400003731</v>
      </c>
      <c r="P2457" s="26">
        <f t="shared" ref="P2457:R2457" si="2944">P2458+P2461</f>
        <v>0</v>
      </c>
      <c r="Q2457" s="26">
        <f t="shared" ref="Q2457" si="2945">Q2458+Q2461</f>
        <v>0</v>
      </c>
      <c r="R2457" s="26">
        <f t="shared" si="2944"/>
        <v>0</v>
      </c>
    </row>
    <row r="2458" spans="1:18" ht="26" x14ac:dyDescent="0.35">
      <c r="A2458" s="24" t="s">
        <v>426</v>
      </c>
      <c r="B2458" s="24" t="s">
        <v>8</v>
      </c>
      <c r="C2458" s="24" t="s">
        <v>74</v>
      </c>
      <c r="D2458" s="24" t="s">
        <v>303</v>
      </c>
      <c r="E2458" s="24"/>
      <c r="F2458" s="25" t="s">
        <v>746</v>
      </c>
      <c r="G2458" s="26">
        <f t="shared" ref="G2458:N2459" si="2946">G2459</f>
        <v>8361.7000000000007</v>
      </c>
      <c r="H2458" s="26">
        <f t="shared" si="2946"/>
        <v>8786</v>
      </c>
      <c r="I2458" s="26">
        <f t="shared" si="2946"/>
        <v>8786</v>
      </c>
      <c r="J2458" s="26">
        <f t="shared" si="2946"/>
        <v>0</v>
      </c>
      <c r="K2458" s="26">
        <f t="shared" si="2946"/>
        <v>0</v>
      </c>
      <c r="L2458" s="26">
        <f t="shared" si="2946"/>
        <v>0</v>
      </c>
      <c r="M2458" s="26">
        <f t="shared" si="2946"/>
        <v>0</v>
      </c>
      <c r="N2458" s="26">
        <f t="shared" si="2946"/>
        <v>8786</v>
      </c>
      <c r="O2458" s="47">
        <f t="shared" si="2917"/>
        <v>100</v>
      </c>
      <c r="P2458" s="26">
        <f t="shared" ref="P2458:R2459" si="2947">P2459</f>
        <v>0</v>
      </c>
      <c r="Q2458" s="26">
        <f t="shared" si="2947"/>
        <v>0</v>
      </c>
      <c r="R2458" s="26">
        <f t="shared" si="2947"/>
        <v>0</v>
      </c>
    </row>
    <row r="2459" spans="1:18" ht="52" x14ac:dyDescent="0.35">
      <c r="A2459" s="24" t="s">
        <v>426</v>
      </c>
      <c r="B2459" s="24" t="s">
        <v>8</v>
      </c>
      <c r="C2459" s="24" t="s">
        <v>74</v>
      </c>
      <c r="D2459" s="24" t="s">
        <v>303</v>
      </c>
      <c r="E2459" s="24" t="s">
        <v>19</v>
      </c>
      <c r="F2459" s="25" t="s">
        <v>366</v>
      </c>
      <c r="G2459" s="26">
        <f t="shared" ref="G2459:N2459" si="2948">G2460</f>
        <v>8361.7000000000007</v>
      </c>
      <c r="H2459" s="26">
        <f t="shared" si="2948"/>
        <v>8786</v>
      </c>
      <c r="I2459" s="26">
        <f t="shared" si="2946"/>
        <v>8786</v>
      </c>
      <c r="J2459" s="26">
        <f t="shared" si="2946"/>
        <v>0</v>
      </c>
      <c r="K2459" s="26">
        <f t="shared" si="2946"/>
        <v>0</v>
      </c>
      <c r="L2459" s="26">
        <f t="shared" si="2946"/>
        <v>0</v>
      </c>
      <c r="M2459" s="26">
        <f t="shared" si="2946"/>
        <v>0</v>
      </c>
      <c r="N2459" s="26">
        <f t="shared" si="2948"/>
        <v>8786</v>
      </c>
      <c r="O2459" s="47">
        <f t="shared" si="2917"/>
        <v>100</v>
      </c>
      <c r="P2459" s="26">
        <f t="shared" si="2947"/>
        <v>0</v>
      </c>
      <c r="Q2459" s="26">
        <f t="shared" si="2947"/>
        <v>0</v>
      </c>
      <c r="R2459" s="26">
        <f t="shared" si="2947"/>
        <v>0</v>
      </c>
    </row>
    <row r="2460" spans="1:18" ht="26" x14ac:dyDescent="0.35">
      <c r="A2460" s="24" t="s">
        <v>426</v>
      </c>
      <c r="B2460" s="24" t="s">
        <v>8</v>
      </c>
      <c r="C2460" s="24" t="s">
        <v>74</v>
      </c>
      <c r="D2460" s="24" t="s">
        <v>303</v>
      </c>
      <c r="E2460" s="24">
        <v>120</v>
      </c>
      <c r="F2460" s="25" t="s">
        <v>355</v>
      </c>
      <c r="G2460" s="26">
        <v>8361.7000000000007</v>
      </c>
      <c r="H2460" s="26">
        <v>8786</v>
      </c>
      <c r="I2460" s="26">
        <v>8786</v>
      </c>
      <c r="J2460" s="26"/>
      <c r="K2460" s="26"/>
      <c r="L2460" s="26"/>
      <c r="M2460" s="26"/>
      <c r="N2460" s="26">
        <v>8786</v>
      </c>
      <c r="O2460" s="47">
        <f t="shared" si="2917"/>
        <v>100</v>
      </c>
      <c r="P2460" s="26"/>
      <c r="Q2460" s="26"/>
      <c r="R2460" s="26"/>
    </row>
    <row r="2461" spans="1:18" ht="26" x14ac:dyDescent="0.35">
      <c r="A2461" s="24" t="s">
        <v>426</v>
      </c>
      <c r="B2461" s="24" t="s">
        <v>8</v>
      </c>
      <c r="C2461" s="24" t="s">
        <v>74</v>
      </c>
      <c r="D2461" s="24" t="s">
        <v>304</v>
      </c>
      <c r="E2461" s="24"/>
      <c r="F2461" s="25" t="s">
        <v>747</v>
      </c>
      <c r="G2461" s="26">
        <f t="shared" ref="G2461" si="2949">G2464+G2466+G2462</f>
        <v>1947.4</v>
      </c>
      <c r="H2461" s="26">
        <f t="shared" ref="H2461:M2461" si="2950">H2464+H2466+H2462</f>
        <v>1947.4</v>
      </c>
      <c r="I2461" s="26">
        <f t="shared" si="2950"/>
        <v>1947.4</v>
      </c>
      <c r="J2461" s="26">
        <f t="shared" si="2950"/>
        <v>0</v>
      </c>
      <c r="K2461" s="26">
        <f t="shared" si="2950"/>
        <v>0</v>
      </c>
      <c r="L2461" s="26">
        <f t="shared" si="2950"/>
        <v>0</v>
      </c>
      <c r="M2461" s="26">
        <f t="shared" si="2950"/>
        <v>0</v>
      </c>
      <c r="N2461" s="26">
        <f t="shared" ref="N2461" si="2951">N2464+N2466+N2462</f>
        <v>1947.0350000000001</v>
      </c>
      <c r="O2461" s="47">
        <f t="shared" si="2917"/>
        <v>99.981257060696322</v>
      </c>
      <c r="P2461" s="26">
        <f t="shared" ref="P2461:R2461" si="2952">P2464+P2466+P2462</f>
        <v>0</v>
      </c>
      <c r="Q2461" s="26">
        <f t="shared" ref="Q2461" si="2953">Q2464+Q2466+Q2462</f>
        <v>0</v>
      </c>
      <c r="R2461" s="26">
        <f t="shared" si="2952"/>
        <v>0</v>
      </c>
    </row>
    <row r="2462" spans="1:18" ht="52" x14ac:dyDescent="0.35">
      <c r="A2462" s="24" t="s">
        <v>426</v>
      </c>
      <c r="B2462" s="24" t="s">
        <v>8</v>
      </c>
      <c r="C2462" s="24" t="s">
        <v>74</v>
      </c>
      <c r="D2462" s="24" t="s">
        <v>304</v>
      </c>
      <c r="E2462" s="24" t="s">
        <v>19</v>
      </c>
      <c r="F2462" s="25" t="s">
        <v>366</v>
      </c>
      <c r="G2462" s="26">
        <f t="shared" ref="G2462:N2462" si="2954">G2463</f>
        <v>2.8</v>
      </c>
      <c r="H2462" s="26">
        <f t="shared" si="2954"/>
        <v>2.71841</v>
      </c>
      <c r="I2462" s="26">
        <f t="shared" si="2954"/>
        <v>2.71841</v>
      </c>
      <c r="J2462" s="26">
        <f t="shared" si="2954"/>
        <v>0</v>
      </c>
      <c r="K2462" s="26">
        <f t="shared" si="2954"/>
        <v>0</v>
      </c>
      <c r="L2462" s="26">
        <f t="shared" si="2954"/>
        <v>0</v>
      </c>
      <c r="M2462" s="26">
        <f t="shared" si="2954"/>
        <v>0</v>
      </c>
      <c r="N2462" s="26">
        <f t="shared" si="2954"/>
        <v>2.718</v>
      </c>
      <c r="O2462" s="47">
        <f t="shared" si="2917"/>
        <v>99.984917654069832</v>
      </c>
      <c r="P2462" s="26">
        <f t="shared" ref="P2462:R2462" si="2955">P2463</f>
        <v>0</v>
      </c>
      <c r="Q2462" s="26">
        <f t="shared" si="2955"/>
        <v>0</v>
      </c>
      <c r="R2462" s="26">
        <f t="shared" si="2955"/>
        <v>0</v>
      </c>
    </row>
    <row r="2463" spans="1:18" ht="26" x14ac:dyDescent="0.35">
      <c r="A2463" s="24" t="s">
        <v>426</v>
      </c>
      <c r="B2463" s="24" t="s">
        <v>8</v>
      </c>
      <c r="C2463" s="24" t="s">
        <v>74</v>
      </c>
      <c r="D2463" s="24" t="s">
        <v>304</v>
      </c>
      <c r="E2463" s="24" t="s">
        <v>419</v>
      </c>
      <c r="F2463" s="25" t="s">
        <v>355</v>
      </c>
      <c r="G2463" s="26">
        <v>2.8</v>
      </c>
      <c r="H2463" s="26">
        <v>2.71841</v>
      </c>
      <c r="I2463" s="26">
        <v>2.71841</v>
      </c>
      <c r="J2463" s="26"/>
      <c r="K2463" s="26"/>
      <c r="L2463" s="26"/>
      <c r="M2463" s="26"/>
      <c r="N2463" s="26">
        <v>2.718</v>
      </c>
      <c r="O2463" s="47">
        <f t="shared" si="2917"/>
        <v>99.984917654069832</v>
      </c>
      <c r="P2463" s="26"/>
      <c r="Q2463" s="26"/>
      <c r="R2463" s="26"/>
    </row>
    <row r="2464" spans="1:18" ht="26" x14ac:dyDescent="0.35">
      <c r="A2464" s="24" t="s">
        <v>426</v>
      </c>
      <c r="B2464" s="24" t="s">
        <v>8</v>
      </c>
      <c r="C2464" s="24" t="s">
        <v>74</v>
      </c>
      <c r="D2464" s="24" t="s">
        <v>304</v>
      </c>
      <c r="E2464" s="24" t="s">
        <v>6</v>
      </c>
      <c r="F2464" s="25" t="s">
        <v>367</v>
      </c>
      <c r="G2464" s="26">
        <f t="shared" ref="G2464:N2464" si="2956">G2465</f>
        <v>1934.4</v>
      </c>
      <c r="H2464" s="26">
        <f t="shared" si="2956"/>
        <v>1935.1574900000001</v>
      </c>
      <c r="I2464" s="26">
        <v>1935.1574900000001</v>
      </c>
      <c r="J2464" s="26">
        <f t="shared" si="2956"/>
        <v>0</v>
      </c>
      <c r="K2464" s="26">
        <f t="shared" si="2956"/>
        <v>0</v>
      </c>
      <c r="L2464" s="26">
        <f t="shared" si="2956"/>
        <v>0</v>
      </c>
      <c r="M2464" s="26">
        <f t="shared" si="2956"/>
        <v>0</v>
      </c>
      <c r="N2464" s="26">
        <f t="shared" si="2956"/>
        <v>1934.807</v>
      </c>
      <c r="O2464" s="47">
        <f t="shared" si="2917"/>
        <v>99.981888295820312</v>
      </c>
      <c r="P2464" s="26">
        <f t="shared" ref="P2464:R2464" si="2957">P2465</f>
        <v>0</v>
      </c>
      <c r="Q2464" s="26">
        <f t="shared" si="2957"/>
        <v>0</v>
      </c>
      <c r="R2464" s="26">
        <f t="shared" si="2957"/>
        <v>0</v>
      </c>
    </row>
    <row r="2465" spans="1:18" ht="26" x14ac:dyDescent="0.35">
      <c r="A2465" s="24" t="s">
        <v>426</v>
      </c>
      <c r="B2465" s="24" t="s">
        <v>8</v>
      </c>
      <c r="C2465" s="24" t="s">
        <v>74</v>
      </c>
      <c r="D2465" s="24" t="s">
        <v>304</v>
      </c>
      <c r="E2465" s="24">
        <v>240</v>
      </c>
      <c r="F2465" s="25" t="s">
        <v>356</v>
      </c>
      <c r="G2465" s="26">
        <v>1934.4</v>
      </c>
      <c r="H2465" s="26">
        <v>1935.1574900000001</v>
      </c>
      <c r="I2465" s="26">
        <v>1935.1574900000001</v>
      </c>
      <c r="J2465" s="26"/>
      <c r="K2465" s="26"/>
      <c r="L2465" s="26"/>
      <c r="M2465" s="26"/>
      <c r="N2465" s="26">
        <v>1934.807</v>
      </c>
      <c r="O2465" s="47">
        <f t="shared" si="2917"/>
        <v>99.981888295820312</v>
      </c>
      <c r="P2465" s="26"/>
      <c r="Q2465" s="26"/>
      <c r="R2465" s="26"/>
    </row>
    <row r="2466" spans="1:18" x14ac:dyDescent="0.35">
      <c r="A2466" s="24" t="s">
        <v>426</v>
      </c>
      <c r="B2466" s="24" t="s">
        <v>8</v>
      </c>
      <c r="C2466" s="24" t="s">
        <v>74</v>
      </c>
      <c r="D2466" s="24" t="s">
        <v>304</v>
      </c>
      <c r="E2466" s="24" t="s">
        <v>7</v>
      </c>
      <c r="F2466" s="25" t="s">
        <v>371</v>
      </c>
      <c r="G2466" s="26">
        <f t="shared" ref="G2466:N2466" si="2958">G2467</f>
        <v>10.199999999999999</v>
      </c>
      <c r="H2466" s="26">
        <f t="shared" si="2958"/>
        <v>9.5241000000000007</v>
      </c>
      <c r="I2466" s="26">
        <f t="shared" si="2958"/>
        <v>9.5241000000000007</v>
      </c>
      <c r="J2466" s="26">
        <f t="shared" si="2958"/>
        <v>0</v>
      </c>
      <c r="K2466" s="26">
        <f t="shared" si="2958"/>
        <v>0</v>
      </c>
      <c r="L2466" s="26">
        <f t="shared" si="2958"/>
        <v>0</v>
      </c>
      <c r="M2466" s="26">
        <f t="shared" si="2958"/>
        <v>0</v>
      </c>
      <c r="N2466" s="26">
        <f t="shared" si="2958"/>
        <v>9.51</v>
      </c>
      <c r="O2466" s="47">
        <f t="shared" si="2917"/>
        <v>99.851954515387277</v>
      </c>
      <c r="P2466" s="26">
        <f t="shared" ref="P2466:R2466" si="2959">P2467</f>
        <v>0</v>
      </c>
      <c r="Q2466" s="26">
        <f t="shared" si="2959"/>
        <v>0</v>
      </c>
      <c r="R2466" s="26">
        <f t="shared" si="2959"/>
        <v>0</v>
      </c>
    </row>
    <row r="2467" spans="1:18" x14ac:dyDescent="0.35">
      <c r="A2467" s="24" t="s">
        <v>426</v>
      </c>
      <c r="B2467" s="24" t="s">
        <v>8</v>
      </c>
      <c r="C2467" s="24" t="s">
        <v>74</v>
      </c>
      <c r="D2467" s="24" t="s">
        <v>304</v>
      </c>
      <c r="E2467" s="24">
        <v>850</v>
      </c>
      <c r="F2467" s="25" t="s">
        <v>365</v>
      </c>
      <c r="G2467" s="26">
        <v>10.199999999999999</v>
      </c>
      <c r="H2467" s="26">
        <v>9.5241000000000007</v>
      </c>
      <c r="I2467" s="26">
        <v>9.5241000000000007</v>
      </c>
      <c r="J2467" s="26"/>
      <c r="K2467" s="26"/>
      <c r="L2467" s="26"/>
      <c r="M2467" s="26"/>
      <c r="N2467" s="26">
        <v>9.51</v>
      </c>
      <c r="O2467" s="47">
        <f t="shared" si="2917"/>
        <v>99.851954515387277</v>
      </c>
      <c r="P2467" s="26"/>
      <c r="Q2467" s="26"/>
      <c r="R2467" s="26"/>
    </row>
    <row r="2468" spans="1:18" s="29" customFormat="1" x14ac:dyDescent="0.35">
      <c r="A2468" s="28" t="s">
        <v>426</v>
      </c>
      <c r="B2468" s="28" t="s">
        <v>8</v>
      </c>
      <c r="C2468" s="28" t="s">
        <v>10</v>
      </c>
      <c r="D2468" s="28"/>
      <c r="E2468" s="28"/>
      <c r="F2468" s="21" t="s">
        <v>14</v>
      </c>
      <c r="G2468" s="22">
        <f t="shared" ref="G2468:N2468" si="2960">G2469</f>
        <v>6519.6860000000006</v>
      </c>
      <c r="H2468" s="22">
        <f t="shared" si="2960"/>
        <v>6559.7859999999991</v>
      </c>
      <c r="I2468" s="22">
        <f t="shared" si="2960"/>
        <v>6559.7859999999991</v>
      </c>
      <c r="J2468" s="22">
        <f t="shared" si="2960"/>
        <v>0</v>
      </c>
      <c r="K2468" s="22">
        <f t="shared" si="2960"/>
        <v>0</v>
      </c>
      <c r="L2468" s="22">
        <f t="shared" si="2960"/>
        <v>0</v>
      </c>
      <c r="M2468" s="22">
        <f t="shared" si="2960"/>
        <v>0</v>
      </c>
      <c r="N2468" s="22">
        <f t="shared" si="2960"/>
        <v>6559.7860000000001</v>
      </c>
      <c r="O2468" s="48">
        <f t="shared" si="2917"/>
        <v>100.00000000000003</v>
      </c>
      <c r="P2468" s="22">
        <f t="shared" ref="P2468:R2468" si="2961">P2469</f>
        <v>0</v>
      </c>
      <c r="Q2468" s="22">
        <f t="shared" si="2961"/>
        <v>0</v>
      </c>
      <c r="R2468" s="22">
        <f t="shared" si="2961"/>
        <v>0</v>
      </c>
    </row>
    <row r="2469" spans="1:18" x14ac:dyDescent="0.35">
      <c r="A2469" s="24" t="s">
        <v>426</v>
      </c>
      <c r="B2469" s="24" t="s">
        <v>8</v>
      </c>
      <c r="C2469" s="24" t="s">
        <v>10</v>
      </c>
      <c r="D2469" s="24" t="s">
        <v>329</v>
      </c>
      <c r="E2469" s="24"/>
      <c r="F2469" s="25" t="s">
        <v>386</v>
      </c>
      <c r="G2469" s="26">
        <f t="shared" ref="G2469" si="2962">G2470+G2474+G2484</f>
        <v>6519.6860000000006</v>
      </c>
      <c r="H2469" s="26">
        <f t="shared" ref="H2469:M2469" si="2963">H2470+H2474+H2484</f>
        <v>6559.7859999999991</v>
      </c>
      <c r="I2469" s="26">
        <f t="shared" si="2963"/>
        <v>6559.7859999999991</v>
      </c>
      <c r="J2469" s="26">
        <f t="shared" si="2963"/>
        <v>0</v>
      </c>
      <c r="K2469" s="26">
        <f t="shared" si="2963"/>
        <v>0</v>
      </c>
      <c r="L2469" s="26">
        <f t="shared" si="2963"/>
        <v>0</v>
      </c>
      <c r="M2469" s="26">
        <f t="shared" si="2963"/>
        <v>0</v>
      </c>
      <c r="N2469" s="26">
        <f t="shared" ref="N2469" si="2964">N2470+N2474+N2484</f>
        <v>6559.7860000000001</v>
      </c>
      <c r="O2469" s="47">
        <f t="shared" si="2917"/>
        <v>100.00000000000003</v>
      </c>
      <c r="P2469" s="26">
        <f t="shared" ref="P2469:R2469" si="2965">P2470+P2474+P2484</f>
        <v>0</v>
      </c>
      <c r="Q2469" s="26">
        <f t="shared" ref="Q2469" si="2966">Q2470+Q2474+Q2484</f>
        <v>0</v>
      </c>
      <c r="R2469" s="26">
        <f t="shared" si="2965"/>
        <v>0</v>
      </c>
    </row>
    <row r="2470" spans="1:18" ht="39" x14ac:dyDescent="0.35">
      <c r="A2470" s="24" t="s">
        <v>426</v>
      </c>
      <c r="B2470" s="24" t="s">
        <v>8</v>
      </c>
      <c r="C2470" s="24" t="s">
        <v>10</v>
      </c>
      <c r="D2470" s="24" t="s">
        <v>330</v>
      </c>
      <c r="E2470" s="24"/>
      <c r="F2470" s="25" t="s">
        <v>818</v>
      </c>
      <c r="G2470" s="26">
        <f t="shared" ref="G2470:N2472" si="2967">G2471</f>
        <v>15</v>
      </c>
      <c r="H2470" s="26">
        <f t="shared" si="2967"/>
        <v>15</v>
      </c>
      <c r="I2470" s="26">
        <f t="shared" si="2967"/>
        <v>15</v>
      </c>
      <c r="J2470" s="26">
        <f t="shared" si="2967"/>
        <v>0</v>
      </c>
      <c r="K2470" s="26">
        <f t="shared" si="2967"/>
        <v>0</v>
      </c>
      <c r="L2470" s="26">
        <f t="shared" si="2967"/>
        <v>0</v>
      </c>
      <c r="M2470" s="26">
        <f t="shared" si="2967"/>
        <v>0</v>
      </c>
      <c r="N2470" s="26">
        <f t="shared" si="2967"/>
        <v>15</v>
      </c>
      <c r="O2470" s="47">
        <f t="shared" si="2917"/>
        <v>100</v>
      </c>
      <c r="P2470" s="26">
        <f t="shared" ref="P2470:R2472" si="2968">P2471</f>
        <v>0</v>
      </c>
      <c r="Q2470" s="26">
        <f t="shared" si="2968"/>
        <v>0</v>
      </c>
      <c r="R2470" s="26">
        <f t="shared" si="2968"/>
        <v>0</v>
      </c>
    </row>
    <row r="2471" spans="1:18" ht="39" x14ac:dyDescent="0.35">
      <c r="A2471" s="24" t="s">
        <v>426</v>
      </c>
      <c r="B2471" s="24" t="s">
        <v>8</v>
      </c>
      <c r="C2471" s="24" t="s">
        <v>10</v>
      </c>
      <c r="D2471" s="24" t="s">
        <v>307</v>
      </c>
      <c r="E2471" s="24"/>
      <c r="F2471" s="25" t="s">
        <v>819</v>
      </c>
      <c r="G2471" s="26">
        <f t="shared" si="2967"/>
        <v>15</v>
      </c>
      <c r="H2471" s="26">
        <f t="shared" si="2967"/>
        <v>15</v>
      </c>
      <c r="I2471" s="26">
        <f t="shared" si="2967"/>
        <v>15</v>
      </c>
      <c r="J2471" s="26">
        <f t="shared" si="2967"/>
        <v>0</v>
      </c>
      <c r="K2471" s="26">
        <f t="shared" si="2967"/>
        <v>0</v>
      </c>
      <c r="L2471" s="26">
        <f t="shared" si="2967"/>
        <v>0</v>
      </c>
      <c r="M2471" s="26">
        <f t="shared" si="2967"/>
        <v>0</v>
      </c>
      <c r="N2471" s="26">
        <f t="shared" si="2967"/>
        <v>15</v>
      </c>
      <c r="O2471" s="47">
        <f t="shared" si="2917"/>
        <v>100</v>
      </c>
      <c r="P2471" s="26">
        <f t="shared" si="2968"/>
        <v>0</v>
      </c>
      <c r="Q2471" s="26">
        <f t="shared" si="2968"/>
        <v>0</v>
      </c>
      <c r="R2471" s="26">
        <f t="shared" si="2968"/>
        <v>0</v>
      </c>
    </row>
    <row r="2472" spans="1:18" ht="26" x14ac:dyDescent="0.35">
      <c r="A2472" s="24" t="s">
        <v>426</v>
      </c>
      <c r="B2472" s="24" t="s">
        <v>8</v>
      </c>
      <c r="C2472" s="24" t="s">
        <v>10</v>
      </c>
      <c r="D2472" s="24" t="s">
        <v>307</v>
      </c>
      <c r="E2472" s="24" t="s">
        <v>85</v>
      </c>
      <c r="F2472" s="25" t="s">
        <v>370</v>
      </c>
      <c r="G2472" s="26">
        <f t="shared" si="2967"/>
        <v>15</v>
      </c>
      <c r="H2472" s="26">
        <f t="shared" si="2967"/>
        <v>15</v>
      </c>
      <c r="I2472" s="26">
        <f t="shared" si="2967"/>
        <v>15</v>
      </c>
      <c r="J2472" s="26">
        <f t="shared" si="2967"/>
        <v>0</v>
      </c>
      <c r="K2472" s="26">
        <f t="shared" si="2967"/>
        <v>0</v>
      </c>
      <c r="L2472" s="26">
        <f t="shared" si="2967"/>
        <v>0</v>
      </c>
      <c r="M2472" s="26">
        <f t="shared" si="2967"/>
        <v>0</v>
      </c>
      <c r="N2472" s="26">
        <f t="shared" si="2967"/>
        <v>15</v>
      </c>
      <c r="O2472" s="47">
        <f t="shared" si="2917"/>
        <v>100</v>
      </c>
      <c r="P2472" s="26">
        <f t="shared" si="2968"/>
        <v>0</v>
      </c>
      <c r="Q2472" s="26">
        <f t="shared" si="2968"/>
        <v>0</v>
      </c>
      <c r="R2472" s="26">
        <f t="shared" si="2968"/>
        <v>0</v>
      </c>
    </row>
    <row r="2473" spans="1:18" ht="26" x14ac:dyDescent="0.35">
      <c r="A2473" s="24" t="s">
        <v>426</v>
      </c>
      <c r="B2473" s="24" t="s">
        <v>8</v>
      </c>
      <c r="C2473" s="24" t="s">
        <v>10</v>
      </c>
      <c r="D2473" s="24" t="s">
        <v>307</v>
      </c>
      <c r="E2473" s="24">
        <v>630</v>
      </c>
      <c r="F2473" s="25" t="s">
        <v>363</v>
      </c>
      <c r="G2473" s="26">
        <v>15</v>
      </c>
      <c r="H2473" s="26">
        <v>15</v>
      </c>
      <c r="I2473" s="26">
        <v>15</v>
      </c>
      <c r="J2473" s="26"/>
      <c r="K2473" s="26"/>
      <c r="L2473" s="26"/>
      <c r="M2473" s="26"/>
      <c r="N2473" s="26">
        <v>15</v>
      </c>
      <c r="O2473" s="47">
        <f t="shared" si="2917"/>
        <v>100</v>
      </c>
      <c r="P2473" s="26"/>
      <c r="Q2473" s="26"/>
      <c r="R2473" s="26"/>
    </row>
    <row r="2474" spans="1:18" ht="26" x14ac:dyDescent="0.35">
      <c r="A2474" s="24" t="s">
        <v>426</v>
      </c>
      <c r="B2474" s="24" t="s">
        <v>8</v>
      </c>
      <c r="C2474" s="24" t="s">
        <v>10</v>
      </c>
      <c r="D2474" s="24" t="s">
        <v>331</v>
      </c>
      <c r="E2474" s="24"/>
      <c r="F2474" s="25" t="s">
        <v>387</v>
      </c>
      <c r="G2474" s="26">
        <f>G2478+G2481+G2475</f>
        <v>455.59999999999997</v>
      </c>
      <c r="H2474" s="26">
        <f t="shared" ref="H2474:N2474" si="2969">H2478+H2481+H2475</f>
        <v>481.4</v>
      </c>
      <c r="I2474" s="26">
        <f t="shared" si="2969"/>
        <v>481.4</v>
      </c>
      <c r="J2474" s="26">
        <f t="shared" si="2969"/>
        <v>0</v>
      </c>
      <c r="K2474" s="26">
        <f t="shared" si="2969"/>
        <v>0</v>
      </c>
      <c r="L2474" s="26">
        <f t="shared" si="2969"/>
        <v>0</v>
      </c>
      <c r="M2474" s="26">
        <f t="shared" si="2969"/>
        <v>0</v>
      </c>
      <c r="N2474" s="26">
        <f t="shared" si="2969"/>
        <v>481.4</v>
      </c>
      <c r="O2474" s="47">
        <f t="shared" si="2917"/>
        <v>100</v>
      </c>
      <c r="P2474" s="26">
        <f t="shared" ref="P2474:R2474" si="2970">P2478+P2481+P2475</f>
        <v>0</v>
      </c>
      <c r="Q2474" s="26">
        <f t="shared" ref="Q2474" si="2971">Q2478+Q2481+Q2475</f>
        <v>0</v>
      </c>
      <c r="R2474" s="26">
        <f t="shared" si="2970"/>
        <v>0</v>
      </c>
    </row>
    <row r="2475" spans="1:18" ht="26" x14ac:dyDescent="0.35">
      <c r="A2475" s="24" t="s">
        <v>426</v>
      </c>
      <c r="B2475" s="24" t="s">
        <v>8</v>
      </c>
      <c r="C2475" s="24" t="s">
        <v>10</v>
      </c>
      <c r="D2475" s="24" t="s">
        <v>540</v>
      </c>
      <c r="E2475" s="24"/>
      <c r="F2475" s="25" t="s">
        <v>820</v>
      </c>
      <c r="G2475" s="26">
        <f>G2476</f>
        <v>0</v>
      </c>
      <c r="H2475" s="26">
        <f t="shared" ref="H2475:N2476" si="2972">H2476</f>
        <v>25.8</v>
      </c>
      <c r="I2475" s="26">
        <f t="shared" si="2972"/>
        <v>25.8</v>
      </c>
      <c r="J2475" s="26">
        <f t="shared" si="2972"/>
        <v>0</v>
      </c>
      <c r="K2475" s="26">
        <f t="shared" si="2972"/>
        <v>0</v>
      </c>
      <c r="L2475" s="26">
        <f t="shared" si="2972"/>
        <v>0</v>
      </c>
      <c r="M2475" s="26">
        <f t="shared" si="2972"/>
        <v>0</v>
      </c>
      <c r="N2475" s="26">
        <f t="shared" si="2972"/>
        <v>25.8</v>
      </c>
      <c r="O2475" s="47">
        <f t="shared" si="2917"/>
        <v>100</v>
      </c>
      <c r="P2475" s="26">
        <f t="shared" ref="P2475:R2476" si="2973">P2476</f>
        <v>0</v>
      </c>
      <c r="Q2475" s="26">
        <f t="shared" si="2973"/>
        <v>0</v>
      </c>
      <c r="R2475" s="26">
        <f t="shared" si="2973"/>
        <v>0</v>
      </c>
    </row>
    <row r="2476" spans="1:18" ht="26" x14ac:dyDescent="0.35">
      <c r="A2476" s="24" t="s">
        <v>426</v>
      </c>
      <c r="B2476" s="24" t="s">
        <v>8</v>
      </c>
      <c r="C2476" s="24" t="s">
        <v>10</v>
      </c>
      <c r="D2476" s="24" t="s">
        <v>540</v>
      </c>
      <c r="E2476" s="24" t="s">
        <v>85</v>
      </c>
      <c r="F2476" s="25" t="s">
        <v>370</v>
      </c>
      <c r="G2476" s="26">
        <f>G2477</f>
        <v>0</v>
      </c>
      <c r="H2476" s="26">
        <f t="shared" si="2972"/>
        <v>25.8</v>
      </c>
      <c r="I2476" s="26">
        <f t="shared" si="2972"/>
        <v>25.8</v>
      </c>
      <c r="J2476" s="26">
        <f t="shared" si="2972"/>
        <v>0</v>
      </c>
      <c r="K2476" s="26">
        <f t="shared" si="2972"/>
        <v>0</v>
      </c>
      <c r="L2476" s="26">
        <f t="shared" si="2972"/>
        <v>0</v>
      </c>
      <c r="M2476" s="26">
        <f t="shared" si="2972"/>
        <v>0</v>
      </c>
      <c r="N2476" s="26">
        <f t="shared" si="2972"/>
        <v>25.8</v>
      </c>
      <c r="O2476" s="47">
        <f t="shared" si="2917"/>
        <v>100</v>
      </c>
      <c r="P2476" s="26">
        <f t="shared" si="2973"/>
        <v>0</v>
      </c>
      <c r="Q2476" s="26">
        <f t="shared" si="2973"/>
        <v>0</v>
      </c>
      <c r="R2476" s="26">
        <f t="shared" si="2973"/>
        <v>0</v>
      </c>
    </row>
    <row r="2477" spans="1:18" ht="26" x14ac:dyDescent="0.35">
      <c r="A2477" s="24" t="s">
        <v>426</v>
      </c>
      <c r="B2477" s="24" t="s">
        <v>8</v>
      </c>
      <c r="C2477" s="24" t="s">
        <v>10</v>
      </c>
      <c r="D2477" s="24" t="s">
        <v>540</v>
      </c>
      <c r="E2477" s="24">
        <v>630</v>
      </c>
      <c r="F2477" s="25" t="s">
        <v>363</v>
      </c>
      <c r="G2477" s="26"/>
      <c r="H2477" s="26">
        <v>25.8</v>
      </c>
      <c r="I2477" s="26">
        <v>25.8</v>
      </c>
      <c r="J2477" s="26"/>
      <c r="K2477" s="26"/>
      <c r="L2477" s="26"/>
      <c r="M2477" s="26"/>
      <c r="N2477" s="26">
        <v>25.8</v>
      </c>
      <c r="O2477" s="47">
        <f t="shared" si="2917"/>
        <v>100</v>
      </c>
      <c r="P2477" s="26"/>
      <c r="Q2477" s="26"/>
      <c r="R2477" s="26"/>
    </row>
    <row r="2478" spans="1:18" ht="26" x14ac:dyDescent="0.35">
      <c r="A2478" s="24" t="s">
        <v>426</v>
      </c>
      <c r="B2478" s="24" t="s">
        <v>8</v>
      </c>
      <c r="C2478" s="24" t="s">
        <v>10</v>
      </c>
      <c r="D2478" s="24" t="s">
        <v>305</v>
      </c>
      <c r="E2478" s="24"/>
      <c r="F2478" s="25" t="s">
        <v>771</v>
      </c>
      <c r="G2478" s="26">
        <f t="shared" ref="G2478:N2479" si="2974">G2479</f>
        <v>326.39999999999998</v>
      </c>
      <c r="H2478" s="26">
        <f t="shared" si="2974"/>
        <v>326.39999999999998</v>
      </c>
      <c r="I2478" s="26">
        <f t="shared" si="2974"/>
        <v>326.39999999999998</v>
      </c>
      <c r="J2478" s="26">
        <f t="shared" si="2974"/>
        <v>0</v>
      </c>
      <c r="K2478" s="26">
        <f t="shared" si="2974"/>
        <v>0</v>
      </c>
      <c r="L2478" s="26">
        <f t="shared" si="2974"/>
        <v>0</v>
      </c>
      <c r="M2478" s="26">
        <f t="shared" si="2974"/>
        <v>0</v>
      </c>
      <c r="N2478" s="26">
        <f t="shared" si="2974"/>
        <v>326.39999999999998</v>
      </c>
      <c r="O2478" s="47">
        <f t="shared" si="2917"/>
        <v>100</v>
      </c>
      <c r="P2478" s="26">
        <f t="shared" ref="P2478:R2479" si="2975">P2479</f>
        <v>0</v>
      </c>
      <c r="Q2478" s="26">
        <f t="shared" si="2975"/>
        <v>0</v>
      </c>
      <c r="R2478" s="26">
        <f t="shared" si="2975"/>
        <v>0</v>
      </c>
    </row>
    <row r="2479" spans="1:18" ht="26" x14ac:dyDescent="0.35">
      <c r="A2479" s="24" t="s">
        <v>426</v>
      </c>
      <c r="B2479" s="24" t="s">
        <v>8</v>
      </c>
      <c r="C2479" s="24" t="s">
        <v>10</v>
      </c>
      <c r="D2479" s="24" t="s">
        <v>305</v>
      </c>
      <c r="E2479" s="24" t="s">
        <v>85</v>
      </c>
      <c r="F2479" s="25" t="s">
        <v>370</v>
      </c>
      <c r="G2479" s="26">
        <f t="shared" si="2974"/>
        <v>326.39999999999998</v>
      </c>
      <c r="H2479" s="26">
        <f t="shared" si="2974"/>
        <v>326.39999999999998</v>
      </c>
      <c r="I2479" s="26">
        <f t="shared" si="2974"/>
        <v>326.39999999999998</v>
      </c>
      <c r="J2479" s="26">
        <f t="shared" si="2974"/>
        <v>0</v>
      </c>
      <c r="K2479" s="26">
        <f t="shared" si="2974"/>
        <v>0</v>
      </c>
      <c r="L2479" s="26">
        <f t="shared" si="2974"/>
        <v>0</v>
      </c>
      <c r="M2479" s="26">
        <f t="shared" si="2974"/>
        <v>0</v>
      </c>
      <c r="N2479" s="26">
        <f t="shared" si="2974"/>
        <v>326.39999999999998</v>
      </c>
      <c r="O2479" s="47">
        <f t="shared" si="2917"/>
        <v>100</v>
      </c>
      <c r="P2479" s="26">
        <f t="shared" si="2975"/>
        <v>0</v>
      </c>
      <c r="Q2479" s="26">
        <f t="shared" si="2975"/>
        <v>0</v>
      </c>
      <c r="R2479" s="26">
        <f t="shared" si="2975"/>
        <v>0</v>
      </c>
    </row>
    <row r="2480" spans="1:18" ht="26" x14ac:dyDescent="0.35">
      <c r="A2480" s="24" t="s">
        <v>426</v>
      </c>
      <c r="B2480" s="24" t="s">
        <v>8</v>
      </c>
      <c r="C2480" s="24" t="s">
        <v>10</v>
      </c>
      <c r="D2480" s="24" t="s">
        <v>305</v>
      </c>
      <c r="E2480" s="24">
        <v>630</v>
      </c>
      <c r="F2480" s="25" t="s">
        <v>363</v>
      </c>
      <c r="G2480" s="26">
        <v>326.39999999999998</v>
      </c>
      <c r="H2480" s="26">
        <v>326.39999999999998</v>
      </c>
      <c r="I2480" s="26">
        <v>326.39999999999998</v>
      </c>
      <c r="J2480" s="26"/>
      <c r="K2480" s="26"/>
      <c r="L2480" s="26"/>
      <c r="M2480" s="26"/>
      <c r="N2480" s="26">
        <v>326.39999999999998</v>
      </c>
      <c r="O2480" s="47">
        <f t="shared" si="2917"/>
        <v>100</v>
      </c>
      <c r="P2480" s="26"/>
      <c r="Q2480" s="26"/>
      <c r="R2480" s="26"/>
    </row>
    <row r="2481" spans="1:18" ht="39" x14ac:dyDescent="0.35">
      <c r="A2481" s="24" t="s">
        <v>426</v>
      </c>
      <c r="B2481" s="24" t="s">
        <v>8</v>
      </c>
      <c r="C2481" s="24" t="s">
        <v>10</v>
      </c>
      <c r="D2481" s="24" t="s">
        <v>306</v>
      </c>
      <c r="E2481" s="24"/>
      <c r="F2481" s="25" t="s">
        <v>821</v>
      </c>
      <c r="G2481" s="26">
        <f t="shared" ref="G2481:N2482" si="2976">G2482</f>
        <v>129.19999999999999</v>
      </c>
      <c r="H2481" s="26">
        <f t="shared" si="2976"/>
        <v>129.19999999999999</v>
      </c>
      <c r="I2481" s="26">
        <f t="shared" si="2976"/>
        <v>129.19999999999999</v>
      </c>
      <c r="J2481" s="26">
        <f t="shared" si="2976"/>
        <v>0</v>
      </c>
      <c r="K2481" s="26">
        <f t="shared" si="2976"/>
        <v>0</v>
      </c>
      <c r="L2481" s="26">
        <f t="shared" si="2976"/>
        <v>0</v>
      </c>
      <c r="M2481" s="26">
        <f t="shared" si="2976"/>
        <v>0</v>
      </c>
      <c r="N2481" s="26">
        <f t="shared" si="2976"/>
        <v>129.19999999999999</v>
      </c>
      <c r="O2481" s="47">
        <f t="shared" si="2917"/>
        <v>100</v>
      </c>
      <c r="P2481" s="26">
        <f t="shared" ref="P2481:R2482" si="2977">P2482</f>
        <v>0</v>
      </c>
      <c r="Q2481" s="26">
        <f t="shared" si="2977"/>
        <v>0</v>
      </c>
      <c r="R2481" s="26">
        <f t="shared" si="2977"/>
        <v>0</v>
      </c>
    </row>
    <row r="2482" spans="1:18" ht="26" x14ac:dyDescent="0.35">
      <c r="A2482" s="24" t="s">
        <v>426</v>
      </c>
      <c r="B2482" s="24" t="s">
        <v>8</v>
      </c>
      <c r="C2482" s="24" t="s">
        <v>10</v>
      </c>
      <c r="D2482" s="24" t="s">
        <v>306</v>
      </c>
      <c r="E2482" s="24" t="s">
        <v>85</v>
      </c>
      <c r="F2482" s="25" t="s">
        <v>370</v>
      </c>
      <c r="G2482" s="26">
        <f t="shared" si="2976"/>
        <v>129.19999999999999</v>
      </c>
      <c r="H2482" s="26">
        <f t="shared" si="2976"/>
        <v>129.19999999999999</v>
      </c>
      <c r="I2482" s="26">
        <f t="shared" si="2976"/>
        <v>129.19999999999999</v>
      </c>
      <c r="J2482" s="26">
        <f t="shared" si="2976"/>
        <v>0</v>
      </c>
      <c r="K2482" s="26">
        <f t="shared" si="2976"/>
        <v>0</v>
      </c>
      <c r="L2482" s="26">
        <f t="shared" si="2976"/>
        <v>0</v>
      </c>
      <c r="M2482" s="26">
        <f t="shared" si="2976"/>
        <v>0</v>
      </c>
      <c r="N2482" s="26">
        <f t="shared" si="2976"/>
        <v>129.19999999999999</v>
      </c>
      <c r="O2482" s="47">
        <f t="shared" si="2917"/>
        <v>100</v>
      </c>
      <c r="P2482" s="26">
        <f t="shared" si="2977"/>
        <v>0</v>
      </c>
      <c r="Q2482" s="26">
        <f t="shared" si="2977"/>
        <v>0</v>
      </c>
      <c r="R2482" s="26">
        <f t="shared" si="2977"/>
        <v>0</v>
      </c>
    </row>
    <row r="2483" spans="1:18" ht="26" x14ac:dyDescent="0.35">
      <c r="A2483" s="24" t="s">
        <v>426</v>
      </c>
      <c r="B2483" s="24" t="s">
        <v>8</v>
      </c>
      <c r="C2483" s="24" t="s">
        <v>10</v>
      </c>
      <c r="D2483" s="24" t="s">
        <v>306</v>
      </c>
      <c r="E2483" s="24">
        <v>630</v>
      </c>
      <c r="F2483" s="25" t="s">
        <v>363</v>
      </c>
      <c r="G2483" s="26">
        <v>129.19999999999999</v>
      </c>
      <c r="H2483" s="26">
        <v>129.19999999999999</v>
      </c>
      <c r="I2483" s="26">
        <v>129.19999999999999</v>
      </c>
      <c r="J2483" s="26"/>
      <c r="K2483" s="26"/>
      <c r="L2483" s="26"/>
      <c r="M2483" s="26"/>
      <c r="N2483" s="26">
        <v>129.19999999999999</v>
      </c>
      <c r="O2483" s="47">
        <f t="shared" si="2917"/>
        <v>100</v>
      </c>
      <c r="P2483" s="26"/>
      <c r="Q2483" s="26"/>
      <c r="R2483" s="26"/>
    </row>
    <row r="2484" spans="1:18" ht="26" x14ac:dyDescent="0.35">
      <c r="A2484" s="24" t="s">
        <v>426</v>
      </c>
      <c r="B2484" s="24" t="s">
        <v>8</v>
      </c>
      <c r="C2484" s="24" t="s">
        <v>10</v>
      </c>
      <c r="D2484" s="24" t="s">
        <v>332</v>
      </c>
      <c r="E2484" s="24"/>
      <c r="F2484" s="25" t="s">
        <v>389</v>
      </c>
      <c r="G2484" s="26">
        <f>G2485+G2490</f>
        <v>6049.0860000000002</v>
      </c>
      <c r="H2484" s="26">
        <f t="shared" ref="H2484:N2484" si="2978">H2485+H2490</f>
        <v>6063.3859999999995</v>
      </c>
      <c r="I2484" s="26">
        <f t="shared" si="2978"/>
        <v>6063.3859999999995</v>
      </c>
      <c r="J2484" s="26">
        <f t="shared" si="2978"/>
        <v>0</v>
      </c>
      <c r="K2484" s="26">
        <f t="shared" si="2978"/>
        <v>0</v>
      </c>
      <c r="L2484" s="26">
        <f t="shared" si="2978"/>
        <v>0</v>
      </c>
      <c r="M2484" s="26">
        <f t="shared" si="2978"/>
        <v>0</v>
      </c>
      <c r="N2484" s="26">
        <f t="shared" si="2978"/>
        <v>6063.3860000000004</v>
      </c>
      <c r="O2484" s="47">
        <f t="shared" si="2917"/>
        <v>100.00000000000003</v>
      </c>
      <c r="P2484" s="26">
        <f t="shared" ref="P2484:R2484" si="2979">P2485+P2490</f>
        <v>0</v>
      </c>
      <c r="Q2484" s="26">
        <f t="shared" ref="Q2484" si="2980">Q2485+Q2490</f>
        <v>0</v>
      </c>
      <c r="R2484" s="26">
        <f t="shared" si="2979"/>
        <v>0</v>
      </c>
    </row>
    <row r="2485" spans="1:18" ht="26" x14ac:dyDescent="0.35">
      <c r="A2485" s="24" t="s">
        <v>426</v>
      </c>
      <c r="B2485" s="24" t="s">
        <v>8</v>
      </c>
      <c r="C2485" s="24" t="s">
        <v>10</v>
      </c>
      <c r="D2485" s="24" t="s">
        <v>769</v>
      </c>
      <c r="E2485" s="24"/>
      <c r="F2485" s="25" t="s">
        <v>388</v>
      </c>
      <c r="G2485" s="26">
        <f t="shared" ref="G2485:G2486" si="2981">G2486</f>
        <v>6049.0860000000002</v>
      </c>
      <c r="H2485" s="26">
        <f>H2486+H2488</f>
        <v>6049.0859999999993</v>
      </c>
      <c r="I2485" s="26">
        <f t="shared" ref="I2485:M2485" si="2982">I2486+I2488</f>
        <v>6049.0859999999993</v>
      </c>
      <c r="J2485" s="26">
        <f t="shared" si="2982"/>
        <v>0</v>
      </c>
      <c r="K2485" s="26">
        <f t="shared" si="2982"/>
        <v>0</v>
      </c>
      <c r="L2485" s="26">
        <f t="shared" si="2982"/>
        <v>0</v>
      </c>
      <c r="M2485" s="26">
        <f t="shared" si="2982"/>
        <v>0</v>
      </c>
      <c r="N2485" s="26">
        <f t="shared" ref="N2485:R2485" si="2983">N2486+N2488</f>
        <v>6049.0860000000002</v>
      </c>
      <c r="O2485" s="47">
        <f t="shared" si="2917"/>
        <v>100.00000000000003</v>
      </c>
      <c r="P2485" s="26">
        <f t="shared" ref="P2485:Q2485" si="2984">P2486+P2488</f>
        <v>0</v>
      </c>
      <c r="Q2485" s="26">
        <f t="shared" si="2984"/>
        <v>0</v>
      </c>
      <c r="R2485" s="26">
        <f t="shared" si="2983"/>
        <v>0</v>
      </c>
    </row>
    <row r="2486" spans="1:18" ht="26" x14ac:dyDescent="0.35">
      <c r="A2486" s="24" t="s">
        <v>426</v>
      </c>
      <c r="B2486" s="24" t="s">
        <v>8</v>
      </c>
      <c r="C2486" s="24" t="s">
        <v>10</v>
      </c>
      <c r="D2486" s="24" t="s">
        <v>769</v>
      </c>
      <c r="E2486" s="24" t="s">
        <v>6</v>
      </c>
      <c r="F2486" s="25" t="s">
        <v>367</v>
      </c>
      <c r="G2486" s="26">
        <f t="shared" si="2981"/>
        <v>6049.0860000000002</v>
      </c>
      <c r="H2486" s="26">
        <f t="shared" ref="H2486:M2486" si="2985">H2487</f>
        <v>6042.1176699999996</v>
      </c>
      <c r="I2486" s="26">
        <f t="shared" si="2985"/>
        <v>6042.1176699999996</v>
      </c>
      <c r="J2486" s="26">
        <f t="shared" si="2985"/>
        <v>0</v>
      </c>
      <c r="K2486" s="26">
        <f t="shared" si="2985"/>
        <v>0</v>
      </c>
      <c r="L2486" s="26">
        <f t="shared" si="2985"/>
        <v>0</v>
      </c>
      <c r="M2486" s="26">
        <f t="shared" si="2985"/>
        <v>0</v>
      </c>
      <c r="N2486" s="26">
        <f t="shared" ref="N2486" si="2986">N2487</f>
        <v>6042.1180000000004</v>
      </c>
      <c r="O2486" s="47">
        <f t="shared" si="2917"/>
        <v>100.00000546166127</v>
      </c>
      <c r="P2486" s="26">
        <f t="shared" ref="P2486:R2486" si="2987">P2487</f>
        <v>0</v>
      </c>
      <c r="Q2486" s="26">
        <f t="shared" si="2987"/>
        <v>0</v>
      </c>
      <c r="R2486" s="26">
        <f t="shared" si="2987"/>
        <v>0</v>
      </c>
    </row>
    <row r="2487" spans="1:18" ht="26" x14ac:dyDescent="0.35">
      <c r="A2487" s="24" t="s">
        <v>426</v>
      </c>
      <c r="B2487" s="24" t="s">
        <v>8</v>
      </c>
      <c r="C2487" s="24" t="s">
        <v>10</v>
      </c>
      <c r="D2487" s="24" t="s">
        <v>769</v>
      </c>
      <c r="E2487" s="24" t="s">
        <v>302</v>
      </c>
      <c r="F2487" s="25" t="s">
        <v>356</v>
      </c>
      <c r="G2487" s="26">
        <v>6049.0860000000002</v>
      </c>
      <c r="H2487" s="26">
        <v>6042.1176699999996</v>
      </c>
      <c r="I2487" s="26">
        <v>6042.1176699999996</v>
      </c>
      <c r="J2487" s="26"/>
      <c r="K2487" s="26"/>
      <c r="L2487" s="26"/>
      <c r="M2487" s="26"/>
      <c r="N2487" s="26">
        <v>6042.1180000000004</v>
      </c>
      <c r="O2487" s="47">
        <f t="shared" si="2917"/>
        <v>100.00000546166127</v>
      </c>
      <c r="P2487" s="26"/>
      <c r="Q2487" s="26"/>
      <c r="R2487" s="26"/>
    </row>
    <row r="2488" spans="1:18" x14ac:dyDescent="0.35">
      <c r="A2488" s="24" t="s">
        <v>426</v>
      </c>
      <c r="B2488" s="24" t="s">
        <v>8</v>
      </c>
      <c r="C2488" s="24" t="s">
        <v>10</v>
      </c>
      <c r="D2488" s="24" t="s">
        <v>769</v>
      </c>
      <c r="E2488" s="10" t="s">
        <v>7</v>
      </c>
      <c r="F2488" s="25" t="s">
        <v>371</v>
      </c>
      <c r="G2488" s="26"/>
      <c r="H2488" s="26">
        <f>H2489</f>
        <v>6.9683299999999999</v>
      </c>
      <c r="I2488" s="26">
        <f t="shared" ref="I2488:K2488" si="2988">I2489</f>
        <v>6.9683299999999999</v>
      </c>
      <c r="J2488" s="26">
        <f t="shared" si="2988"/>
        <v>0</v>
      </c>
      <c r="K2488" s="26">
        <f t="shared" si="2988"/>
        <v>0</v>
      </c>
      <c r="L2488" s="26">
        <f t="shared" ref="L2488:R2488" si="2989">L2489</f>
        <v>0</v>
      </c>
      <c r="M2488" s="26">
        <f t="shared" si="2989"/>
        <v>0</v>
      </c>
      <c r="N2488" s="26">
        <f t="shared" si="2989"/>
        <v>6.968</v>
      </c>
      <c r="O2488" s="47">
        <f t="shared" si="2917"/>
        <v>99.995264288574162</v>
      </c>
      <c r="P2488" s="26">
        <f t="shared" si="2989"/>
        <v>0</v>
      </c>
      <c r="Q2488" s="26">
        <f t="shared" si="2989"/>
        <v>0</v>
      </c>
      <c r="R2488" s="26">
        <f t="shared" si="2989"/>
        <v>0</v>
      </c>
    </row>
    <row r="2489" spans="1:18" x14ac:dyDescent="0.35">
      <c r="A2489" s="24" t="s">
        <v>426</v>
      </c>
      <c r="B2489" s="24" t="s">
        <v>8</v>
      </c>
      <c r="C2489" s="24" t="s">
        <v>10</v>
      </c>
      <c r="D2489" s="24" t="s">
        <v>769</v>
      </c>
      <c r="E2489" s="10">
        <v>850</v>
      </c>
      <c r="F2489" s="25" t="s">
        <v>365</v>
      </c>
      <c r="G2489" s="26"/>
      <c r="H2489" s="26">
        <v>6.9683299999999999</v>
      </c>
      <c r="I2489" s="26">
        <v>6.9683299999999999</v>
      </c>
      <c r="J2489" s="26"/>
      <c r="K2489" s="26"/>
      <c r="L2489" s="26"/>
      <c r="M2489" s="26"/>
      <c r="N2489" s="26">
        <v>6.968</v>
      </c>
      <c r="O2489" s="47">
        <f t="shared" si="2917"/>
        <v>99.995264288574162</v>
      </c>
      <c r="P2489" s="26"/>
      <c r="Q2489" s="26"/>
      <c r="R2489" s="26"/>
    </row>
    <row r="2490" spans="1:18" ht="26" x14ac:dyDescent="0.35">
      <c r="A2490" s="24" t="s">
        <v>426</v>
      </c>
      <c r="B2490" s="24" t="s">
        <v>8</v>
      </c>
      <c r="C2490" s="24" t="s">
        <v>10</v>
      </c>
      <c r="D2490" s="24" t="s">
        <v>541</v>
      </c>
      <c r="E2490" s="24"/>
      <c r="F2490" s="25" t="s">
        <v>822</v>
      </c>
      <c r="G2490" s="26">
        <f>G2491</f>
        <v>0</v>
      </c>
      <c r="H2490" s="26">
        <f t="shared" ref="H2490:N2491" si="2990">H2491</f>
        <v>14.3</v>
      </c>
      <c r="I2490" s="26">
        <f t="shared" si="2990"/>
        <v>14.3</v>
      </c>
      <c r="J2490" s="26">
        <f t="shared" si="2990"/>
        <v>0</v>
      </c>
      <c r="K2490" s="26">
        <f t="shared" si="2990"/>
        <v>0</v>
      </c>
      <c r="L2490" s="26">
        <f t="shared" si="2990"/>
        <v>0</v>
      </c>
      <c r="M2490" s="26">
        <f t="shared" si="2990"/>
        <v>0</v>
      </c>
      <c r="N2490" s="26">
        <f t="shared" si="2990"/>
        <v>14.3</v>
      </c>
      <c r="O2490" s="47">
        <f t="shared" si="2917"/>
        <v>100</v>
      </c>
      <c r="P2490" s="26">
        <f t="shared" ref="P2490:R2491" si="2991">P2491</f>
        <v>0</v>
      </c>
      <c r="Q2490" s="26">
        <f t="shared" si="2991"/>
        <v>0</v>
      </c>
      <c r="R2490" s="26">
        <f t="shared" si="2991"/>
        <v>0</v>
      </c>
    </row>
    <row r="2491" spans="1:18" ht="26" x14ac:dyDescent="0.35">
      <c r="A2491" s="24" t="s">
        <v>426</v>
      </c>
      <c r="B2491" s="24" t="s">
        <v>8</v>
      </c>
      <c r="C2491" s="24" t="s">
        <v>10</v>
      </c>
      <c r="D2491" s="24" t="s">
        <v>541</v>
      </c>
      <c r="E2491" s="24" t="s">
        <v>85</v>
      </c>
      <c r="F2491" s="25" t="s">
        <v>370</v>
      </c>
      <c r="G2491" s="26">
        <f>G2492</f>
        <v>0</v>
      </c>
      <c r="H2491" s="26">
        <f t="shared" si="2990"/>
        <v>14.3</v>
      </c>
      <c r="I2491" s="26">
        <f t="shared" si="2990"/>
        <v>14.3</v>
      </c>
      <c r="J2491" s="26">
        <f t="shared" si="2990"/>
        <v>0</v>
      </c>
      <c r="K2491" s="26">
        <f t="shared" si="2990"/>
        <v>0</v>
      </c>
      <c r="L2491" s="26">
        <f t="shared" si="2990"/>
        <v>0</v>
      </c>
      <c r="M2491" s="26">
        <f t="shared" si="2990"/>
        <v>0</v>
      </c>
      <c r="N2491" s="26">
        <f t="shared" si="2990"/>
        <v>14.3</v>
      </c>
      <c r="O2491" s="47">
        <f t="shared" si="2917"/>
        <v>100</v>
      </c>
      <c r="P2491" s="26">
        <f t="shared" si="2991"/>
        <v>0</v>
      </c>
      <c r="Q2491" s="26">
        <f t="shared" si="2991"/>
        <v>0</v>
      </c>
      <c r="R2491" s="26">
        <f t="shared" si="2991"/>
        <v>0</v>
      </c>
    </row>
    <row r="2492" spans="1:18" ht="26" x14ac:dyDescent="0.35">
      <c r="A2492" s="24" t="s">
        <v>426</v>
      </c>
      <c r="B2492" s="24" t="s">
        <v>8</v>
      </c>
      <c r="C2492" s="24" t="s">
        <v>10</v>
      </c>
      <c r="D2492" s="24" t="s">
        <v>541</v>
      </c>
      <c r="E2492" s="24">
        <v>630</v>
      </c>
      <c r="F2492" s="25" t="s">
        <v>363</v>
      </c>
      <c r="G2492" s="26"/>
      <c r="H2492" s="26">
        <v>14.3</v>
      </c>
      <c r="I2492" s="26">
        <v>14.3</v>
      </c>
      <c r="J2492" s="26"/>
      <c r="K2492" s="26"/>
      <c r="L2492" s="26"/>
      <c r="M2492" s="26"/>
      <c r="N2492" s="26">
        <v>14.3</v>
      </c>
      <c r="O2492" s="47">
        <f t="shared" si="2917"/>
        <v>100</v>
      </c>
      <c r="P2492" s="26"/>
      <c r="Q2492" s="26"/>
      <c r="R2492" s="26"/>
    </row>
    <row r="2493" spans="1:18" s="7" customFormat="1" x14ac:dyDescent="0.35">
      <c r="A2493" s="27" t="s">
        <v>426</v>
      </c>
      <c r="B2493" s="27" t="s">
        <v>99</v>
      </c>
      <c r="C2493" s="27"/>
      <c r="D2493" s="27"/>
      <c r="E2493" s="27"/>
      <c r="F2493" s="17" t="s">
        <v>372</v>
      </c>
      <c r="G2493" s="18">
        <f t="shared" ref="G2493" si="2992">G2494+G2500</f>
        <v>179.30699999999999</v>
      </c>
      <c r="H2493" s="18">
        <f t="shared" ref="H2493:M2493" si="2993">H2494+H2500</f>
        <v>179.30699999999999</v>
      </c>
      <c r="I2493" s="18">
        <f t="shared" si="2993"/>
        <v>179.30699999999999</v>
      </c>
      <c r="J2493" s="18">
        <f t="shared" si="2993"/>
        <v>0</v>
      </c>
      <c r="K2493" s="18">
        <f t="shared" si="2993"/>
        <v>0</v>
      </c>
      <c r="L2493" s="18">
        <f t="shared" si="2993"/>
        <v>0</v>
      </c>
      <c r="M2493" s="18">
        <f t="shared" si="2993"/>
        <v>0</v>
      </c>
      <c r="N2493" s="18">
        <f t="shared" ref="N2493" si="2994">N2494+N2500</f>
        <v>179.30699999999999</v>
      </c>
      <c r="O2493" s="46">
        <f t="shared" si="2917"/>
        <v>100</v>
      </c>
      <c r="P2493" s="18">
        <f t="shared" ref="P2493:R2493" si="2995">P2494+P2500</f>
        <v>0</v>
      </c>
      <c r="Q2493" s="18">
        <f t="shared" ref="Q2493" si="2996">Q2494+Q2500</f>
        <v>0</v>
      </c>
      <c r="R2493" s="18">
        <f t="shared" si="2995"/>
        <v>0</v>
      </c>
    </row>
    <row r="2494" spans="1:18" s="29" customFormat="1" ht="26" x14ac:dyDescent="0.35">
      <c r="A2494" s="28" t="s">
        <v>426</v>
      </c>
      <c r="B2494" s="28" t="s">
        <v>99</v>
      </c>
      <c r="C2494" s="28" t="s">
        <v>128</v>
      </c>
      <c r="D2494" s="28"/>
      <c r="E2494" s="28"/>
      <c r="F2494" s="21" t="s">
        <v>378</v>
      </c>
      <c r="G2494" s="22">
        <f t="shared" ref="G2494:N2498" si="2997">G2495</f>
        <v>31.5</v>
      </c>
      <c r="H2494" s="22">
        <f t="shared" si="2997"/>
        <v>31.5</v>
      </c>
      <c r="I2494" s="22">
        <f t="shared" si="2997"/>
        <v>31.5</v>
      </c>
      <c r="J2494" s="22">
        <f t="shared" si="2997"/>
        <v>0</v>
      </c>
      <c r="K2494" s="22">
        <f t="shared" si="2997"/>
        <v>0</v>
      </c>
      <c r="L2494" s="22">
        <f t="shared" si="2997"/>
        <v>0</v>
      </c>
      <c r="M2494" s="22">
        <f t="shared" si="2997"/>
        <v>0</v>
      </c>
      <c r="N2494" s="22">
        <f t="shared" si="2997"/>
        <v>31.5</v>
      </c>
      <c r="O2494" s="48">
        <f t="shared" si="2917"/>
        <v>100</v>
      </c>
      <c r="P2494" s="22">
        <f t="shared" ref="P2494:R2498" si="2998">P2495</f>
        <v>0</v>
      </c>
      <c r="Q2494" s="22">
        <f t="shared" si="2998"/>
        <v>0</v>
      </c>
      <c r="R2494" s="22">
        <f t="shared" si="2998"/>
        <v>0</v>
      </c>
    </row>
    <row r="2495" spans="1:18" ht="26" x14ac:dyDescent="0.35">
      <c r="A2495" s="24" t="s">
        <v>426</v>
      </c>
      <c r="B2495" s="24" t="s">
        <v>99</v>
      </c>
      <c r="C2495" s="24" t="s">
        <v>128</v>
      </c>
      <c r="D2495" s="24" t="s">
        <v>28</v>
      </c>
      <c r="E2495" s="24"/>
      <c r="F2495" s="25" t="s">
        <v>39</v>
      </c>
      <c r="G2495" s="26">
        <f t="shared" si="2997"/>
        <v>31.5</v>
      </c>
      <c r="H2495" s="26">
        <f t="shared" si="2997"/>
        <v>31.5</v>
      </c>
      <c r="I2495" s="26">
        <f t="shared" si="2997"/>
        <v>31.5</v>
      </c>
      <c r="J2495" s="26">
        <f t="shared" si="2997"/>
        <v>0</v>
      </c>
      <c r="K2495" s="26">
        <f t="shared" si="2997"/>
        <v>0</v>
      </c>
      <c r="L2495" s="26">
        <f t="shared" si="2997"/>
        <v>0</v>
      </c>
      <c r="M2495" s="26">
        <f t="shared" si="2997"/>
        <v>0</v>
      </c>
      <c r="N2495" s="26">
        <f t="shared" si="2997"/>
        <v>31.5</v>
      </c>
      <c r="O2495" s="47">
        <f t="shared" si="2917"/>
        <v>100</v>
      </c>
      <c r="P2495" s="26">
        <f t="shared" si="2998"/>
        <v>0</v>
      </c>
      <c r="Q2495" s="26">
        <f t="shared" si="2998"/>
        <v>0</v>
      </c>
      <c r="R2495" s="26">
        <f t="shared" si="2998"/>
        <v>0</v>
      </c>
    </row>
    <row r="2496" spans="1:18" x14ac:dyDescent="0.35">
      <c r="A2496" s="24" t="s">
        <v>426</v>
      </c>
      <c r="B2496" s="24" t="s">
        <v>99</v>
      </c>
      <c r="C2496" s="24" t="s">
        <v>128</v>
      </c>
      <c r="D2496" s="24" t="s">
        <v>29</v>
      </c>
      <c r="E2496" s="24"/>
      <c r="F2496" s="25" t="s">
        <v>40</v>
      </c>
      <c r="G2496" s="26">
        <f t="shared" si="2997"/>
        <v>31.5</v>
      </c>
      <c r="H2496" s="26">
        <f t="shared" si="2997"/>
        <v>31.5</v>
      </c>
      <c r="I2496" s="26">
        <f t="shared" si="2997"/>
        <v>31.5</v>
      </c>
      <c r="J2496" s="26">
        <f t="shared" si="2997"/>
        <v>0</v>
      </c>
      <c r="K2496" s="26">
        <f t="shared" si="2997"/>
        <v>0</v>
      </c>
      <c r="L2496" s="26">
        <f t="shared" si="2997"/>
        <v>0</v>
      </c>
      <c r="M2496" s="26">
        <f t="shared" si="2997"/>
        <v>0</v>
      </c>
      <c r="N2496" s="26">
        <f t="shared" si="2997"/>
        <v>31.5</v>
      </c>
      <c r="O2496" s="47">
        <f t="shared" si="2917"/>
        <v>100</v>
      </c>
      <c r="P2496" s="26">
        <f t="shared" si="2998"/>
        <v>0</v>
      </c>
      <c r="Q2496" s="26">
        <f t="shared" si="2998"/>
        <v>0</v>
      </c>
      <c r="R2496" s="26">
        <f t="shared" si="2998"/>
        <v>0</v>
      </c>
    </row>
    <row r="2497" spans="1:18" ht="39" x14ac:dyDescent="0.35">
      <c r="A2497" s="24" t="s">
        <v>426</v>
      </c>
      <c r="B2497" s="24" t="s">
        <v>99</v>
      </c>
      <c r="C2497" s="24" t="s">
        <v>128</v>
      </c>
      <c r="D2497" s="24" t="s">
        <v>308</v>
      </c>
      <c r="E2497" s="24"/>
      <c r="F2497" s="25" t="s">
        <v>413</v>
      </c>
      <c r="G2497" s="26">
        <f t="shared" si="2997"/>
        <v>31.5</v>
      </c>
      <c r="H2497" s="26">
        <f t="shared" si="2997"/>
        <v>31.5</v>
      </c>
      <c r="I2497" s="26">
        <f t="shared" si="2997"/>
        <v>31.5</v>
      </c>
      <c r="J2497" s="26">
        <f t="shared" si="2997"/>
        <v>0</v>
      </c>
      <c r="K2497" s="26">
        <f t="shared" si="2997"/>
        <v>0</v>
      </c>
      <c r="L2497" s="26">
        <f t="shared" si="2997"/>
        <v>0</v>
      </c>
      <c r="M2497" s="26">
        <f t="shared" si="2997"/>
        <v>0</v>
      </c>
      <c r="N2497" s="26">
        <f t="shared" si="2997"/>
        <v>31.5</v>
      </c>
      <c r="O2497" s="47">
        <f t="shared" si="2917"/>
        <v>100</v>
      </c>
      <c r="P2497" s="26">
        <f t="shared" si="2998"/>
        <v>0</v>
      </c>
      <c r="Q2497" s="26">
        <f t="shared" si="2998"/>
        <v>0</v>
      </c>
      <c r="R2497" s="26">
        <f t="shared" si="2998"/>
        <v>0</v>
      </c>
    </row>
    <row r="2498" spans="1:18" ht="26" x14ac:dyDescent="0.35">
      <c r="A2498" s="24" t="s">
        <v>426</v>
      </c>
      <c r="B2498" s="24" t="s">
        <v>99</v>
      </c>
      <c r="C2498" s="24" t="s">
        <v>128</v>
      </c>
      <c r="D2498" s="24" t="s">
        <v>308</v>
      </c>
      <c r="E2498" s="24" t="s">
        <v>6</v>
      </c>
      <c r="F2498" s="25" t="s">
        <v>367</v>
      </c>
      <c r="G2498" s="26">
        <f t="shared" si="2997"/>
        <v>31.5</v>
      </c>
      <c r="H2498" s="26">
        <f t="shared" si="2997"/>
        <v>31.5</v>
      </c>
      <c r="I2498" s="26">
        <f t="shared" si="2997"/>
        <v>31.5</v>
      </c>
      <c r="J2498" s="26">
        <f t="shared" si="2997"/>
        <v>0</v>
      </c>
      <c r="K2498" s="26">
        <f t="shared" si="2997"/>
        <v>0</v>
      </c>
      <c r="L2498" s="26">
        <f t="shared" si="2997"/>
        <v>0</v>
      </c>
      <c r="M2498" s="26">
        <f t="shared" si="2997"/>
        <v>0</v>
      </c>
      <c r="N2498" s="26">
        <f t="shared" si="2997"/>
        <v>31.5</v>
      </c>
      <c r="O2498" s="47">
        <f t="shared" si="2917"/>
        <v>100</v>
      </c>
      <c r="P2498" s="26">
        <f t="shared" si="2998"/>
        <v>0</v>
      </c>
      <c r="Q2498" s="26">
        <f t="shared" si="2998"/>
        <v>0</v>
      </c>
      <c r="R2498" s="26">
        <f t="shared" si="2998"/>
        <v>0</v>
      </c>
    </row>
    <row r="2499" spans="1:18" ht="26" x14ac:dyDescent="0.35">
      <c r="A2499" s="24" t="s">
        <v>426</v>
      </c>
      <c r="B2499" s="24" t="s">
        <v>99</v>
      </c>
      <c r="C2499" s="24" t="s">
        <v>128</v>
      </c>
      <c r="D2499" s="24" t="s">
        <v>308</v>
      </c>
      <c r="E2499" s="24">
        <v>240</v>
      </c>
      <c r="F2499" s="25" t="s">
        <v>356</v>
      </c>
      <c r="G2499" s="26">
        <v>31.5</v>
      </c>
      <c r="H2499" s="26">
        <v>31.5</v>
      </c>
      <c r="I2499" s="26">
        <v>31.5</v>
      </c>
      <c r="J2499" s="26"/>
      <c r="K2499" s="26"/>
      <c r="L2499" s="26"/>
      <c r="M2499" s="26"/>
      <c r="N2499" s="26">
        <v>31.5</v>
      </c>
      <c r="O2499" s="47">
        <f t="shared" si="2917"/>
        <v>100</v>
      </c>
      <c r="P2499" s="26"/>
      <c r="Q2499" s="26"/>
      <c r="R2499" s="26"/>
    </row>
    <row r="2500" spans="1:18" s="29" customFormat="1" ht="26" x14ac:dyDescent="0.35">
      <c r="A2500" s="28" t="s">
        <v>426</v>
      </c>
      <c r="B2500" s="28" t="s">
        <v>99</v>
      </c>
      <c r="C2500" s="28" t="s">
        <v>309</v>
      </c>
      <c r="D2500" s="28"/>
      <c r="E2500" s="28"/>
      <c r="F2500" s="21" t="s">
        <v>379</v>
      </c>
      <c r="G2500" s="22">
        <f t="shared" ref="G2500:N2504" si="2999">G2501</f>
        <v>147.80699999999999</v>
      </c>
      <c r="H2500" s="22">
        <f t="shared" si="2999"/>
        <v>147.80699999999999</v>
      </c>
      <c r="I2500" s="22">
        <f t="shared" si="2999"/>
        <v>147.80699999999999</v>
      </c>
      <c r="J2500" s="22">
        <f t="shared" si="2999"/>
        <v>0</v>
      </c>
      <c r="K2500" s="22">
        <f t="shared" si="2999"/>
        <v>0</v>
      </c>
      <c r="L2500" s="22">
        <f t="shared" si="2999"/>
        <v>0</v>
      </c>
      <c r="M2500" s="22">
        <f t="shared" si="2999"/>
        <v>0</v>
      </c>
      <c r="N2500" s="22">
        <f t="shared" si="2999"/>
        <v>147.80699999999999</v>
      </c>
      <c r="O2500" s="48">
        <f t="shared" si="2917"/>
        <v>100</v>
      </c>
      <c r="P2500" s="22">
        <f t="shared" ref="P2500:R2504" si="3000">P2501</f>
        <v>0</v>
      </c>
      <c r="Q2500" s="22">
        <f t="shared" si="3000"/>
        <v>0</v>
      </c>
      <c r="R2500" s="22">
        <f t="shared" si="3000"/>
        <v>0</v>
      </c>
    </row>
    <row r="2501" spans="1:18" ht="39" x14ac:dyDescent="0.35">
      <c r="A2501" s="24" t="s">
        <v>426</v>
      </c>
      <c r="B2501" s="24" t="s">
        <v>99</v>
      </c>
      <c r="C2501" s="24" t="s">
        <v>309</v>
      </c>
      <c r="D2501" s="24" t="s">
        <v>139</v>
      </c>
      <c r="E2501" s="24"/>
      <c r="F2501" s="25" t="s">
        <v>153</v>
      </c>
      <c r="G2501" s="26">
        <f t="shared" ref="G2501:N2504" si="3001">G2502</f>
        <v>147.80699999999999</v>
      </c>
      <c r="H2501" s="26">
        <f t="shared" si="3001"/>
        <v>147.80699999999999</v>
      </c>
      <c r="I2501" s="26">
        <f t="shared" si="2999"/>
        <v>147.80699999999999</v>
      </c>
      <c r="J2501" s="26">
        <f t="shared" si="2999"/>
        <v>0</v>
      </c>
      <c r="K2501" s="26">
        <f t="shared" si="2999"/>
        <v>0</v>
      </c>
      <c r="L2501" s="26">
        <f t="shared" si="2999"/>
        <v>0</v>
      </c>
      <c r="M2501" s="26">
        <f t="shared" si="2999"/>
        <v>0</v>
      </c>
      <c r="N2501" s="26">
        <f t="shared" si="3001"/>
        <v>147.80699999999999</v>
      </c>
      <c r="O2501" s="47">
        <f t="shared" si="2917"/>
        <v>100</v>
      </c>
      <c r="P2501" s="26">
        <f t="shared" si="3000"/>
        <v>0</v>
      </c>
      <c r="Q2501" s="26">
        <f t="shared" si="3000"/>
        <v>0</v>
      </c>
      <c r="R2501" s="26">
        <f t="shared" si="3000"/>
        <v>0</v>
      </c>
    </row>
    <row r="2502" spans="1:18" ht="26" x14ac:dyDescent="0.35">
      <c r="A2502" s="24" t="s">
        <v>426</v>
      </c>
      <c r="B2502" s="24" t="s">
        <v>99</v>
      </c>
      <c r="C2502" s="24" t="s">
        <v>309</v>
      </c>
      <c r="D2502" s="24" t="s">
        <v>334</v>
      </c>
      <c r="E2502" s="24"/>
      <c r="F2502" s="25" t="s">
        <v>408</v>
      </c>
      <c r="G2502" s="26">
        <f t="shared" si="3001"/>
        <v>147.80699999999999</v>
      </c>
      <c r="H2502" s="26">
        <f t="shared" si="3001"/>
        <v>147.80699999999999</v>
      </c>
      <c r="I2502" s="26">
        <f t="shared" si="2999"/>
        <v>147.80699999999999</v>
      </c>
      <c r="J2502" s="26">
        <f t="shared" si="2999"/>
        <v>0</v>
      </c>
      <c r="K2502" s="26">
        <f t="shared" si="2999"/>
        <v>0</v>
      </c>
      <c r="L2502" s="26">
        <f t="shared" si="2999"/>
        <v>0</v>
      </c>
      <c r="M2502" s="26">
        <f t="shared" si="2999"/>
        <v>0</v>
      </c>
      <c r="N2502" s="26">
        <f t="shared" si="3001"/>
        <v>147.80699999999999</v>
      </c>
      <c r="O2502" s="47">
        <f t="shared" si="2917"/>
        <v>100</v>
      </c>
      <c r="P2502" s="26">
        <f t="shared" si="3000"/>
        <v>0</v>
      </c>
      <c r="Q2502" s="26">
        <f t="shared" si="3000"/>
        <v>0</v>
      </c>
      <c r="R2502" s="26">
        <f t="shared" si="3000"/>
        <v>0</v>
      </c>
    </row>
    <row r="2503" spans="1:18" ht="26" x14ac:dyDescent="0.35">
      <c r="A2503" s="24" t="s">
        <v>426</v>
      </c>
      <c r="B2503" s="24" t="s">
        <v>99</v>
      </c>
      <c r="C2503" s="24" t="s">
        <v>309</v>
      </c>
      <c r="D2503" s="24" t="s">
        <v>310</v>
      </c>
      <c r="E2503" s="24"/>
      <c r="F2503" s="25" t="s">
        <v>768</v>
      </c>
      <c r="G2503" s="26">
        <f t="shared" ref="G2503" si="3002">G2504+G2506</f>
        <v>147.80699999999999</v>
      </c>
      <c r="H2503" s="26">
        <f t="shared" ref="H2503:M2503" si="3003">H2504+H2506</f>
        <v>147.80699999999999</v>
      </c>
      <c r="I2503" s="26">
        <f t="shared" si="3003"/>
        <v>147.80699999999999</v>
      </c>
      <c r="J2503" s="26">
        <f t="shared" si="3003"/>
        <v>0</v>
      </c>
      <c r="K2503" s="26">
        <f t="shared" si="3003"/>
        <v>0</v>
      </c>
      <c r="L2503" s="26">
        <f t="shared" si="3003"/>
        <v>0</v>
      </c>
      <c r="M2503" s="26">
        <f t="shared" si="3003"/>
        <v>0</v>
      </c>
      <c r="N2503" s="26">
        <f t="shared" ref="N2503" si="3004">N2504+N2506</f>
        <v>147.80699999999999</v>
      </c>
      <c r="O2503" s="47">
        <f t="shared" si="2917"/>
        <v>100</v>
      </c>
      <c r="P2503" s="26">
        <f t="shared" ref="P2503:R2503" si="3005">P2504+P2506</f>
        <v>0</v>
      </c>
      <c r="Q2503" s="26">
        <f t="shared" ref="Q2503" si="3006">Q2504+Q2506</f>
        <v>0</v>
      </c>
      <c r="R2503" s="26">
        <f t="shared" si="3005"/>
        <v>0</v>
      </c>
    </row>
    <row r="2504" spans="1:18" ht="26" x14ac:dyDescent="0.35">
      <c r="A2504" s="24" t="s">
        <v>426</v>
      </c>
      <c r="B2504" s="24" t="s">
        <v>99</v>
      </c>
      <c r="C2504" s="24" t="s">
        <v>309</v>
      </c>
      <c r="D2504" s="24" t="s">
        <v>310</v>
      </c>
      <c r="E2504" s="24" t="s">
        <v>6</v>
      </c>
      <c r="F2504" s="25" t="s">
        <v>367</v>
      </c>
      <c r="G2504" s="26">
        <f t="shared" si="3001"/>
        <v>113.1</v>
      </c>
      <c r="H2504" s="26">
        <f t="shared" si="3001"/>
        <v>113.1</v>
      </c>
      <c r="I2504" s="26">
        <f t="shared" si="2999"/>
        <v>113.1</v>
      </c>
      <c r="J2504" s="26">
        <f t="shared" si="2999"/>
        <v>0</v>
      </c>
      <c r="K2504" s="26">
        <f t="shared" si="2999"/>
        <v>0</v>
      </c>
      <c r="L2504" s="26">
        <f t="shared" si="2999"/>
        <v>0</v>
      </c>
      <c r="M2504" s="26">
        <f t="shared" si="2999"/>
        <v>0</v>
      </c>
      <c r="N2504" s="26">
        <f t="shared" si="3001"/>
        <v>113.1</v>
      </c>
      <c r="O2504" s="47">
        <f t="shared" si="2917"/>
        <v>100</v>
      </c>
      <c r="P2504" s="26">
        <f t="shared" si="3000"/>
        <v>0</v>
      </c>
      <c r="Q2504" s="26">
        <f t="shared" si="3000"/>
        <v>0</v>
      </c>
      <c r="R2504" s="26">
        <f t="shared" si="3000"/>
        <v>0</v>
      </c>
    </row>
    <row r="2505" spans="1:18" ht="26" x14ac:dyDescent="0.35">
      <c r="A2505" s="24" t="s">
        <v>426</v>
      </c>
      <c r="B2505" s="24" t="s">
        <v>99</v>
      </c>
      <c r="C2505" s="24" t="s">
        <v>309</v>
      </c>
      <c r="D2505" s="24" t="s">
        <v>310</v>
      </c>
      <c r="E2505" s="24">
        <v>240</v>
      </c>
      <c r="F2505" s="25" t="s">
        <v>356</v>
      </c>
      <c r="G2505" s="26">
        <v>113.1</v>
      </c>
      <c r="H2505" s="26">
        <v>113.1</v>
      </c>
      <c r="I2505" s="26">
        <v>113.1</v>
      </c>
      <c r="J2505" s="26"/>
      <c r="K2505" s="26"/>
      <c r="L2505" s="26"/>
      <c r="M2505" s="26"/>
      <c r="N2505" s="26">
        <v>113.1</v>
      </c>
      <c r="O2505" s="47">
        <f t="shared" si="2917"/>
        <v>100</v>
      </c>
      <c r="P2505" s="26"/>
      <c r="Q2505" s="26"/>
      <c r="R2505" s="26"/>
    </row>
    <row r="2506" spans="1:18" x14ac:dyDescent="0.35">
      <c r="A2506" s="24" t="s">
        <v>426</v>
      </c>
      <c r="B2506" s="24" t="s">
        <v>99</v>
      </c>
      <c r="C2506" s="24" t="s">
        <v>309</v>
      </c>
      <c r="D2506" s="24" t="s">
        <v>310</v>
      </c>
      <c r="E2506" s="24" t="s">
        <v>7</v>
      </c>
      <c r="F2506" s="25" t="s">
        <v>371</v>
      </c>
      <c r="G2506" s="26">
        <f t="shared" ref="G2506:N2506" si="3007">G2507</f>
        <v>34.707000000000001</v>
      </c>
      <c r="H2506" s="26">
        <f t="shared" si="3007"/>
        <v>34.707000000000001</v>
      </c>
      <c r="I2506" s="26">
        <f t="shared" si="3007"/>
        <v>34.707000000000001</v>
      </c>
      <c r="J2506" s="26">
        <f t="shared" si="3007"/>
        <v>0</v>
      </c>
      <c r="K2506" s="26">
        <f t="shared" si="3007"/>
        <v>0</v>
      </c>
      <c r="L2506" s="26">
        <f t="shared" si="3007"/>
        <v>0</v>
      </c>
      <c r="M2506" s="26">
        <f t="shared" si="3007"/>
        <v>0</v>
      </c>
      <c r="N2506" s="26">
        <f t="shared" si="3007"/>
        <v>34.707000000000001</v>
      </c>
      <c r="O2506" s="47">
        <f t="shared" si="2917"/>
        <v>100</v>
      </c>
      <c r="P2506" s="26">
        <f t="shared" ref="P2506:R2506" si="3008">P2507</f>
        <v>0</v>
      </c>
      <c r="Q2506" s="26">
        <f t="shared" si="3008"/>
        <v>0</v>
      </c>
      <c r="R2506" s="26">
        <f t="shared" si="3008"/>
        <v>0</v>
      </c>
    </row>
    <row r="2507" spans="1:18" x14ac:dyDescent="0.35">
      <c r="A2507" s="24" t="s">
        <v>426</v>
      </c>
      <c r="B2507" s="24" t="s">
        <v>99</v>
      </c>
      <c r="C2507" s="24" t="s">
        <v>309</v>
      </c>
      <c r="D2507" s="24" t="s">
        <v>310</v>
      </c>
      <c r="E2507" s="24" t="s">
        <v>350</v>
      </c>
      <c r="F2507" s="25" t="s">
        <v>365</v>
      </c>
      <c r="G2507" s="26">
        <f>3+34.186-2.479</f>
        <v>34.707000000000001</v>
      </c>
      <c r="H2507" s="26">
        <v>34.707000000000001</v>
      </c>
      <c r="I2507" s="26">
        <v>34.707000000000001</v>
      </c>
      <c r="J2507" s="26"/>
      <c r="K2507" s="26"/>
      <c r="L2507" s="26"/>
      <c r="M2507" s="26"/>
      <c r="N2507" s="26">
        <v>34.707000000000001</v>
      </c>
      <c r="O2507" s="47">
        <f t="shared" si="2917"/>
        <v>100</v>
      </c>
      <c r="P2507" s="26"/>
      <c r="Q2507" s="26"/>
      <c r="R2507" s="26"/>
    </row>
    <row r="2508" spans="1:18" s="7" customFormat="1" x14ac:dyDescent="0.35">
      <c r="A2508" s="27" t="s">
        <v>426</v>
      </c>
      <c r="B2508" s="27" t="s">
        <v>74</v>
      </c>
      <c r="C2508" s="27"/>
      <c r="D2508" s="27"/>
      <c r="E2508" s="27"/>
      <c r="F2508" s="17" t="s">
        <v>88</v>
      </c>
      <c r="G2508" s="18">
        <f t="shared" ref="G2508" si="3009">G2509+G2531</f>
        <v>22588.648000000001</v>
      </c>
      <c r="H2508" s="18">
        <f t="shared" ref="H2508:M2508" si="3010">H2509+H2531</f>
        <v>22588.6479</v>
      </c>
      <c r="I2508" s="18">
        <f t="shared" si="3010"/>
        <v>22588.6479</v>
      </c>
      <c r="J2508" s="18">
        <f t="shared" si="3010"/>
        <v>0</v>
      </c>
      <c r="K2508" s="18">
        <f t="shared" si="3010"/>
        <v>0</v>
      </c>
      <c r="L2508" s="18">
        <f t="shared" si="3010"/>
        <v>0</v>
      </c>
      <c r="M2508" s="18">
        <f t="shared" si="3010"/>
        <v>0</v>
      </c>
      <c r="N2508" s="18">
        <f t="shared" ref="N2508" si="3011">N2509+N2531</f>
        <v>22588.648000000001</v>
      </c>
      <c r="O2508" s="46">
        <f t="shared" si="2917"/>
        <v>100.00000044270026</v>
      </c>
      <c r="P2508" s="18">
        <f t="shared" ref="P2508:R2508" si="3012">P2509+P2531</f>
        <v>0</v>
      </c>
      <c r="Q2508" s="18">
        <f t="shared" ref="Q2508" si="3013">Q2509+Q2531</f>
        <v>0</v>
      </c>
      <c r="R2508" s="18">
        <f t="shared" si="3012"/>
        <v>0</v>
      </c>
    </row>
    <row r="2509" spans="1:18" s="29" customFormat="1" x14ac:dyDescent="0.35">
      <c r="A2509" s="28" t="s">
        <v>426</v>
      </c>
      <c r="B2509" s="28" t="s">
        <v>74</v>
      </c>
      <c r="C2509" s="28" t="s">
        <v>128</v>
      </c>
      <c r="D2509" s="28"/>
      <c r="E2509" s="28"/>
      <c r="F2509" s="21" t="s">
        <v>377</v>
      </c>
      <c r="G2509" s="22">
        <f t="shared" ref="G2509" si="3014">G2510+G2521+G2526</f>
        <v>22540.448</v>
      </c>
      <c r="H2509" s="22">
        <f t="shared" ref="H2509:M2509" si="3015">H2510+H2521+H2526</f>
        <v>22540.447899999999</v>
      </c>
      <c r="I2509" s="22">
        <f t="shared" si="3015"/>
        <v>22540.447899999999</v>
      </c>
      <c r="J2509" s="22">
        <f t="shared" si="3015"/>
        <v>0</v>
      </c>
      <c r="K2509" s="22">
        <f t="shared" si="3015"/>
        <v>0</v>
      </c>
      <c r="L2509" s="22">
        <f t="shared" si="3015"/>
        <v>0</v>
      </c>
      <c r="M2509" s="22">
        <f t="shared" si="3015"/>
        <v>0</v>
      </c>
      <c r="N2509" s="22">
        <f t="shared" ref="N2509" si="3016">N2510+N2521+N2526</f>
        <v>22540.448</v>
      </c>
      <c r="O2509" s="48">
        <f t="shared" si="2917"/>
        <v>100.00000044364693</v>
      </c>
      <c r="P2509" s="22">
        <f t="shared" ref="P2509:R2509" si="3017">P2510+P2521+P2526</f>
        <v>0</v>
      </c>
      <c r="Q2509" s="22">
        <f t="shared" ref="Q2509" si="3018">Q2510+Q2521+Q2526</f>
        <v>0</v>
      </c>
      <c r="R2509" s="22">
        <f t="shared" si="3017"/>
        <v>0</v>
      </c>
    </row>
    <row r="2510" spans="1:18" ht="26" x14ac:dyDescent="0.35">
      <c r="A2510" s="24" t="s">
        <v>426</v>
      </c>
      <c r="B2510" s="24" t="s">
        <v>74</v>
      </c>
      <c r="C2510" s="24" t="s">
        <v>128</v>
      </c>
      <c r="D2510" s="24" t="s">
        <v>335</v>
      </c>
      <c r="E2510" s="24"/>
      <c r="F2510" s="25" t="s">
        <v>394</v>
      </c>
      <c r="G2510" s="26">
        <f t="shared" ref="G2510:N2510" si="3019">G2511</f>
        <v>21939.448</v>
      </c>
      <c r="H2510" s="26">
        <f t="shared" si="3019"/>
        <v>21939.447899999999</v>
      </c>
      <c r="I2510" s="26">
        <f t="shared" si="3019"/>
        <v>21939.447899999999</v>
      </c>
      <c r="J2510" s="26">
        <f t="shared" si="3019"/>
        <v>0</v>
      </c>
      <c r="K2510" s="26">
        <f t="shared" si="3019"/>
        <v>0</v>
      </c>
      <c r="L2510" s="26">
        <f t="shared" si="3019"/>
        <v>0</v>
      </c>
      <c r="M2510" s="26">
        <f t="shared" si="3019"/>
        <v>0</v>
      </c>
      <c r="N2510" s="26">
        <f t="shared" si="3019"/>
        <v>21939.448</v>
      </c>
      <c r="O2510" s="47">
        <f t="shared" ref="O2510:O2573" si="3020">N2510/H2510*100</f>
        <v>100.00000045579999</v>
      </c>
      <c r="P2510" s="26">
        <f t="shared" ref="P2510:R2510" si="3021">P2511</f>
        <v>0</v>
      </c>
      <c r="Q2510" s="26">
        <f t="shared" si="3021"/>
        <v>0</v>
      </c>
      <c r="R2510" s="26">
        <f t="shared" si="3021"/>
        <v>0</v>
      </c>
    </row>
    <row r="2511" spans="1:18" ht="26" x14ac:dyDescent="0.35">
      <c r="A2511" s="24" t="s">
        <v>426</v>
      </c>
      <c r="B2511" s="24" t="s">
        <v>74</v>
      </c>
      <c r="C2511" s="24" t="s">
        <v>128</v>
      </c>
      <c r="D2511" s="24" t="s">
        <v>336</v>
      </c>
      <c r="E2511" s="24"/>
      <c r="F2511" s="25" t="s">
        <v>395</v>
      </c>
      <c r="G2511" s="26">
        <f>G2512+G2515+G2518</f>
        <v>21939.448</v>
      </c>
      <c r="H2511" s="26">
        <f t="shared" ref="H2511:N2511" si="3022">H2512+H2515+H2518</f>
        <v>21939.447899999999</v>
      </c>
      <c r="I2511" s="26">
        <f t="shared" si="3022"/>
        <v>21939.447899999999</v>
      </c>
      <c r="J2511" s="26">
        <f t="shared" si="3022"/>
        <v>0</v>
      </c>
      <c r="K2511" s="26">
        <f t="shared" si="3022"/>
        <v>0</v>
      </c>
      <c r="L2511" s="26">
        <f t="shared" si="3022"/>
        <v>0</v>
      </c>
      <c r="M2511" s="26">
        <f t="shared" si="3022"/>
        <v>0</v>
      </c>
      <c r="N2511" s="26">
        <f t="shared" si="3022"/>
        <v>21939.448</v>
      </c>
      <c r="O2511" s="47">
        <f t="shared" si="3020"/>
        <v>100.00000045579999</v>
      </c>
      <c r="P2511" s="26">
        <f t="shared" ref="P2511:R2511" si="3023">P2512+P2515+P2518</f>
        <v>0</v>
      </c>
      <c r="Q2511" s="26">
        <f t="shared" ref="Q2511" si="3024">Q2512+Q2515+Q2518</f>
        <v>0</v>
      </c>
      <c r="R2511" s="26">
        <f t="shared" si="3023"/>
        <v>0</v>
      </c>
    </row>
    <row r="2512" spans="1:18" x14ac:dyDescent="0.35">
      <c r="A2512" s="24" t="s">
        <v>426</v>
      </c>
      <c r="B2512" s="24" t="s">
        <v>74</v>
      </c>
      <c r="C2512" s="24" t="s">
        <v>128</v>
      </c>
      <c r="D2512" s="24" t="s">
        <v>311</v>
      </c>
      <c r="E2512" s="24"/>
      <c r="F2512" s="25" t="s">
        <v>776</v>
      </c>
      <c r="G2512" s="26">
        <f t="shared" ref="G2512:N2513" si="3025">G2513</f>
        <v>21440.44</v>
      </c>
      <c r="H2512" s="26">
        <f t="shared" si="3025"/>
        <v>21440.440119999999</v>
      </c>
      <c r="I2512" s="26">
        <f t="shared" si="3025"/>
        <v>21440.440119999999</v>
      </c>
      <c r="J2512" s="26">
        <f t="shared" si="3025"/>
        <v>0</v>
      </c>
      <c r="K2512" s="26">
        <f t="shared" si="3025"/>
        <v>0</v>
      </c>
      <c r="L2512" s="26">
        <f t="shared" si="3025"/>
        <v>0</v>
      </c>
      <c r="M2512" s="26">
        <f t="shared" si="3025"/>
        <v>0</v>
      </c>
      <c r="N2512" s="26">
        <f t="shared" si="3025"/>
        <v>21440.44</v>
      </c>
      <c r="O2512" s="47">
        <f t="shared" si="3020"/>
        <v>99.999999440309992</v>
      </c>
      <c r="P2512" s="26">
        <f t="shared" ref="P2512:R2513" si="3026">P2513</f>
        <v>0</v>
      </c>
      <c r="Q2512" s="26">
        <f t="shared" si="3026"/>
        <v>0</v>
      </c>
      <c r="R2512" s="26">
        <f t="shared" si="3026"/>
        <v>0</v>
      </c>
    </row>
    <row r="2513" spans="1:18" ht="26" x14ac:dyDescent="0.35">
      <c r="A2513" s="24" t="s">
        <v>426</v>
      </c>
      <c r="B2513" s="24" t="s">
        <v>74</v>
      </c>
      <c r="C2513" s="24" t="s">
        <v>128</v>
      </c>
      <c r="D2513" s="24" t="s">
        <v>311</v>
      </c>
      <c r="E2513" s="24" t="s">
        <v>6</v>
      </c>
      <c r="F2513" s="25" t="s">
        <v>367</v>
      </c>
      <c r="G2513" s="26">
        <f t="shared" si="3025"/>
        <v>21440.44</v>
      </c>
      <c r="H2513" s="26">
        <f t="shared" si="3025"/>
        <v>21440.440119999999</v>
      </c>
      <c r="I2513" s="26">
        <f t="shared" si="3025"/>
        <v>21440.440119999999</v>
      </c>
      <c r="J2513" s="26">
        <f t="shared" si="3025"/>
        <v>0</v>
      </c>
      <c r="K2513" s="26">
        <f t="shared" si="3025"/>
        <v>0</v>
      </c>
      <c r="L2513" s="26">
        <f t="shared" si="3025"/>
        <v>0</v>
      </c>
      <c r="M2513" s="26">
        <f t="shared" si="3025"/>
        <v>0</v>
      </c>
      <c r="N2513" s="26">
        <f t="shared" si="3025"/>
        <v>21440.44</v>
      </c>
      <c r="O2513" s="47">
        <f t="shared" si="3020"/>
        <v>99.999999440309992</v>
      </c>
      <c r="P2513" s="26">
        <f t="shared" si="3026"/>
        <v>0</v>
      </c>
      <c r="Q2513" s="26">
        <f t="shared" si="3026"/>
        <v>0</v>
      </c>
      <c r="R2513" s="26">
        <f t="shared" si="3026"/>
        <v>0</v>
      </c>
    </row>
    <row r="2514" spans="1:18" ht="26" x14ac:dyDescent="0.35">
      <c r="A2514" s="24" t="s">
        <v>426</v>
      </c>
      <c r="B2514" s="24" t="s">
        <v>74</v>
      </c>
      <c r="C2514" s="24" t="s">
        <v>128</v>
      </c>
      <c r="D2514" s="24" t="s">
        <v>311</v>
      </c>
      <c r="E2514" s="24">
        <v>240</v>
      </c>
      <c r="F2514" s="25" t="s">
        <v>356</v>
      </c>
      <c r="G2514" s="26">
        <v>21440.44</v>
      </c>
      <c r="H2514" s="26">
        <v>21440.440119999999</v>
      </c>
      <c r="I2514" s="26">
        <v>21440.440119999999</v>
      </c>
      <c r="J2514" s="26"/>
      <c r="K2514" s="26"/>
      <c r="L2514" s="26"/>
      <c r="M2514" s="26"/>
      <c r="N2514" s="26">
        <v>21440.44</v>
      </c>
      <c r="O2514" s="47">
        <f t="shared" si="3020"/>
        <v>99.999999440309992</v>
      </c>
      <c r="P2514" s="26"/>
      <c r="Q2514" s="26"/>
      <c r="R2514" s="26"/>
    </row>
    <row r="2515" spans="1:18" x14ac:dyDescent="0.35">
      <c r="A2515" s="24" t="s">
        <v>426</v>
      </c>
      <c r="B2515" s="24" t="s">
        <v>74</v>
      </c>
      <c r="C2515" s="24" t="s">
        <v>128</v>
      </c>
      <c r="D2515" s="24" t="s">
        <v>312</v>
      </c>
      <c r="E2515" s="24"/>
      <c r="F2515" s="25" t="s">
        <v>396</v>
      </c>
      <c r="G2515" s="26">
        <f t="shared" ref="G2515:N2516" si="3027">G2516</f>
        <v>475</v>
      </c>
      <c r="H2515" s="26">
        <f t="shared" si="3027"/>
        <v>475</v>
      </c>
      <c r="I2515" s="26">
        <f t="shared" si="3027"/>
        <v>475</v>
      </c>
      <c r="J2515" s="26">
        <f t="shared" si="3027"/>
        <v>0</v>
      </c>
      <c r="K2515" s="26">
        <f t="shared" si="3027"/>
        <v>0</v>
      </c>
      <c r="L2515" s="26">
        <f t="shared" si="3027"/>
        <v>0</v>
      </c>
      <c r="M2515" s="26">
        <f t="shared" si="3027"/>
        <v>0</v>
      </c>
      <c r="N2515" s="26">
        <f t="shared" si="3027"/>
        <v>475</v>
      </c>
      <c r="O2515" s="47">
        <f t="shared" si="3020"/>
        <v>100</v>
      </c>
      <c r="P2515" s="26">
        <f t="shared" ref="P2515:R2516" si="3028">P2516</f>
        <v>0</v>
      </c>
      <c r="Q2515" s="26">
        <f t="shared" si="3028"/>
        <v>0</v>
      </c>
      <c r="R2515" s="26">
        <f t="shared" si="3028"/>
        <v>0</v>
      </c>
    </row>
    <row r="2516" spans="1:18" ht="26" x14ac:dyDescent="0.35">
      <c r="A2516" s="24" t="s">
        <v>426</v>
      </c>
      <c r="B2516" s="24" t="s">
        <v>74</v>
      </c>
      <c r="C2516" s="24" t="s">
        <v>128</v>
      </c>
      <c r="D2516" s="24" t="s">
        <v>312</v>
      </c>
      <c r="E2516" s="24" t="s">
        <v>6</v>
      </c>
      <c r="F2516" s="25" t="s">
        <v>367</v>
      </c>
      <c r="G2516" s="26">
        <f t="shared" si="3027"/>
        <v>475</v>
      </c>
      <c r="H2516" s="26">
        <f t="shared" si="3027"/>
        <v>475</v>
      </c>
      <c r="I2516" s="26">
        <f t="shared" si="3027"/>
        <v>475</v>
      </c>
      <c r="J2516" s="26">
        <f t="shared" si="3027"/>
        <v>0</v>
      </c>
      <c r="K2516" s="26">
        <f t="shared" si="3027"/>
        <v>0</v>
      </c>
      <c r="L2516" s="26">
        <f t="shared" si="3027"/>
        <v>0</v>
      </c>
      <c r="M2516" s="26">
        <f t="shared" si="3027"/>
        <v>0</v>
      </c>
      <c r="N2516" s="26">
        <f t="shared" si="3027"/>
        <v>475</v>
      </c>
      <c r="O2516" s="47">
        <f t="shared" si="3020"/>
        <v>100</v>
      </c>
      <c r="P2516" s="26">
        <f t="shared" si="3028"/>
        <v>0</v>
      </c>
      <c r="Q2516" s="26">
        <f t="shared" si="3028"/>
        <v>0</v>
      </c>
      <c r="R2516" s="26">
        <f t="shared" si="3028"/>
        <v>0</v>
      </c>
    </row>
    <row r="2517" spans="1:18" ht="26" x14ac:dyDescent="0.35">
      <c r="A2517" s="24" t="s">
        <v>426</v>
      </c>
      <c r="B2517" s="24" t="s">
        <v>74</v>
      </c>
      <c r="C2517" s="24" t="s">
        <v>128</v>
      </c>
      <c r="D2517" s="24" t="s">
        <v>312</v>
      </c>
      <c r="E2517" s="24">
        <v>240</v>
      </c>
      <c r="F2517" s="25" t="s">
        <v>356</v>
      </c>
      <c r="G2517" s="26">
        <v>475</v>
      </c>
      <c r="H2517" s="26">
        <v>475</v>
      </c>
      <c r="I2517" s="26">
        <v>475</v>
      </c>
      <c r="J2517" s="26"/>
      <c r="K2517" s="26"/>
      <c r="L2517" s="26"/>
      <c r="M2517" s="26"/>
      <c r="N2517" s="26">
        <v>475</v>
      </c>
      <c r="O2517" s="47">
        <f t="shared" si="3020"/>
        <v>100</v>
      </c>
      <c r="P2517" s="26"/>
      <c r="Q2517" s="26"/>
      <c r="R2517" s="26"/>
    </row>
    <row r="2518" spans="1:18" ht="26" x14ac:dyDescent="0.35">
      <c r="A2518" s="24" t="s">
        <v>426</v>
      </c>
      <c r="B2518" s="24" t="s">
        <v>74</v>
      </c>
      <c r="C2518" s="24" t="s">
        <v>128</v>
      </c>
      <c r="D2518" s="24" t="s">
        <v>313</v>
      </c>
      <c r="E2518" s="24"/>
      <c r="F2518" s="25" t="s">
        <v>1026</v>
      </c>
      <c r="G2518" s="26">
        <f>G2519</f>
        <v>24.007999999999999</v>
      </c>
      <c r="H2518" s="26">
        <f t="shared" ref="H2518:N2519" si="3029">H2519</f>
        <v>24.00778</v>
      </c>
      <c r="I2518" s="26">
        <f t="shared" si="3029"/>
        <v>24.00778</v>
      </c>
      <c r="J2518" s="26">
        <f t="shared" si="3029"/>
        <v>0</v>
      </c>
      <c r="K2518" s="26">
        <f t="shared" si="3029"/>
        <v>0</v>
      </c>
      <c r="L2518" s="26">
        <f t="shared" si="3029"/>
        <v>0</v>
      </c>
      <c r="M2518" s="26">
        <f t="shared" si="3029"/>
        <v>0</v>
      </c>
      <c r="N2518" s="26">
        <f t="shared" si="3029"/>
        <v>24.007999999999999</v>
      </c>
      <c r="O2518" s="47">
        <f t="shared" si="3020"/>
        <v>100.00091636961017</v>
      </c>
      <c r="P2518" s="26">
        <f t="shared" ref="P2518:R2519" si="3030">P2519</f>
        <v>0</v>
      </c>
      <c r="Q2518" s="26">
        <f t="shared" si="3030"/>
        <v>0</v>
      </c>
      <c r="R2518" s="26">
        <f t="shared" si="3030"/>
        <v>0</v>
      </c>
    </row>
    <row r="2519" spans="1:18" ht="26" x14ac:dyDescent="0.35">
      <c r="A2519" s="24" t="s">
        <v>426</v>
      </c>
      <c r="B2519" s="24" t="s">
        <v>74</v>
      </c>
      <c r="C2519" s="24" t="s">
        <v>128</v>
      </c>
      <c r="D2519" s="24" t="s">
        <v>313</v>
      </c>
      <c r="E2519" s="24" t="s">
        <v>6</v>
      </c>
      <c r="F2519" s="25" t="s">
        <v>367</v>
      </c>
      <c r="G2519" s="26">
        <f>G2520</f>
        <v>24.007999999999999</v>
      </c>
      <c r="H2519" s="26">
        <f t="shared" si="3029"/>
        <v>24.00778</v>
      </c>
      <c r="I2519" s="26">
        <f t="shared" si="3029"/>
        <v>24.00778</v>
      </c>
      <c r="J2519" s="26">
        <f t="shared" si="3029"/>
        <v>0</v>
      </c>
      <c r="K2519" s="26">
        <f t="shared" si="3029"/>
        <v>0</v>
      </c>
      <c r="L2519" s="26">
        <f t="shared" si="3029"/>
        <v>0</v>
      </c>
      <c r="M2519" s="26">
        <f t="shared" si="3029"/>
        <v>0</v>
      </c>
      <c r="N2519" s="26">
        <f t="shared" si="3029"/>
        <v>24.007999999999999</v>
      </c>
      <c r="O2519" s="47">
        <f t="shared" si="3020"/>
        <v>100.00091636961017</v>
      </c>
      <c r="P2519" s="26">
        <f t="shared" si="3030"/>
        <v>0</v>
      </c>
      <c r="Q2519" s="26">
        <f t="shared" si="3030"/>
        <v>0</v>
      </c>
      <c r="R2519" s="26">
        <f t="shared" si="3030"/>
        <v>0</v>
      </c>
    </row>
    <row r="2520" spans="1:18" ht="26" x14ac:dyDescent="0.35">
      <c r="A2520" s="24" t="s">
        <v>426</v>
      </c>
      <c r="B2520" s="24" t="s">
        <v>74</v>
      </c>
      <c r="C2520" s="24" t="s">
        <v>128</v>
      </c>
      <c r="D2520" s="24" t="s">
        <v>313</v>
      </c>
      <c r="E2520" s="24">
        <v>240</v>
      </c>
      <c r="F2520" s="25" t="s">
        <v>356</v>
      </c>
      <c r="G2520" s="26">
        <v>24.007999999999999</v>
      </c>
      <c r="H2520" s="26">
        <v>24.00778</v>
      </c>
      <c r="I2520" s="26">
        <v>24.00778</v>
      </c>
      <c r="J2520" s="26"/>
      <c r="K2520" s="26"/>
      <c r="L2520" s="26"/>
      <c r="M2520" s="26"/>
      <c r="N2520" s="26">
        <v>24.007999999999999</v>
      </c>
      <c r="O2520" s="47">
        <f t="shared" si="3020"/>
        <v>100.00091636961017</v>
      </c>
      <c r="P2520" s="26"/>
      <c r="Q2520" s="26"/>
      <c r="R2520" s="26"/>
    </row>
    <row r="2521" spans="1:18" ht="39" x14ac:dyDescent="0.35">
      <c r="A2521" s="24" t="s">
        <v>426</v>
      </c>
      <c r="B2521" s="24" t="s">
        <v>74</v>
      </c>
      <c r="C2521" s="24" t="s">
        <v>128</v>
      </c>
      <c r="D2521" s="24" t="s">
        <v>337</v>
      </c>
      <c r="E2521" s="24"/>
      <c r="F2521" s="25" t="s">
        <v>779</v>
      </c>
      <c r="G2521" s="26">
        <f t="shared" ref="G2521:N2524" si="3031">G2522</f>
        <v>462</v>
      </c>
      <c r="H2521" s="26">
        <f t="shared" si="3031"/>
        <v>462</v>
      </c>
      <c r="I2521" s="26">
        <f t="shared" si="3031"/>
        <v>462</v>
      </c>
      <c r="J2521" s="26">
        <f t="shared" si="3031"/>
        <v>0</v>
      </c>
      <c r="K2521" s="26">
        <f t="shared" si="3031"/>
        <v>0</v>
      </c>
      <c r="L2521" s="26">
        <f t="shared" si="3031"/>
        <v>0</v>
      </c>
      <c r="M2521" s="26">
        <f t="shared" si="3031"/>
        <v>0</v>
      </c>
      <c r="N2521" s="26">
        <f t="shared" si="3031"/>
        <v>462</v>
      </c>
      <c r="O2521" s="47">
        <f t="shared" si="3020"/>
        <v>100</v>
      </c>
      <c r="P2521" s="26">
        <f t="shared" ref="P2521:R2524" si="3032">P2522</f>
        <v>0</v>
      </c>
      <c r="Q2521" s="26">
        <f t="shared" si="3032"/>
        <v>0</v>
      </c>
      <c r="R2521" s="26">
        <f t="shared" si="3032"/>
        <v>0</v>
      </c>
    </row>
    <row r="2522" spans="1:18" ht="26" x14ac:dyDescent="0.35">
      <c r="A2522" s="24" t="s">
        <v>426</v>
      </c>
      <c r="B2522" s="24" t="s">
        <v>74</v>
      </c>
      <c r="C2522" s="24" t="s">
        <v>128</v>
      </c>
      <c r="D2522" s="24" t="s">
        <v>338</v>
      </c>
      <c r="E2522" s="24"/>
      <c r="F2522" s="25" t="s">
        <v>399</v>
      </c>
      <c r="G2522" s="26">
        <f t="shared" si="3031"/>
        <v>462</v>
      </c>
      <c r="H2522" s="26">
        <f t="shared" si="3031"/>
        <v>462</v>
      </c>
      <c r="I2522" s="26">
        <f t="shared" si="3031"/>
        <v>462</v>
      </c>
      <c r="J2522" s="26">
        <f t="shared" si="3031"/>
        <v>0</v>
      </c>
      <c r="K2522" s="26">
        <f t="shared" si="3031"/>
        <v>0</v>
      </c>
      <c r="L2522" s="26">
        <f t="shared" si="3031"/>
        <v>0</v>
      </c>
      <c r="M2522" s="26">
        <f t="shared" si="3031"/>
        <v>0</v>
      </c>
      <c r="N2522" s="26">
        <f t="shared" si="3031"/>
        <v>462</v>
      </c>
      <c r="O2522" s="47">
        <f t="shared" si="3020"/>
        <v>100</v>
      </c>
      <c r="P2522" s="26">
        <f t="shared" si="3032"/>
        <v>0</v>
      </c>
      <c r="Q2522" s="26">
        <f t="shared" si="3032"/>
        <v>0</v>
      </c>
      <c r="R2522" s="26">
        <f t="shared" si="3032"/>
        <v>0</v>
      </c>
    </row>
    <row r="2523" spans="1:18" x14ac:dyDescent="0.35">
      <c r="A2523" s="24" t="s">
        <v>426</v>
      </c>
      <c r="B2523" s="24" t="s">
        <v>74</v>
      </c>
      <c r="C2523" s="24" t="s">
        <v>128</v>
      </c>
      <c r="D2523" s="24" t="s">
        <v>314</v>
      </c>
      <c r="E2523" s="24"/>
      <c r="F2523" s="25" t="s">
        <v>403</v>
      </c>
      <c r="G2523" s="26">
        <f t="shared" si="3031"/>
        <v>462</v>
      </c>
      <c r="H2523" s="26">
        <f t="shared" si="3031"/>
        <v>462</v>
      </c>
      <c r="I2523" s="26">
        <f t="shared" si="3031"/>
        <v>462</v>
      </c>
      <c r="J2523" s="26">
        <f t="shared" si="3031"/>
        <v>0</v>
      </c>
      <c r="K2523" s="26">
        <f t="shared" si="3031"/>
        <v>0</v>
      </c>
      <c r="L2523" s="26">
        <f t="shared" si="3031"/>
        <v>0</v>
      </c>
      <c r="M2523" s="26">
        <f t="shared" si="3031"/>
        <v>0</v>
      </c>
      <c r="N2523" s="26">
        <f t="shared" si="3031"/>
        <v>462</v>
      </c>
      <c r="O2523" s="47">
        <f t="shared" si="3020"/>
        <v>100</v>
      </c>
      <c r="P2523" s="26">
        <f t="shared" si="3032"/>
        <v>0</v>
      </c>
      <c r="Q2523" s="26">
        <f t="shared" si="3032"/>
        <v>0</v>
      </c>
      <c r="R2523" s="26">
        <f t="shared" si="3032"/>
        <v>0</v>
      </c>
    </row>
    <row r="2524" spans="1:18" ht="26" x14ac:dyDescent="0.35">
      <c r="A2524" s="24" t="s">
        <v>426</v>
      </c>
      <c r="B2524" s="24" t="s">
        <v>74</v>
      </c>
      <c r="C2524" s="24" t="s">
        <v>128</v>
      </c>
      <c r="D2524" s="24" t="s">
        <v>314</v>
      </c>
      <c r="E2524" s="24" t="s">
        <v>6</v>
      </c>
      <c r="F2524" s="25" t="s">
        <v>367</v>
      </c>
      <c r="G2524" s="26">
        <f t="shared" si="3031"/>
        <v>462</v>
      </c>
      <c r="H2524" s="26">
        <f t="shared" si="3031"/>
        <v>462</v>
      </c>
      <c r="I2524" s="26">
        <f t="shared" si="3031"/>
        <v>462</v>
      </c>
      <c r="J2524" s="26">
        <f t="shared" si="3031"/>
        <v>0</v>
      </c>
      <c r="K2524" s="26">
        <f t="shared" si="3031"/>
        <v>0</v>
      </c>
      <c r="L2524" s="26">
        <f t="shared" si="3031"/>
        <v>0</v>
      </c>
      <c r="M2524" s="26">
        <f t="shared" si="3031"/>
        <v>0</v>
      </c>
      <c r="N2524" s="26">
        <f t="shared" si="3031"/>
        <v>462</v>
      </c>
      <c r="O2524" s="47">
        <f t="shared" si="3020"/>
        <v>100</v>
      </c>
      <c r="P2524" s="26">
        <f t="shared" si="3032"/>
        <v>0</v>
      </c>
      <c r="Q2524" s="26">
        <f t="shared" si="3032"/>
        <v>0</v>
      </c>
      <c r="R2524" s="26">
        <f t="shared" si="3032"/>
        <v>0</v>
      </c>
    </row>
    <row r="2525" spans="1:18" ht="26" x14ac:dyDescent="0.35">
      <c r="A2525" s="24" t="s">
        <v>426</v>
      </c>
      <c r="B2525" s="24" t="s">
        <v>74</v>
      </c>
      <c r="C2525" s="24" t="s">
        <v>128</v>
      </c>
      <c r="D2525" s="24" t="s">
        <v>314</v>
      </c>
      <c r="E2525" s="24">
        <v>240</v>
      </c>
      <c r="F2525" s="25" t="s">
        <v>356</v>
      </c>
      <c r="G2525" s="26">
        <v>462</v>
      </c>
      <c r="H2525" s="26">
        <v>462</v>
      </c>
      <c r="I2525" s="26">
        <v>462</v>
      </c>
      <c r="J2525" s="26"/>
      <c r="K2525" s="26"/>
      <c r="L2525" s="26"/>
      <c r="M2525" s="26"/>
      <c r="N2525" s="26">
        <v>462</v>
      </c>
      <c r="O2525" s="47">
        <f t="shared" si="3020"/>
        <v>100</v>
      </c>
      <c r="P2525" s="26"/>
      <c r="Q2525" s="26"/>
      <c r="R2525" s="26"/>
    </row>
    <row r="2526" spans="1:18" ht="39" x14ac:dyDescent="0.35">
      <c r="A2526" s="24" t="s">
        <v>426</v>
      </c>
      <c r="B2526" s="24" t="s">
        <v>74</v>
      </c>
      <c r="C2526" s="24" t="s">
        <v>128</v>
      </c>
      <c r="D2526" s="24" t="s">
        <v>333</v>
      </c>
      <c r="E2526" s="24"/>
      <c r="F2526" s="25" t="s">
        <v>405</v>
      </c>
      <c r="G2526" s="26">
        <f t="shared" ref="G2526:N2529" si="3033">G2527</f>
        <v>139</v>
      </c>
      <c r="H2526" s="26">
        <f t="shared" si="3033"/>
        <v>139</v>
      </c>
      <c r="I2526" s="26">
        <f t="shared" si="3033"/>
        <v>139</v>
      </c>
      <c r="J2526" s="26">
        <f t="shared" si="3033"/>
        <v>0</v>
      </c>
      <c r="K2526" s="26">
        <f t="shared" si="3033"/>
        <v>0</v>
      </c>
      <c r="L2526" s="26">
        <f t="shared" si="3033"/>
        <v>0</v>
      </c>
      <c r="M2526" s="26">
        <f t="shared" si="3033"/>
        <v>0</v>
      </c>
      <c r="N2526" s="26">
        <f t="shared" si="3033"/>
        <v>139</v>
      </c>
      <c r="O2526" s="47">
        <f t="shared" si="3020"/>
        <v>100</v>
      </c>
      <c r="P2526" s="26">
        <f t="shared" ref="P2526:R2529" si="3034">P2527</f>
        <v>0</v>
      </c>
      <c r="Q2526" s="26">
        <f t="shared" si="3034"/>
        <v>0</v>
      </c>
      <c r="R2526" s="26">
        <f t="shared" si="3034"/>
        <v>0</v>
      </c>
    </row>
    <row r="2527" spans="1:18" ht="26" x14ac:dyDescent="0.35">
      <c r="A2527" s="24" t="s">
        <v>426</v>
      </c>
      <c r="B2527" s="24" t="s">
        <v>74</v>
      </c>
      <c r="C2527" s="24" t="s">
        <v>128</v>
      </c>
      <c r="D2527" s="24" t="s">
        <v>339</v>
      </c>
      <c r="E2527" s="24"/>
      <c r="F2527" s="25" t="s">
        <v>406</v>
      </c>
      <c r="G2527" s="26">
        <f t="shared" si="3033"/>
        <v>139</v>
      </c>
      <c r="H2527" s="26">
        <f t="shared" si="3033"/>
        <v>139</v>
      </c>
      <c r="I2527" s="26">
        <f t="shared" si="3033"/>
        <v>139</v>
      </c>
      <c r="J2527" s="26">
        <f t="shared" si="3033"/>
        <v>0</v>
      </c>
      <c r="K2527" s="26">
        <f t="shared" si="3033"/>
        <v>0</v>
      </c>
      <c r="L2527" s="26">
        <f t="shared" si="3033"/>
        <v>0</v>
      </c>
      <c r="M2527" s="26">
        <f t="shared" si="3033"/>
        <v>0</v>
      </c>
      <c r="N2527" s="26">
        <f t="shared" si="3033"/>
        <v>139</v>
      </c>
      <c r="O2527" s="47">
        <f t="shared" si="3020"/>
        <v>100</v>
      </c>
      <c r="P2527" s="26">
        <f t="shared" si="3034"/>
        <v>0</v>
      </c>
      <c r="Q2527" s="26">
        <f t="shared" si="3034"/>
        <v>0</v>
      </c>
      <c r="R2527" s="26">
        <f t="shared" si="3034"/>
        <v>0</v>
      </c>
    </row>
    <row r="2528" spans="1:18" ht="39" x14ac:dyDescent="0.35">
      <c r="A2528" s="24" t="s">
        <v>426</v>
      </c>
      <c r="B2528" s="24" t="s">
        <v>74</v>
      </c>
      <c r="C2528" s="24" t="s">
        <v>128</v>
      </c>
      <c r="D2528" s="24" t="s">
        <v>315</v>
      </c>
      <c r="E2528" s="24"/>
      <c r="F2528" s="25" t="s">
        <v>407</v>
      </c>
      <c r="G2528" s="26">
        <f t="shared" si="3033"/>
        <v>139</v>
      </c>
      <c r="H2528" s="26">
        <f t="shared" si="3033"/>
        <v>139</v>
      </c>
      <c r="I2528" s="26">
        <f t="shared" si="3033"/>
        <v>139</v>
      </c>
      <c r="J2528" s="26">
        <f t="shared" si="3033"/>
        <v>0</v>
      </c>
      <c r="K2528" s="26">
        <f t="shared" si="3033"/>
        <v>0</v>
      </c>
      <c r="L2528" s="26">
        <f t="shared" si="3033"/>
        <v>0</v>
      </c>
      <c r="M2528" s="26">
        <f t="shared" si="3033"/>
        <v>0</v>
      </c>
      <c r="N2528" s="26">
        <f t="shared" si="3033"/>
        <v>139</v>
      </c>
      <c r="O2528" s="47">
        <f t="shared" si="3020"/>
        <v>100</v>
      </c>
      <c r="P2528" s="26">
        <f t="shared" si="3034"/>
        <v>0</v>
      </c>
      <c r="Q2528" s="26">
        <f t="shared" si="3034"/>
        <v>0</v>
      </c>
      <c r="R2528" s="26">
        <f t="shared" si="3034"/>
        <v>0</v>
      </c>
    </row>
    <row r="2529" spans="1:18" ht="26" x14ac:dyDescent="0.35">
      <c r="A2529" s="24" t="s">
        <v>426</v>
      </c>
      <c r="B2529" s="24" t="s">
        <v>74</v>
      </c>
      <c r="C2529" s="24" t="s">
        <v>128</v>
      </c>
      <c r="D2529" s="24" t="s">
        <v>315</v>
      </c>
      <c r="E2529" s="24" t="s">
        <v>6</v>
      </c>
      <c r="F2529" s="25" t="s">
        <v>367</v>
      </c>
      <c r="G2529" s="26">
        <f t="shared" si="3033"/>
        <v>139</v>
      </c>
      <c r="H2529" s="26">
        <f t="shared" si="3033"/>
        <v>139</v>
      </c>
      <c r="I2529" s="26">
        <f t="shared" si="3033"/>
        <v>139</v>
      </c>
      <c r="J2529" s="26">
        <f t="shared" si="3033"/>
        <v>0</v>
      </c>
      <c r="K2529" s="26">
        <f t="shared" si="3033"/>
        <v>0</v>
      </c>
      <c r="L2529" s="26">
        <f t="shared" si="3033"/>
        <v>0</v>
      </c>
      <c r="M2529" s="26">
        <f t="shared" si="3033"/>
        <v>0</v>
      </c>
      <c r="N2529" s="26">
        <f t="shared" si="3033"/>
        <v>139</v>
      </c>
      <c r="O2529" s="47">
        <f t="shared" si="3020"/>
        <v>100</v>
      </c>
      <c r="P2529" s="26">
        <f t="shared" si="3034"/>
        <v>0</v>
      </c>
      <c r="Q2529" s="26">
        <f t="shared" si="3034"/>
        <v>0</v>
      </c>
      <c r="R2529" s="26">
        <f t="shared" si="3034"/>
        <v>0</v>
      </c>
    </row>
    <row r="2530" spans="1:18" ht="26" x14ac:dyDescent="0.35">
      <c r="A2530" s="24" t="s">
        <v>426</v>
      </c>
      <c r="B2530" s="24" t="s">
        <v>74</v>
      </c>
      <c r="C2530" s="24" t="s">
        <v>128</v>
      </c>
      <c r="D2530" s="24" t="s">
        <v>315</v>
      </c>
      <c r="E2530" s="24">
        <v>240</v>
      </c>
      <c r="F2530" s="25" t="s">
        <v>356</v>
      </c>
      <c r="G2530" s="26">
        <v>139</v>
      </c>
      <c r="H2530" s="26">
        <v>139</v>
      </c>
      <c r="I2530" s="26">
        <v>139</v>
      </c>
      <c r="J2530" s="26"/>
      <c r="K2530" s="26"/>
      <c r="L2530" s="26"/>
      <c r="M2530" s="26"/>
      <c r="N2530" s="26">
        <v>139</v>
      </c>
      <c r="O2530" s="47">
        <f t="shared" si="3020"/>
        <v>100</v>
      </c>
      <c r="P2530" s="26"/>
      <c r="Q2530" s="26"/>
      <c r="R2530" s="26"/>
    </row>
    <row r="2531" spans="1:18" s="29" customFormat="1" x14ac:dyDescent="0.35">
      <c r="A2531" s="28" t="s">
        <v>426</v>
      </c>
      <c r="B2531" s="28" t="s">
        <v>74</v>
      </c>
      <c r="C2531" s="28" t="s">
        <v>75</v>
      </c>
      <c r="D2531" s="28"/>
      <c r="E2531" s="28"/>
      <c r="F2531" s="21" t="s">
        <v>89</v>
      </c>
      <c r="G2531" s="22">
        <f t="shared" ref="G2531" si="3035">G2532+G2537</f>
        <v>48.2</v>
      </c>
      <c r="H2531" s="22">
        <f t="shared" ref="H2531:M2531" si="3036">H2532+H2537</f>
        <v>48.2</v>
      </c>
      <c r="I2531" s="22">
        <f t="shared" si="3036"/>
        <v>48.2</v>
      </c>
      <c r="J2531" s="22">
        <f t="shared" si="3036"/>
        <v>0</v>
      </c>
      <c r="K2531" s="22">
        <f t="shared" si="3036"/>
        <v>0</v>
      </c>
      <c r="L2531" s="22">
        <f t="shared" si="3036"/>
        <v>0</v>
      </c>
      <c r="M2531" s="22">
        <f t="shared" si="3036"/>
        <v>0</v>
      </c>
      <c r="N2531" s="22">
        <f t="shared" ref="N2531" si="3037">N2532+N2537</f>
        <v>48.2</v>
      </c>
      <c r="O2531" s="48">
        <f t="shared" si="3020"/>
        <v>100</v>
      </c>
      <c r="P2531" s="22">
        <f t="shared" ref="P2531:R2531" si="3038">P2532+P2537</f>
        <v>0</v>
      </c>
      <c r="Q2531" s="22">
        <f t="shared" ref="Q2531" si="3039">Q2532+Q2537</f>
        <v>0</v>
      </c>
      <c r="R2531" s="22">
        <f t="shared" si="3038"/>
        <v>0</v>
      </c>
    </row>
    <row r="2532" spans="1:18" x14ac:dyDescent="0.35">
      <c r="A2532" s="24" t="s">
        <v>426</v>
      </c>
      <c r="B2532" s="24" t="s">
        <v>74</v>
      </c>
      <c r="C2532" s="24" t="s">
        <v>75</v>
      </c>
      <c r="D2532" s="24" t="s">
        <v>340</v>
      </c>
      <c r="E2532" s="24"/>
      <c r="F2532" s="25" t="s">
        <v>390</v>
      </c>
      <c r="G2532" s="26">
        <f t="shared" ref="G2532:N2535" si="3040">G2533</f>
        <v>35.5</v>
      </c>
      <c r="H2532" s="26">
        <f t="shared" si="3040"/>
        <v>35.5</v>
      </c>
      <c r="I2532" s="26">
        <f t="shared" si="3040"/>
        <v>35.5</v>
      </c>
      <c r="J2532" s="26">
        <f t="shared" si="3040"/>
        <v>0</v>
      </c>
      <c r="K2532" s="26">
        <f t="shared" si="3040"/>
        <v>0</v>
      </c>
      <c r="L2532" s="26">
        <f t="shared" si="3040"/>
        <v>0</v>
      </c>
      <c r="M2532" s="26">
        <f t="shared" si="3040"/>
        <v>0</v>
      </c>
      <c r="N2532" s="26">
        <f t="shared" si="3040"/>
        <v>35.5</v>
      </c>
      <c r="O2532" s="47">
        <f t="shared" si="3020"/>
        <v>100</v>
      </c>
      <c r="P2532" s="26">
        <f t="shared" ref="P2532:R2535" si="3041">P2533</f>
        <v>0</v>
      </c>
      <c r="Q2532" s="26">
        <f t="shared" si="3041"/>
        <v>0</v>
      </c>
      <c r="R2532" s="26">
        <f t="shared" si="3041"/>
        <v>0</v>
      </c>
    </row>
    <row r="2533" spans="1:18" ht="26" x14ac:dyDescent="0.35">
      <c r="A2533" s="24" t="s">
        <v>426</v>
      </c>
      <c r="B2533" s="24" t="s">
        <v>74</v>
      </c>
      <c r="C2533" s="24" t="s">
        <v>75</v>
      </c>
      <c r="D2533" s="24" t="s">
        <v>341</v>
      </c>
      <c r="E2533" s="24"/>
      <c r="F2533" s="25" t="s">
        <v>392</v>
      </c>
      <c r="G2533" s="26">
        <f t="shared" si="3040"/>
        <v>35.5</v>
      </c>
      <c r="H2533" s="26">
        <f t="shared" si="3040"/>
        <v>35.5</v>
      </c>
      <c r="I2533" s="26">
        <f t="shared" si="3040"/>
        <v>35.5</v>
      </c>
      <c r="J2533" s="26">
        <f t="shared" si="3040"/>
        <v>0</v>
      </c>
      <c r="K2533" s="26">
        <f t="shared" si="3040"/>
        <v>0</v>
      </c>
      <c r="L2533" s="26">
        <f t="shared" si="3040"/>
        <v>0</v>
      </c>
      <c r="M2533" s="26">
        <f t="shared" si="3040"/>
        <v>0</v>
      </c>
      <c r="N2533" s="26">
        <f t="shared" si="3040"/>
        <v>35.5</v>
      </c>
      <c r="O2533" s="47">
        <f t="shared" si="3020"/>
        <v>100</v>
      </c>
      <c r="P2533" s="26">
        <f t="shared" si="3041"/>
        <v>0</v>
      </c>
      <c r="Q2533" s="26">
        <f t="shared" si="3041"/>
        <v>0</v>
      </c>
      <c r="R2533" s="26">
        <f t="shared" si="3041"/>
        <v>0</v>
      </c>
    </row>
    <row r="2534" spans="1:18" ht="26" x14ac:dyDescent="0.35">
      <c r="A2534" s="24" t="s">
        <v>426</v>
      </c>
      <c r="B2534" s="24" t="s">
        <v>74</v>
      </c>
      <c r="C2534" s="24" t="s">
        <v>75</v>
      </c>
      <c r="D2534" s="24" t="s">
        <v>316</v>
      </c>
      <c r="E2534" s="24"/>
      <c r="F2534" s="25" t="s">
        <v>393</v>
      </c>
      <c r="G2534" s="26">
        <f t="shared" si="3040"/>
        <v>35.5</v>
      </c>
      <c r="H2534" s="26">
        <f t="shared" si="3040"/>
        <v>35.5</v>
      </c>
      <c r="I2534" s="26">
        <f t="shared" si="3040"/>
        <v>35.5</v>
      </c>
      <c r="J2534" s="26">
        <f t="shared" si="3040"/>
        <v>0</v>
      </c>
      <c r="K2534" s="26">
        <f t="shared" si="3040"/>
        <v>0</v>
      </c>
      <c r="L2534" s="26">
        <f t="shared" si="3040"/>
        <v>0</v>
      </c>
      <c r="M2534" s="26">
        <f t="shared" si="3040"/>
        <v>0</v>
      </c>
      <c r="N2534" s="26">
        <f t="shared" si="3040"/>
        <v>35.5</v>
      </c>
      <c r="O2534" s="47">
        <f t="shared" si="3020"/>
        <v>100</v>
      </c>
      <c r="P2534" s="26">
        <f t="shared" si="3041"/>
        <v>0</v>
      </c>
      <c r="Q2534" s="26">
        <f t="shared" si="3041"/>
        <v>0</v>
      </c>
      <c r="R2534" s="26">
        <f t="shared" si="3041"/>
        <v>0</v>
      </c>
    </row>
    <row r="2535" spans="1:18" ht="26" x14ac:dyDescent="0.35">
      <c r="A2535" s="24" t="s">
        <v>426</v>
      </c>
      <c r="B2535" s="24" t="s">
        <v>74</v>
      </c>
      <c r="C2535" s="24" t="s">
        <v>75</v>
      </c>
      <c r="D2535" s="24" t="s">
        <v>316</v>
      </c>
      <c r="E2535" s="24" t="s">
        <v>6</v>
      </c>
      <c r="F2535" s="25" t="s">
        <v>367</v>
      </c>
      <c r="G2535" s="26">
        <f t="shared" si="3040"/>
        <v>35.5</v>
      </c>
      <c r="H2535" s="26">
        <f t="shared" si="3040"/>
        <v>35.5</v>
      </c>
      <c r="I2535" s="26">
        <f t="shared" si="3040"/>
        <v>35.5</v>
      </c>
      <c r="J2535" s="26">
        <f t="shared" si="3040"/>
        <v>0</v>
      </c>
      <c r="K2535" s="26">
        <f t="shared" si="3040"/>
        <v>0</v>
      </c>
      <c r="L2535" s="26">
        <f t="shared" si="3040"/>
        <v>0</v>
      </c>
      <c r="M2535" s="26">
        <f t="shared" si="3040"/>
        <v>0</v>
      </c>
      <c r="N2535" s="26">
        <f t="shared" si="3040"/>
        <v>35.5</v>
      </c>
      <c r="O2535" s="47">
        <f t="shared" si="3020"/>
        <v>100</v>
      </c>
      <c r="P2535" s="26">
        <f t="shared" si="3041"/>
        <v>0</v>
      </c>
      <c r="Q2535" s="26">
        <f t="shared" si="3041"/>
        <v>0</v>
      </c>
      <c r="R2535" s="26">
        <f t="shared" si="3041"/>
        <v>0</v>
      </c>
    </row>
    <row r="2536" spans="1:18" ht="26" x14ac:dyDescent="0.35">
      <c r="A2536" s="24" t="s">
        <v>426</v>
      </c>
      <c r="B2536" s="24" t="s">
        <v>74</v>
      </c>
      <c r="C2536" s="24" t="s">
        <v>75</v>
      </c>
      <c r="D2536" s="24" t="s">
        <v>316</v>
      </c>
      <c r="E2536" s="24">
        <v>240</v>
      </c>
      <c r="F2536" s="25" t="s">
        <v>356</v>
      </c>
      <c r="G2536" s="26">
        <v>35.5</v>
      </c>
      <c r="H2536" s="26">
        <v>35.5</v>
      </c>
      <c r="I2536" s="26">
        <v>35.5</v>
      </c>
      <c r="J2536" s="26"/>
      <c r="K2536" s="26"/>
      <c r="L2536" s="26"/>
      <c r="M2536" s="26"/>
      <c r="N2536" s="26">
        <v>35.5</v>
      </c>
      <c r="O2536" s="47">
        <f t="shared" si="3020"/>
        <v>100</v>
      </c>
      <c r="P2536" s="26"/>
      <c r="Q2536" s="26"/>
      <c r="R2536" s="26"/>
    </row>
    <row r="2537" spans="1:18" ht="26" x14ac:dyDescent="0.35">
      <c r="A2537" s="24" t="s">
        <v>426</v>
      </c>
      <c r="B2537" s="24" t="s">
        <v>74</v>
      </c>
      <c r="C2537" s="24" t="s">
        <v>75</v>
      </c>
      <c r="D2537" s="24" t="s">
        <v>83</v>
      </c>
      <c r="E2537" s="24"/>
      <c r="F2537" s="25" t="s">
        <v>90</v>
      </c>
      <c r="G2537" s="26">
        <f t="shared" ref="G2537:N2540" si="3042">G2538</f>
        <v>12.7</v>
      </c>
      <c r="H2537" s="26">
        <f t="shared" si="3042"/>
        <v>12.7</v>
      </c>
      <c r="I2537" s="26">
        <f t="shared" si="3042"/>
        <v>12.7</v>
      </c>
      <c r="J2537" s="26">
        <f t="shared" si="3042"/>
        <v>0</v>
      </c>
      <c r="K2537" s="26">
        <f t="shared" si="3042"/>
        <v>0</v>
      </c>
      <c r="L2537" s="26">
        <f t="shared" si="3042"/>
        <v>0</v>
      </c>
      <c r="M2537" s="26">
        <f t="shared" si="3042"/>
        <v>0</v>
      </c>
      <c r="N2537" s="26">
        <f t="shared" si="3042"/>
        <v>12.7</v>
      </c>
      <c r="O2537" s="47">
        <f t="shared" si="3020"/>
        <v>100</v>
      </c>
      <c r="P2537" s="26">
        <f t="shared" ref="P2537:R2540" si="3043">P2538</f>
        <v>0</v>
      </c>
      <c r="Q2537" s="26">
        <f t="shared" si="3043"/>
        <v>0</v>
      </c>
      <c r="R2537" s="26">
        <f t="shared" si="3043"/>
        <v>0</v>
      </c>
    </row>
    <row r="2538" spans="1:18" ht="26" x14ac:dyDescent="0.35">
      <c r="A2538" s="24" t="s">
        <v>426</v>
      </c>
      <c r="B2538" s="24" t="s">
        <v>74</v>
      </c>
      <c r="C2538" s="24" t="s">
        <v>75</v>
      </c>
      <c r="D2538" s="24" t="s">
        <v>84</v>
      </c>
      <c r="E2538" s="24"/>
      <c r="F2538" s="25" t="s">
        <v>91</v>
      </c>
      <c r="G2538" s="26">
        <f t="shared" si="3042"/>
        <v>12.7</v>
      </c>
      <c r="H2538" s="26">
        <f t="shared" si="3042"/>
        <v>12.7</v>
      </c>
      <c r="I2538" s="26">
        <f t="shared" si="3042"/>
        <v>12.7</v>
      </c>
      <c r="J2538" s="26">
        <f t="shared" si="3042"/>
        <v>0</v>
      </c>
      <c r="K2538" s="26">
        <f t="shared" si="3042"/>
        <v>0</v>
      </c>
      <c r="L2538" s="26">
        <f t="shared" si="3042"/>
        <v>0</v>
      </c>
      <c r="M2538" s="26">
        <f t="shared" si="3042"/>
        <v>0</v>
      </c>
      <c r="N2538" s="26">
        <f t="shared" si="3042"/>
        <v>12.7</v>
      </c>
      <c r="O2538" s="47">
        <f t="shared" si="3020"/>
        <v>100</v>
      </c>
      <c r="P2538" s="26">
        <f t="shared" si="3043"/>
        <v>0</v>
      </c>
      <c r="Q2538" s="26">
        <f t="shared" si="3043"/>
        <v>0</v>
      </c>
      <c r="R2538" s="26">
        <f t="shared" si="3043"/>
        <v>0</v>
      </c>
    </row>
    <row r="2539" spans="1:18" ht="39" x14ac:dyDescent="0.35">
      <c r="A2539" s="24" t="s">
        <v>426</v>
      </c>
      <c r="B2539" s="24" t="s">
        <v>74</v>
      </c>
      <c r="C2539" s="24" t="s">
        <v>75</v>
      </c>
      <c r="D2539" s="24" t="s">
        <v>318</v>
      </c>
      <c r="E2539" s="24"/>
      <c r="F2539" s="25" t="s">
        <v>412</v>
      </c>
      <c r="G2539" s="26">
        <f t="shared" si="3042"/>
        <v>12.7</v>
      </c>
      <c r="H2539" s="26">
        <f t="shared" si="3042"/>
        <v>12.7</v>
      </c>
      <c r="I2539" s="26">
        <f t="shared" si="3042"/>
        <v>12.7</v>
      </c>
      <c r="J2539" s="26">
        <f t="shared" si="3042"/>
        <v>0</v>
      </c>
      <c r="K2539" s="26">
        <f t="shared" si="3042"/>
        <v>0</v>
      </c>
      <c r="L2539" s="26">
        <f t="shared" si="3042"/>
        <v>0</v>
      </c>
      <c r="M2539" s="26">
        <f t="shared" si="3042"/>
        <v>0</v>
      </c>
      <c r="N2539" s="26">
        <f t="shared" si="3042"/>
        <v>12.7</v>
      </c>
      <c r="O2539" s="47">
        <f t="shared" si="3020"/>
        <v>100</v>
      </c>
      <c r="P2539" s="26">
        <f t="shared" si="3043"/>
        <v>0</v>
      </c>
      <c r="Q2539" s="26">
        <f t="shared" si="3043"/>
        <v>0</v>
      </c>
      <c r="R2539" s="26">
        <f t="shared" si="3043"/>
        <v>0</v>
      </c>
    </row>
    <row r="2540" spans="1:18" ht="26" x14ac:dyDescent="0.35">
      <c r="A2540" s="24" t="s">
        <v>426</v>
      </c>
      <c r="B2540" s="24" t="s">
        <v>74</v>
      </c>
      <c r="C2540" s="24" t="s">
        <v>75</v>
      </c>
      <c r="D2540" s="24" t="s">
        <v>318</v>
      </c>
      <c r="E2540" s="24" t="s">
        <v>6</v>
      </c>
      <c r="F2540" s="25" t="s">
        <v>367</v>
      </c>
      <c r="G2540" s="26">
        <f t="shared" si="3042"/>
        <v>12.7</v>
      </c>
      <c r="H2540" s="26">
        <f t="shared" si="3042"/>
        <v>12.7</v>
      </c>
      <c r="I2540" s="26">
        <f t="shared" si="3042"/>
        <v>12.7</v>
      </c>
      <c r="J2540" s="26">
        <f t="shared" si="3042"/>
        <v>0</v>
      </c>
      <c r="K2540" s="26">
        <f t="shared" si="3042"/>
        <v>0</v>
      </c>
      <c r="L2540" s="26">
        <f t="shared" si="3042"/>
        <v>0</v>
      </c>
      <c r="M2540" s="26">
        <f t="shared" si="3042"/>
        <v>0</v>
      </c>
      <c r="N2540" s="26">
        <f t="shared" si="3042"/>
        <v>12.7</v>
      </c>
      <c r="O2540" s="47">
        <f t="shared" si="3020"/>
        <v>100</v>
      </c>
      <c r="P2540" s="26">
        <f t="shared" si="3043"/>
        <v>0</v>
      </c>
      <c r="Q2540" s="26">
        <f t="shared" si="3043"/>
        <v>0</v>
      </c>
      <c r="R2540" s="26">
        <f t="shared" si="3043"/>
        <v>0</v>
      </c>
    </row>
    <row r="2541" spans="1:18" ht="26" x14ac:dyDescent="0.35">
      <c r="A2541" s="24" t="s">
        <v>426</v>
      </c>
      <c r="B2541" s="24" t="s">
        <v>74</v>
      </c>
      <c r="C2541" s="24" t="s">
        <v>75</v>
      </c>
      <c r="D2541" s="24" t="s">
        <v>318</v>
      </c>
      <c r="E2541" s="24" t="s">
        <v>302</v>
      </c>
      <c r="F2541" s="25" t="s">
        <v>356</v>
      </c>
      <c r="G2541" s="26">
        <v>12.7</v>
      </c>
      <c r="H2541" s="26">
        <v>12.7</v>
      </c>
      <c r="I2541" s="26">
        <v>12.7</v>
      </c>
      <c r="J2541" s="26"/>
      <c r="K2541" s="26"/>
      <c r="L2541" s="26"/>
      <c r="M2541" s="26"/>
      <c r="N2541" s="26">
        <v>12.7</v>
      </c>
      <c r="O2541" s="47">
        <f t="shared" si="3020"/>
        <v>100</v>
      </c>
      <c r="P2541" s="26"/>
      <c r="Q2541" s="26"/>
      <c r="R2541" s="26"/>
    </row>
    <row r="2542" spans="1:18" s="7" customFormat="1" x14ac:dyDescent="0.35">
      <c r="A2542" s="27" t="s">
        <v>426</v>
      </c>
      <c r="B2542" s="27" t="s">
        <v>100</v>
      </c>
      <c r="C2542" s="27"/>
      <c r="D2542" s="27"/>
      <c r="E2542" s="27"/>
      <c r="F2542" s="17" t="s">
        <v>373</v>
      </c>
      <c r="G2542" s="18">
        <f>G2549+G2580</f>
        <v>11904.424000000001</v>
      </c>
      <c r="H2542" s="18">
        <f>H2549+H2580+H2543</f>
        <v>13302.024000000001</v>
      </c>
      <c r="I2542" s="18">
        <f>I2549+I2580+I2543</f>
        <v>13302.024000000001</v>
      </c>
      <c r="J2542" s="18">
        <f>J2549+J2580</f>
        <v>0</v>
      </c>
      <c r="K2542" s="18">
        <f>K2549+K2580</f>
        <v>0</v>
      </c>
      <c r="L2542" s="18">
        <f>L2549+L2580</f>
        <v>0</v>
      </c>
      <c r="M2542" s="18">
        <f>M2549+M2580</f>
        <v>0</v>
      </c>
      <c r="N2542" s="18">
        <f>N2549+N2580+N2543</f>
        <v>13302.015000000001</v>
      </c>
      <c r="O2542" s="46">
        <f t="shared" si="3020"/>
        <v>99.999932341123426</v>
      </c>
      <c r="P2542" s="18">
        <f>P2549+P2580</f>
        <v>0</v>
      </c>
      <c r="Q2542" s="18">
        <f>Q2549+Q2580</f>
        <v>0</v>
      </c>
      <c r="R2542" s="18">
        <f>R2549+R2580</f>
        <v>0</v>
      </c>
    </row>
    <row r="2543" spans="1:18" s="29" customFormat="1" x14ac:dyDescent="0.35">
      <c r="A2543" s="28" t="s">
        <v>426</v>
      </c>
      <c r="B2543" s="28" t="s">
        <v>100</v>
      </c>
      <c r="C2543" s="28" t="s">
        <v>8</v>
      </c>
      <c r="D2543" s="28"/>
      <c r="E2543" s="28"/>
      <c r="F2543" s="21" t="s">
        <v>380</v>
      </c>
      <c r="G2543" s="22"/>
      <c r="H2543" s="22">
        <f>H2545</f>
        <v>1300</v>
      </c>
      <c r="I2543" s="22">
        <f>I2545</f>
        <v>1300</v>
      </c>
      <c r="J2543" s="22"/>
      <c r="K2543" s="22"/>
      <c r="L2543" s="22"/>
      <c r="M2543" s="22"/>
      <c r="N2543" s="22">
        <f>N2545</f>
        <v>1300</v>
      </c>
      <c r="O2543" s="48">
        <f t="shared" si="3020"/>
        <v>100</v>
      </c>
      <c r="P2543" s="22"/>
      <c r="Q2543" s="22"/>
      <c r="R2543" s="22"/>
    </row>
    <row r="2544" spans="1:18" ht="26" x14ac:dyDescent="0.35">
      <c r="A2544" s="24" t="s">
        <v>426</v>
      </c>
      <c r="B2544" s="24" t="s">
        <v>100</v>
      </c>
      <c r="C2544" s="24" t="s">
        <v>8</v>
      </c>
      <c r="D2544" s="24" t="s">
        <v>343</v>
      </c>
      <c r="E2544" s="24"/>
      <c r="F2544" s="25" t="s">
        <v>410</v>
      </c>
      <c r="G2544" s="26">
        <f>G2545</f>
        <v>0</v>
      </c>
      <c r="H2544" s="26">
        <f t="shared" ref="H2544:Q2544" si="3044">H2545</f>
        <v>1300</v>
      </c>
      <c r="I2544" s="26">
        <f t="shared" si="3044"/>
        <v>1300</v>
      </c>
      <c r="J2544" s="26">
        <f t="shared" si="3044"/>
        <v>0</v>
      </c>
      <c r="K2544" s="26">
        <f t="shared" si="3044"/>
        <v>0</v>
      </c>
      <c r="L2544" s="26">
        <f t="shared" si="3044"/>
        <v>0</v>
      </c>
      <c r="M2544" s="26">
        <f t="shared" si="3044"/>
        <v>0</v>
      </c>
      <c r="N2544" s="26">
        <f t="shared" si="3044"/>
        <v>1300</v>
      </c>
      <c r="O2544" s="47">
        <f t="shared" si="3020"/>
        <v>100</v>
      </c>
      <c r="P2544" s="26">
        <f t="shared" si="3044"/>
        <v>0</v>
      </c>
      <c r="Q2544" s="26">
        <f t="shared" si="3044"/>
        <v>0</v>
      </c>
      <c r="R2544" s="22"/>
    </row>
    <row r="2545" spans="1:18" ht="26" x14ac:dyDescent="0.35">
      <c r="A2545" s="24" t="s">
        <v>426</v>
      </c>
      <c r="B2545" s="24" t="s">
        <v>100</v>
      </c>
      <c r="C2545" s="24" t="s">
        <v>8</v>
      </c>
      <c r="D2545" s="24" t="s">
        <v>460</v>
      </c>
      <c r="E2545" s="24"/>
      <c r="F2545" s="25" t="s">
        <v>684</v>
      </c>
      <c r="G2545" s="26"/>
      <c r="H2545" s="26">
        <f t="shared" ref="H2545:N2547" si="3045">H2546</f>
        <v>1300</v>
      </c>
      <c r="I2545" s="26">
        <f t="shared" si="3045"/>
        <v>1300</v>
      </c>
      <c r="J2545" s="26"/>
      <c r="K2545" s="26"/>
      <c r="L2545" s="26"/>
      <c r="M2545" s="26"/>
      <c r="N2545" s="26">
        <f t="shared" si="3045"/>
        <v>1300</v>
      </c>
      <c r="O2545" s="47">
        <f t="shared" si="3020"/>
        <v>100</v>
      </c>
      <c r="P2545" s="26"/>
      <c r="Q2545" s="26"/>
      <c r="R2545" s="26"/>
    </row>
    <row r="2546" spans="1:18" ht="52" x14ac:dyDescent="0.35">
      <c r="A2546" s="24" t="s">
        <v>426</v>
      </c>
      <c r="B2546" s="24" t="s">
        <v>100</v>
      </c>
      <c r="C2546" s="24" t="s">
        <v>8</v>
      </c>
      <c r="D2546" s="24" t="s">
        <v>810</v>
      </c>
      <c r="E2546" s="24"/>
      <c r="F2546" s="25" t="s">
        <v>938</v>
      </c>
      <c r="G2546" s="26"/>
      <c r="H2546" s="26">
        <f t="shared" si="3045"/>
        <v>1300</v>
      </c>
      <c r="I2546" s="26">
        <f t="shared" si="3045"/>
        <v>1300</v>
      </c>
      <c r="J2546" s="26"/>
      <c r="K2546" s="26"/>
      <c r="L2546" s="26"/>
      <c r="M2546" s="26"/>
      <c r="N2546" s="26">
        <f t="shared" si="3045"/>
        <v>1300</v>
      </c>
      <c r="O2546" s="47">
        <f t="shared" si="3020"/>
        <v>100</v>
      </c>
      <c r="P2546" s="26"/>
      <c r="Q2546" s="26"/>
      <c r="R2546" s="26"/>
    </row>
    <row r="2547" spans="1:18" x14ac:dyDescent="0.35">
      <c r="A2547" s="24" t="s">
        <v>426</v>
      </c>
      <c r="B2547" s="24" t="s">
        <v>100</v>
      </c>
      <c r="C2547" s="24" t="s">
        <v>8</v>
      </c>
      <c r="D2547" s="24" t="s">
        <v>810</v>
      </c>
      <c r="E2547" s="24" t="s">
        <v>7</v>
      </c>
      <c r="F2547" s="25" t="s">
        <v>371</v>
      </c>
      <c r="G2547" s="26"/>
      <c r="H2547" s="26">
        <f t="shared" si="3045"/>
        <v>1300</v>
      </c>
      <c r="I2547" s="26">
        <f t="shared" si="3045"/>
        <v>1300</v>
      </c>
      <c r="J2547" s="26"/>
      <c r="K2547" s="26"/>
      <c r="L2547" s="26"/>
      <c r="M2547" s="26"/>
      <c r="N2547" s="26">
        <f t="shared" si="3045"/>
        <v>1300</v>
      </c>
      <c r="O2547" s="47">
        <f t="shared" si="3020"/>
        <v>100</v>
      </c>
      <c r="P2547" s="26"/>
      <c r="Q2547" s="26"/>
      <c r="R2547" s="26"/>
    </row>
    <row r="2548" spans="1:18" ht="39" x14ac:dyDescent="0.35">
      <c r="A2548" s="24" t="s">
        <v>426</v>
      </c>
      <c r="B2548" s="24" t="s">
        <v>100</v>
      </c>
      <c r="C2548" s="24" t="s">
        <v>8</v>
      </c>
      <c r="D2548" s="24" t="s">
        <v>810</v>
      </c>
      <c r="E2548" s="24" t="s">
        <v>428</v>
      </c>
      <c r="F2548" s="25" t="s">
        <v>733</v>
      </c>
      <c r="G2548" s="26"/>
      <c r="H2548" s="26">
        <v>1300</v>
      </c>
      <c r="I2548" s="26">
        <v>1300</v>
      </c>
      <c r="J2548" s="26"/>
      <c r="K2548" s="26"/>
      <c r="L2548" s="26"/>
      <c r="M2548" s="26"/>
      <c r="N2548" s="26">
        <v>1300</v>
      </c>
      <c r="O2548" s="47">
        <f t="shared" si="3020"/>
        <v>100</v>
      </c>
      <c r="P2548" s="26"/>
      <c r="Q2548" s="26"/>
      <c r="R2548" s="26"/>
    </row>
    <row r="2549" spans="1:18" s="29" customFormat="1" x14ac:dyDescent="0.35">
      <c r="A2549" s="28" t="s">
        <v>426</v>
      </c>
      <c r="B2549" s="28" t="s">
        <v>100</v>
      </c>
      <c r="C2549" s="28" t="s">
        <v>99</v>
      </c>
      <c r="D2549" s="28"/>
      <c r="E2549" s="28"/>
      <c r="F2549" s="21" t="s">
        <v>381</v>
      </c>
      <c r="G2549" s="22">
        <f t="shared" ref="G2549" si="3046">G2555+G2560+G2570+G2550+G2575</f>
        <v>5790.2240000000011</v>
      </c>
      <c r="H2549" s="22">
        <f t="shared" ref="H2549:M2549" si="3047">H2555+H2560+H2570+H2550+H2575</f>
        <v>5570.1240000000007</v>
      </c>
      <c r="I2549" s="22">
        <f t="shared" si="3047"/>
        <v>5570.1240000000007</v>
      </c>
      <c r="J2549" s="22">
        <f t="shared" si="3047"/>
        <v>0</v>
      </c>
      <c r="K2549" s="22">
        <f t="shared" si="3047"/>
        <v>0</v>
      </c>
      <c r="L2549" s="22">
        <f t="shared" si="3047"/>
        <v>0</v>
      </c>
      <c r="M2549" s="22">
        <f t="shared" si="3047"/>
        <v>0</v>
      </c>
      <c r="N2549" s="22">
        <f t="shared" ref="N2549" si="3048">N2555+N2560+N2570+N2550+N2575</f>
        <v>5570.1150000000007</v>
      </c>
      <c r="O2549" s="48">
        <f t="shared" si="3020"/>
        <v>99.999838423704745</v>
      </c>
      <c r="P2549" s="22">
        <f t="shared" ref="P2549:R2549" si="3049">P2555+P2560+P2570+P2550+P2575</f>
        <v>0</v>
      </c>
      <c r="Q2549" s="22">
        <f t="shared" ref="Q2549" si="3050">Q2555+Q2560+Q2570+Q2550+Q2575</f>
        <v>0</v>
      </c>
      <c r="R2549" s="22">
        <f t="shared" si="3049"/>
        <v>0</v>
      </c>
    </row>
    <row r="2550" spans="1:18" x14ac:dyDescent="0.35">
      <c r="A2550" s="24" t="s">
        <v>426</v>
      </c>
      <c r="B2550" s="24" t="s">
        <v>100</v>
      </c>
      <c r="C2550" s="24" t="s">
        <v>99</v>
      </c>
      <c r="D2550" s="24" t="s">
        <v>340</v>
      </c>
      <c r="E2550" s="24"/>
      <c r="F2550" s="25" t="s">
        <v>390</v>
      </c>
      <c r="G2550" s="26">
        <f t="shared" ref="G2550:N2553" si="3051">G2551</f>
        <v>810.6</v>
      </c>
      <c r="H2550" s="26">
        <f t="shared" si="3051"/>
        <v>810.6</v>
      </c>
      <c r="I2550" s="26">
        <f t="shared" si="3051"/>
        <v>810.6</v>
      </c>
      <c r="J2550" s="26">
        <f t="shared" si="3051"/>
        <v>0</v>
      </c>
      <c r="K2550" s="26">
        <f t="shared" si="3051"/>
        <v>0</v>
      </c>
      <c r="L2550" s="26">
        <f t="shared" si="3051"/>
        <v>0</v>
      </c>
      <c r="M2550" s="26">
        <f t="shared" si="3051"/>
        <v>0</v>
      </c>
      <c r="N2550" s="26">
        <f t="shared" si="3051"/>
        <v>810.6</v>
      </c>
      <c r="O2550" s="47">
        <f t="shared" si="3020"/>
        <v>100</v>
      </c>
      <c r="P2550" s="26">
        <f t="shared" ref="P2550:R2553" si="3052">P2551</f>
        <v>0</v>
      </c>
      <c r="Q2550" s="26">
        <f t="shared" si="3052"/>
        <v>0</v>
      </c>
      <c r="R2550" s="26">
        <f t="shared" si="3052"/>
        <v>0</v>
      </c>
    </row>
    <row r="2551" spans="1:18" ht="26" x14ac:dyDescent="0.35">
      <c r="A2551" s="24" t="s">
        <v>426</v>
      </c>
      <c r="B2551" s="24" t="s">
        <v>100</v>
      </c>
      <c r="C2551" s="24" t="s">
        <v>99</v>
      </c>
      <c r="D2551" s="24" t="s">
        <v>342</v>
      </c>
      <c r="E2551" s="24"/>
      <c r="F2551" s="25" t="s">
        <v>391</v>
      </c>
      <c r="G2551" s="26">
        <f t="shared" si="3051"/>
        <v>810.6</v>
      </c>
      <c r="H2551" s="26">
        <f t="shared" si="3051"/>
        <v>810.6</v>
      </c>
      <c r="I2551" s="26">
        <f t="shared" si="3051"/>
        <v>810.6</v>
      </c>
      <c r="J2551" s="26">
        <f t="shared" si="3051"/>
        <v>0</v>
      </c>
      <c r="K2551" s="26">
        <f t="shared" si="3051"/>
        <v>0</v>
      </c>
      <c r="L2551" s="26">
        <f t="shared" si="3051"/>
        <v>0</v>
      </c>
      <c r="M2551" s="26">
        <f t="shared" si="3051"/>
        <v>0</v>
      </c>
      <c r="N2551" s="26">
        <f t="shared" si="3051"/>
        <v>810.6</v>
      </c>
      <c r="O2551" s="47">
        <f t="shared" si="3020"/>
        <v>100</v>
      </c>
      <c r="P2551" s="26">
        <f t="shared" si="3052"/>
        <v>0</v>
      </c>
      <c r="Q2551" s="26">
        <f t="shared" si="3052"/>
        <v>0</v>
      </c>
      <c r="R2551" s="26">
        <f t="shared" si="3052"/>
        <v>0</v>
      </c>
    </row>
    <row r="2552" spans="1:18" ht="39" x14ac:dyDescent="0.35">
      <c r="A2552" s="24" t="s">
        <v>426</v>
      </c>
      <c r="B2552" s="24" t="s">
        <v>100</v>
      </c>
      <c r="C2552" s="24" t="s">
        <v>99</v>
      </c>
      <c r="D2552" s="24" t="s">
        <v>319</v>
      </c>
      <c r="E2552" s="24"/>
      <c r="F2552" s="25" t="s">
        <v>773</v>
      </c>
      <c r="G2552" s="26">
        <f t="shared" si="3051"/>
        <v>810.6</v>
      </c>
      <c r="H2552" s="26">
        <f t="shared" si="3051"/>
        <v>810.6</v>
      </c>
      <c r="I2552" s="26">
        <f t="shared" si="3051"/>
        <v>810.6</v>
      </c>
      <c r="J2552" s="26">
        <f t="shared" si="3051"/>
        <v>0</v>
      </c>
      <c r="K2552" s="26">
        <f t="shared" si="3051"/>
        <v>0</v>
      </c>
      <c r="L2552" s="26">
        <f t="shared" si="3051"/>
        <v>0</v>
      </c>
      <c r="M2552" s="26">
        <f t="shared" si="3051"/>
        <v>0</v>
      </c>
      <c r="N2552" s="26">
        <f t="shared" si="3051"/>
        <v>810.6</v>
      </c>
      <c r="O2552" s="47">
        <f t="shared" si="3020"/>
        <v>100</v>
      </c>
      <c r="P2552" s="26">
        <f t="shared" si="3052"/>
        <v>0</v>
      </c>
      <c r="Q2552" s="26">
        <f t="shared" si="3052"/>
        <v>0</v>
      </c>
      <c r="R2552" s="26">
        <f t="shared" si="3052"/>
        <v>0</v>
      </c>
    </row>
    <row r="2553" spans="1:18" ht="26" x14ac:dyDescent="0.35">
      <c r="A2553" s="24" t="s">
        <v>426</v>
      </c>
      <c r="B2553" s="24" t="s">
        <v>100</v>
      </c>
      <c r="C2553" s="24" t="s">
        <v>99</v>
      </c>
      <c r="D2553" s="24" t="s">
        <v>319</v>
      </c>
      <c r="E2553" s="24" t="s">
        <v>6</v>
      </c>
      <c r="F2553" s="25" t="s">
        <v>367</v>
      </c>
      <c r="G2553" s="26">
        <f t="shared" si="3051"/>
        <v>810.6</v>
      </c>
      <c r="H2553" s="26">
        <f t="shared" si="3051"/>
        <v>810.6</v>
      </c>
      <c r="I2553" s="26">
        <f t="shared" si="3051"/>
        <v>810.6</v>
      </c>
      <c r="J2553" s="26">
        <f t="shared" si="3051"/>
        <v>0</v>
      </c>
      <c r="K2553" s="26">
        <f t="shared" si="3051"/>
        <v>0</v>
      </c>
      <c r="L2553" s="26">
        <f t="shared" si="3051"/>
        <v>0</v>
      </c>
      <c r="M2553" s="26">
        <f t="shared" si="3051"/>
        <v>0</v>
      </c>
      <c r="N2553" s="26">
        <f t="shared" si="3051"/>
        <v>810.6</v>
      </c>
      <c r="O2553" s="47">
        <f t="shared" si="3020"/>
        <v>100</v>
      </c>
      <c r="P2553" s="26">
        <f t="shared" si="3052"/>
        <v>0</v>
      </c>
      <c r="Q2553" s="26">
        <f t="shared" si="3052"/>
        <v>0</v>
      </c>
      <c r="R2553" s="26">
        <f t="shared" si="3052"/>
        <v>0</v>
      </c>
    </row>
    <row r="2554" spans="1:18" ht="26" x14ac:dyDescent="0.35">
      <c r="A2554" s="24" t="s">
        <v>426</v>
      </c>
      <c r="B2554" s="24" t="s">
        <v>100</v>
      </c>
      <c r="C2554" s="24" t="s">
        <v>99</v>
      </c>
      <c r="D2554" s="24" t="s">
        <v>319</v>
      </c>
      <c r="E2554" s="24" t="s">
        <v>302</v>
      </c>
      <c r="F2554" s="25" t="s">
        <v>356</v>
      </c>
      <c r="G2554" s="26">
        <v>810.6</v>
      </c>
      <c r="H2554" s="26">
        <v>810.6</v>
      </c>
      <c r="I2554" s="26">
        <v>810.6</v>
      </c>
      <c r="J2554" s="26"/>
      <c r="K2554" s="26"/>
      <c r="L2554" s="26"/>
      <c r="M2554" s="26"/>
      <c r="N2554" s="26">
        <v>810.6</v>
      </c>
      <c r="O2554" s="47">
        <f t="shared" si="3020"/>
        <v>100</v>
      </c>
      <c r="P2554" s="26"/>
      <c r="Q2554" s="26"/>
      <c r="R2554" s="26"/>
    </row>
    <row r="2555" spans="1:18" ht="26" x14ac:dyDescent="0.35">
      <c r="A2555" s="24" t="s">
        <v>426</v>
      </c>
      <c r="B2555" s="24" t="s">
        <v>100</v>
      </c>
      <c r="C2555" s="24" t="s">
        <v>99</v>
      </c>
      <c r="D2555" s="24" t="s">
        <v>335</v>
      </c>
      <c r="E2555" s="24"/>
      <c r="F2555" s="25" t="s">
        <v>394</v>
      </c>
      <c r="G2555" s="26">
        <f t="shared" ref="G2555:N2558" si="3053">G2556</f>
        <v>6.8</v>
      </c>
      <c r="H2555" s="26">
        <f t="shared" si="3053"/>
        <v>6.8</v>
      </c>
      <c r="I2555" s="26">
        <f t="shared" si="3053"/>
        <v>6.8</v>
      </c>
      <c r="J2555" s="26">
        <f t="shared" si="3053"/>
        <v>0</v>
      </c>
      <c r="K2555" s="26">
        <f t="shared" si="3053"/>
        <v>0</v>
      </c>
      <c r="L2555" s="26">
        <f t="shared" si="3053"/>
        <v>0</v>
      </c>
      <c r="M2555" s="26">
        <f t="shared" si="3053"/>
        <v>0</v>
      </c>
      <c r="N2555" s="26">
        <f t="shared" si="3053"/>
        <v>6.7910000000000004</v>
      </c>
      <c r="O2555" s="47">
        <f t="shared" si="3020"/>
        <v>99.867647058823536</v>
      </c>
      <c r="P2555" s="26">
        <f t="shared" ref="P2555:R2558" si="3054">P2556</f>
        <v>0</v>
      </c>
      <c r="Q2555" s="26">
        <f t="shared" si="3054"/>
        <v>0</v>
      </c>
      <c r="R2555" s="26">
        <f t="shared" si="3054"/>
        <v>0</v>
      </c>
    </row>
    <row r="2556" spans="1:18" ht="26" x14ac:dyDescent="0.35">
      <c r="A2556" s="24" t="s">
        <v>426</v>
      </c>
      <c r="B2556" s="24" t="s">
        <v>100</v>
      </c>
      <c r="C2556" s="24" t="s">
        <v>99</v>
      </c>
      <c r="D2556" s="24" t="s">
        <v>336</v>
      </c>
      <c r="E2556" s="24"/>
      <c r="F2556" s="25" t="s">
        <v>395</v>
      </c>
      <c r="G2556" s="26">
        <f t="shared" si="3053"/>
        <v>6.8</v>
      </c>
      <c r="H2556" s="26">
        <f t="shared" si="3053"/>
        <v>6.8</v>
      </c>
      <c r="I2556" s="26">
        <f t="shared" si="3053"/>
        <v>6.8</v>
      </c>
      <c r="J2556" s="26">
        <f t="shared" si="3053"/>
        <v>0</v>
      </c>
      <c r="K2556" s="26">
        <f t="shared" si="3053"/>
        <v>0</v>
      </c>
      <c r="L2556" s="26">
        <f t="shared" si="3053"/>
        <v>0</v>
      </c>
      <c r="M2556" s="26">
        <f t="shared" si="3053"/>
        <v>0</v>
      </c>
      <c r="N2556" s="26">
        <f t="shared" si="3053"/>
        <v>6.7910000000000004</v>
      </c>
      <c r="O2556" s="47">
        <f t="shared" si="3020"/>
        <v>99.867647058823536</v>
      </c>
      <c r="P2556" s="26">
        <f t="shared" si="3054"/>
        <v>0</v>
      </c>
      <c r="Q2556" s="26">
        <f t="shared" si="3054"/>
        <v>0</v>
      </c>
      <c r="R2556" s="26">
        <f t="shared" si="3054"/>
        <v>0</v>
      </c>
    </row>
    <row r="2557" spans="1:18" x14ac:dyDescent="0.35">
      <c r="A2557" s="24" t="s">
        <v>426</v>
      </c>
      <c r="B2557" s="24" t="s">
        <v>100</v>
      </c>
      <c r="C2557" s="24" t="s">
        <v>99</v>
      </c>
      <c r="D2557" s="24" t="s">
        <v>320</v>
      </c>
      <c r="E2557" s="24"/>
      <c r="F2557" s="25" t="s">
        <v>397</v>
      </c>
      <c r="G2557" s="26">
        <f t="shared" si="3053"/>
        <v>6.8</v>
      </c>
      <c r="H2557" s="26">
        <f t="shared" si="3053"/>
        <v>6.8</v>
      </c>
      <c r="I2557" s="26">
        <f t="shared" si="3053"/>
        <v>6.8</v>
      </c>
      <c r="J2557" s="26">
        <f t="shared" si="3053"/>
        <v>0</v>
      </c>
      <c r="K2557" s="26">
        <f t="shared" si="3053"/>
        <v>0</v>
      </c>
      <c r="L2557" s="26">
        <f t="shared" si="3053"/>
        <v>0</v>
      </c>
      <c r="M2557" s="26">
        <f t="shared" si="3053"/>
        <v>0</v>
      </c>
      <c r="N2557" s="26">
        <f t="shared" si="3053"/>
        <v>6.7910000000000004</v>
      </c>
      <c r="O2557" s="47">
        <f t="shared" si="3020"/>
        <v>99.867647058823536</v>
      </c>
      <c r="P2557" s="26">
        <f t="shared" si="3054"/>
        <v>0</v>
      </c>
      <c r="Q2557" s="26">
        <f t="shared" si="3054"/>
        <v>0</v>
      </c>
      <c r="R2557" s="26">
        <f t="shared" si="3054"/>
        <v>0</v>
      </c>
    </row>
    <row r="2558" spans="1:18" ht="26" x14ac:dyDescent="0.35">
      <c r="A2558" s="24" t="s">
        <v>426</v>
      </c>
      <c r="B2558" s="24" t="s">
        <v>100</v>
      </c>
      <c r="C2558" s="24" t="s">
        <v>99</v>
      </c>
      <c r="D2558" s="24" t="s">
        <v>320</v>
      </c>
      <c r="E2558" s="24" t="s">
        <v>6</v>
      </c>
      <c r="F2558" s="25" t="s">
        <v>367</v>
      </c>
      <c r="G2558" s="26">
        <f t="shared" si="3053"/>
        <v>6.8</v>
      </c>
      <c r="H2558" s="26">
        <f t="shared" si="3053"/>
        <v>6.8</v>
      </c>
      <c r="I2558" s="26">
        <f t="shared" si="3053"/>
        <v>6.8</v>
      </c>
      <c r="J2558" s="26">
        <f t="shared" si="3053"/>
        <v>0</v>
      </c>
      <c r="K2558" s="26">
        <f t="shared" si="3053"/>
        <v>0</v>
      </c>
      <c r="L2558" s="26">
        <f t="shared" si="3053"/>
        <v>0</v>
      </c>
      <c r="M2558" s="26">
        <f t="shared" si="3053"/>
        <v>0</v>
      </c>
      <c r="N2558" s="26">
        <f t="shared" si="3053"/>
        <v>6.7910000000000004</v>
      </c>
      <c r="O2558" s="47">
        <f t="shared" si="3020"/>
        <v>99.867647058823536</v>
      </c>
      <c r="P2558" s="26">
        <f t="shared" si="3054"/>
        <v>0</v>
      </c>
      <c r="Q2558" s="26">
        <f t="shared" si="3054"/>
        <v>0</v>
      </c>
      <c r="R2558" s="26">
        <f t="shared" si="3054"/>
        <v>0</v>
      </c>
    </row>
    <row r="2559" spans="1:18" ht="26" x14ac:dyDescent="0.35">
      <c r="A2559" s="24" t="s">
        <v>426</v>
      </c>
      <c r="B2559" s="24" t="s">
        <v>100</v>
      </c>
      <c r="C2559" s="24" t="s">
        <v>99</v>
      </c>
      <c r="D2559" s="24" t="s">
        <v>320</v>
      </c>
      <c r="E2559" s="24">
        <v>240</v>
      </c>
      <c r="F2559" s="25" t="s">
        <v>356</v>
      </c>
      <c r="G2559" s="26">
        <v>6.8</v>
      </c>
      <c r="H2559" s="26">
        <v>6.8</v>
      </c>
      <c r="I2559" s="26">
        <v>6.8</v>
      </c>
      <c r="J2559" s="26"/>
      <c r="K2559" s="26"/>
      <c r="L2559" s="26"/>
      <c r="M2559" s="26"/>
      <c r="N2559" s="26">
        <v>6.7910000000000004</v>
      </c>
      <c r="O2559" s="47">
        <f t="shared" si="3020"/>
        <v>99.867647058823536</v>
      </c>
      <c r="P2559" s="26"/>
      <c r="Q2559" s="26"/>
      <c r="R2559" s="26"/>
    </row>
    <row r="2560" spans="1:18" ht="39" x14ac:dyDescent="0.35">
      <c r="A2560" s="24" t="s">
        <v>426</v>
      </c>
      <c r="B2560" s="24" t="s">
        <v>100</v>
      </c>
      <c r="C2560" s="24" t="s">
        <v>99</v>
      </c>
      <c r="D2560" s="24" t="s">
        <v>337</v>
      </c>
      <c r="E2560" s="24"/>
      <c r="F2560" s="25" t="s">
        <v>779</v>
      </c>
      <c r="G2560" s="26">
        <f t="shared" ref="G2560:N2560" si="3055">G2561</f>
        <v>3800.6239999999998</v>
      </c>
      <c r="H2560" s="26">
        <f t="shared" si="3055"/>
        <v>3800.6239999999998</v>
      </c>
      <c r="I2560" s="26">
        <f t="shared" si="3055"/>
        <v>3800.6239999999998</v>
      </c>
      <c r="J2560" s="26">
        <f t="shared" si="3055"/>
        <v>0</v>
      </c>
      <c r="K2560" s="26">
        <f t="shared" si="3055"/>
        <v>0</v>
      </c>
      <c r="L2560" s="26">
        <f t="shared" si="3055"/>
        <v>0</v>
      </c>
      <c r="M2560" s="26">
        <f t="shared" si="3055"/>
        <v>0</v>
      </c>
      <c r="N2560" s="26">
        <f t="shared" si="3055"/>
        <v>3800.6239999999998</v>
      </c>
      <c r="O2560" s="47">
        <f t="shared" si="3020"/>
        <v>100</v>
      </c>
      <c r="P2560" s="26">
        <f t="shared" ref="P2560:R2560" si="3056">P2561</f>
        <v>0</v>
      </c>
      <c r="Q2560" s="26">
        <f t="shared" si="3056"/>
        <v>0</v>
      </c>
      <c r="R2560" s="26">
        <f t="shared" si="3056"/>
        <v>0</v>
      </c>
    </row>
    <row r="2561" spans="1:18" ht="26" x14ac:dyDescent="0.35">
      <c r="A2561" s="24" t="s">
        <v>426</v>
      </c>
      <c r="B2561" s="24" t="s">
        <v>100</v>
      </c>
      <c r="C2561" s="24" t="s">
        <v>99</v>
      </c>
      <c r="D2561" s="24" t="s">
        <v>338</v>
      </c>
      <c r="E2561" s="24"/>
      <c r="F2561" s="25" t="s">
        <v>399</v>
      </c>
      <c r="G2561" s="26">
        <f t="shared" ref="G2561" si="3057">G2562+G2567</f>
        <v>3800.6239999999998</v>
      </c>
      <c r="H2561" s="26">
        <f t="shared" ref="H2561:M2561" si="3058">H2562+H2567</f>
        <v>3800.6239999999998</v>
      </c>
      <c r="I2561" s="26">
        <f t="shared" si="3058"/>
        <v>3800.6239999999998</v>
      </c>
      <c r="J2561" s="26">
        <f t="shared" si="3058"/>
        <v>0</v>
      </c>
      <c r="K2561" s="26">
        <f t="shared" si="3058"/>
        <v>0</v>
      </c>
      <c r="L2561" s="26">
        <f t="shared" si="3058"/>
        <v>0</v>
      </c>
      <c r="M2561" s="26">
        <f t="shared" si="3058"/>
        <v>0</v>
      </c>
      <c r="N2561" s="26">
        <f t="shared" ref="N2561" si="3059">N2562+N2567</f>
        <v>3800.6239999999998</v>
      </c>
      <c r="O2561" s="47">
        <f t="shared" si="3020"/>
        <v>100</v>
      </c>
      <c r="P2561" s="26">
        <f t="shared" ref="P2561:R2561" si="3060">P2562+P2567</f>
        <v>0</v>
      </c>
      <c r="Q2561" s="26">
        <f t="shared" ref="Q2561" si="3061">Q2562+Q2567</f>
        <v>0</v>
      </c>
      <c r="R2561" s="26">
        <f t="shared" si="3060"/>
        <v>0</v>
      </c>
    </row>
    <row r="2562" spans="1:18" x14ac:dyDescent="0.35">
      <c r="A2562" s="24" t="s">
        <v>426</v>
      </c>
      <c r="B2562" s="24" t="s">
        <v>100</v>
      </c>
      <c r="C2562" s="24" t="s">
        <v>99</v>
      </c>
      <c r="D2562" s="24" t="s">
        <v>321</v>
      </c>
      <c r="E2562" s="24"/>
      <c r="F2562" s="25" t="s">
        <v>400</v>
      </c>
      <c r="G2562" s="26">
        <f t="shared" ref="G2562" si="3062">G2563+G2565</f>
        <v>1009.524</v>
      </c>
      <c r="H2562" s="26">
        <f t="shared" ref="H2562:M2562" si="3063">H2563+H2565</f>
        <v>1009.524</v>
      </c>
      <c r="I2562" s="26">
        <f t="shared" si="3063"/>
        <v>1009.524</v>
      </c>
      <c r="J2562" s="26">
        <f t="shared" si="3063"/>
        <v>0</v>
      </c>
      <c r="K2562" s="26">
        <f t="shared" si="3063"/>
        <v>0</v>
      </c>
      <c r="L2562" s="26">
        <f t="shared" si="3063"/>
        <v>0</v>
      </c>
      <c r="M2562" s="26">
        <f t="shared" si="3063"/>
        <v>0</v>
      </c>
      <c r="N2562" s="26">
        <f t="shared" ref="N2562" si="3064">N2563+N2565</f>
        <v>1009.524</v>
      </c>
      <c r="O2562" s="47">
        <f t="shared" si="3020"/>
        <v>100</v>
      </c>
      <c r="P2562" s="26">
        <f t="shared" ref="P2562:R2562" si="3065">P2563+P2565</f>
        <v>0</v>
      </c>
      <c r="Q2562" s="26">
        <f t="shared" ref="Q2562" si="3066">Q2563+Q2565</f>
        <v>0</v>
      </c>
      <c r="R2562" s="26">
        <f t="shared" si="3065"/>
        <v>0</v>
      </c>
    </row>
    <row r="2563" spans="1:18" ht="26" x14ac:dyDescent="0.35">
      <c r="A2563" s="24" t="s">
        <v>426</v>
      </c>
      <c r="B2563" s="24" t="s">
        <v>100</v>
      </c>
      <c r="C2563" s="24" t="s">
        <v>99</v>
      </c>
      <c r="D2563" s="24" t="s">
        <v>321</v>
      </c>
      <c r="E2563" s="24" t="s">
        <v>6</v>
      </c>
      <c r="F2563" s="25" t="s">
        <v>367</v>
      </c>
      <c r="G2563" s="26">
        <f t="shared" ref="G2563:N2563" si="3067">G2564</f>
        <v>909.8</v>
      </c>
      <c r="H2563" s="26">
        <f t="shared" si="3067"/>
        <v>909.8</v>
      </c>
      <c r="I2563" s="26">
        <f t="shared" si="3067"/>
        <v>909.8</v>
      </c>
      <c r="J2563" s="26">
        <f t="shared" si="3067"/>
        <v>0</v>
      </c>
      <c r="K2563" s="26">
        <f t="shared" si="3067"/>
        <v>0</v>
      </c>
      <c r="L2563" s="26">
        <f t="shared" si="3067"/>
        <v>0</v>
      </c>
      <c r="M2563" s="26">
        <f t="shared" si="3067"/>
        <v>0</v>
      </c>
      <c r="N2563" s="26">
        <f t="shared" si="3067"/>
        <v>909.8</v>
      </c>
      <c r="O2563" s="47">
        <f t="shared" si="3020"/>
        <v>100</v>
      </c>
      <c r="P2563" s="26">
        <f t="shared" ref="P2563:R2563" si="3068">P2564</f>
        <v>0</v>
      </c>
      <c r="Q2563" s="26">
        <f t="shared" si="3068"/>
        <v>0</v>
      </c>
      <c r="R2563" s="26">
        <f t="shared" si="3068"/>
        <v>0</v>
      </c>
    </row>
    <row r="2564" spans="1:18" ht="26" x14ac:dyDescent="0.35">
      <c r="A2564" s="24" t="s">
        <v>426</v>
      </c>
      <c r="B2564" s="24" t="s">
        <v>100</v>
      </c>
      <c r="C2564" s="24" t="s">
        <v>99</v>
      </c>
      <c r="D2564" s="24" t="s">
        <v>321</v>
      </c>
      <c r="E2564" s="24">
        <v>240</v>
      </c>
      <c r="F2564" s="25" t="s">
        <v>356</v>
      </c>
      <c r="G2564" s="26">
        <v>909.8</v>
      </c>
      <c r="H2564" s="26">
        <v>909.8</v>
      </c>
      <c r="I2564" s="26">
        <v>909.8</v>
      </c>
      <c r="J2564" s="26"/>
      <c r="K2564" s="26"/>
      <c r="L2564" s="26"/>
      <c r="M2564" s="26"/>
      <c r="N2564" s="26">
        <v>909.8</v>
      </c>
      <c r="O2564" s="47">
        <f t="shared" si="3020"/>
        <v>100</v>
      </c>
      <c r="P2564" s="26"/>
      <c r="Q2564" s="26"/>
      <c r="R2564" s="26"/>
    </row>
    <row r="2565" spans="1:18" x14ac:dyDescent="0.35">
      <c r="A2565" s="24" t="s">
        <v>426</v>
      </c>
      <c r="B2565" s="24" t="s">
        <v>100</v>
      </c>
      <c r="C2565" s="24" t="s">
        <v>99</v>
      </c>
      <c r="D2565" s="24" t="s">
        <v>321</v>
      </c>
      <c r="E2565" s="24" t="s">
        <v>7</v>
      </c>
      <c r="F2565" s="25" t="s">
        <v>371</v>
      </c>
      <c r="G2565" s="26">
        <f t="shared" ref="G2565:N2565" si="3069">G2566</f>
        <v>99.724000000000004</v>
      </c>
      <c r="H2565" s="26">
        <f t="shared" si="3069"/>
        <v>99.724000000000004</v>
      </c>
      <c r="I2565" s="26">
        <f t="shared" si="3069"/>
        <v>99.724000000000004</v>
      </c>
      <c r="J2565" s="26">
        <f t="shared" si="3069"/>
        <v>0</v>
      </c>
      <c r="K2565" s="26">
        <f t="shared" si="3069"/>
        <v>0</v>
      </c>
      <c r="L2565" s="26">
        <f t="shared" si="3069"/>
        <v>0</v>
      </c>
      <c r="M2565" s="26">
        <f t="shared" si="3069"/>
        <v>0</v>
      </c>
      <c r="N2565" s="26">
        <f t="shared" si="3069"/>
        <v>99.724000000000004</v>
      </c>
      <c r="O2565" s="47">
        <f t="shared" si="3020"/>
        <v>100</v>
      </c>
      <c r="P2565" s="26">
        <f t="shared" ref="P2565:R2565" si="3070">P2566</f>
        <v>0</v>
      </c>
      <c r="Q2565" s="26">
        <f t="shared" si="3070"/>
        <v>0</v>
      </c>
      <c r="R2565" s="26">
        <f t="shared" si="3070"/>
        <v>0</v>
      </c>
    </row>
    <row r="2566" spans="1:18" x14ac:dyDescent="0.35">
      <c r="A2566" s="24" t="s">
        <v>426</v>
      </c>
      <c r="B2566" s="24" t="s">
        <v>100</v>
      </c>
      <c r="C2566" s="24" t="s">
        <v>99</v>
      </c>
      <c r="D2566" s="24" t="s">
        <v>321</v>
      </c>
      <c r="E2566" s="24" t="s">
        <v>350</v>
      </c>
      <c r="F2566" s="25" t="s">
        <v>365</v>
      </c>
      <c r="G2566" s="26">
        <v>99.724000000000004</v>
      </c>
      <c r="H2566" s="26">
        <v>99.724000000000004</v>
      </c>
      <c r="I2566" s="26">
        <v>99.724000000000004</v>
      </c>
      <c r="J2566" s="26"/>
      <c r="K2566" s="26"/>
      <c r="L2566" s="26"/>
      <c r="M2566" s="26"/>
      <c r="N2566" s="26">
        <v>99.724000000000004</v>
      </c>
      <c r="O2566" s="47">
        <f t="shared" si="3020"/>
        <v>100</v>
      </c>
      <c r="P2566" s="26"/>
      <c r="Q2566" s="26"/>
      <c r="R2566" s="26"/>
    </row>
    <row r="2567" spans="1:18" x14ac:dyDescent="0.35">
      <c r="A2567" s="24" t="s">
        <v>426</v>
      </c>
      <c r="B2567" s="24" t="s">
        <v>100</v>
      </c>
      <c r="C2567" s="24" t="s">
        <v>99</v>
      </c>
      <c r="D2567" s="24" t="s">
        <v>322</v>
      </c>
      <c r="E2567" s="24"/>
      <c r="F2567" s="25" t="s">
        <v>401</v>
      </c>
      <c r="G2567" s="26">
        <f t="shared" ref="G2567:N2568" si="3071">G2568</f>
        <v>2791.1</v>
      </c>
      <c r="H2567" s="26">
        <f t="shared" si="3071"/>
        <v>2791.1</v>
      </c>
      <c r="I2567" s="26">
        <f t="shared" si="3071"/>
        <v>2791.1</v>
      </c>
      <c r="J2567" s="26">
        <f t="shared" si="3071"/>
        <v>0</v>
      </c>
      <c r="K2567" s="26">
        <f t="shared" si="3071"/>
        <v>0</v>
      </c>
      <c r="L2567" s="26">
        <f t="shared" si="3071"/>
        <v>0</v>
      </c>
      <c r="M2567" s="26">
        <f t="shared" si="3071"/>
        <v>0</v>
      </c>
      <c r="N2567" s="26">
        <f t="shared" si="3071"/>
        <v>2791.1</v>
      </c>
      <c r="O2567" s="47">
        <f t="shared" si="3020"/>
        <v>100</v>
      </c>
      <c r="P2567" s="26">
        <f t="shared" ref="P2567:R2568" si="3072">P2568</f>
        <v>0</v>
      </c>
      <c r="Q2567" s="26">
        <f t="shared" si="3072"/>
        <v>0</v>
      </c>
      <c r="R2567" s="26">
        <f t="shared" si="3072"/>
        <v>0</v>
      </c>
    </row>
    <row r="2568" spans="1:18" ht="26" x14ac:dyDescent="0.35">
      <c r="A2568" s="24" t="s">
        <v>426</v>
      </c>
      <c r="B2568" s="24" t="s">
        <v>100</v>
      </c>
      <c r="C2568" s="24" t="s">
        <v>99</v>
      </c>
      <c r="D2568" s="24" t="s">
        <v>322</v>
      </c>
      <c r="E2568" s="24" t="s">
        <v>6</v>
      </c>
      <c r="F2568" s="25" t="s">
        <v>367</v>
      </c>
      <c r="G2568" s="26">
        <f t="shared" si="3071"/>
        <v>2791.1</v>
      </c>
      <c r="H2568" s="26">
        <f t="shared" si="3071"/>
        <v>2791.1</v>
      </c>
      <c r="I2568" s="26">
        <f t="shared" si="3071"/>
        <v>2791.1</v>
      </c>
      <c r="J2568" s="26">
        <f t="shared" si="3071"/>
        <v>0</v>
      </c>
      <c r="K2568" s="26">
        <f t="shared" si="3071"/>
        <v>0</v>
      </c>
      <c r="L2568" s="26">
        <f t="shared" si="3071"/>
        <v>0</v>
      </c>
      <c r="M2568" s="26">
        <f t="shared" si="3071"/>
        <v>0</v>
      </c>
      <c r="N2568" s="26">
        <f t="shared" si="3071"/>
        <v>2791.1</v>
      </c>
      <c r="O2568" s="47">
        <f t="shared" si="3020"/>
        <v>100</v>
      </c>
      <c r="P2568" s="26">
        <f t="shared" si="3072"/>
        <v>0</v>
      </c>
      <c r="Q2568" s="26">
        <f t="shared" si="3072"/>
        <v>0</v>
      </c>
      <c r="R2568" s="26">
        <f t="shared" si="3072"/>
        <v>0</v>
      </c>
    </row>
    <row r="2569" spans="1:18" ht="26" x14ac:dyDescent="0.35">
      <c r="A2569" s="24" t="s">
        <v>426</v>
      </c>
      <c r="B2569" s="24" t="s">
        <v>100</v>
      </c>
      <c r="C2569" s="24" t="s">
        <v>99</v>
      </c>
      <c r="D2569" s="24" t="s">
        <v>322</v>
      </c>
      <c r="E2569" s="24">
        <v>240</v>
      </c>
      <c r="F2569" s="25" t="s">
        <v>356</v>
      </c>
      <c r="G2569" s="26">
        <v>2791.1</v>
      </c>
      <c r="H2569" s="26">
        <v>2791.1</v>
      </c>
      <c r="I2569" s="26">
        <v>2791.1</v>
      </c>
      <c r="J2569" s="26"/>
      <c r="K2569" s="26"/>
      <c r="L2569" s="26"/>
      <c r="M2569" s="26"/>
      <c r="N2569" s="26">
        <v>2791.1</v>
      </c>
      <c r="O2569" s="47">
        <f t="shared" si="3020"/>
        <v>100</v>
      </c>
      <c r="P2569" s="26"/>
      <c r="Q2569" s="26"/>
      <c r="R2569" s="26"/>
    </row>
    <row r="2570" spans="1:18" ht="26" x14ac:dyDescent="0.35">
      <c r="A2570" s="24" t="s">
        <v>426</v>
      </c>
      <c r="B2570" s="24" t="s">
        <v>100</v>
      </c>
      <c r="C2570" s="24" t="s">
        <v>99</v>
      </c>
      <c r="D2570" s="24" t="s">
        <v>343</v>
      </c>
      <c r="E2570" s="24"/>
      <c r="F2570" s="25" t="s">
        <v>410</v>
      </c>
      <c r="G2570" s="26">
        <f t="shared" ref="G2570:N2573" si="3073">G2571</f>
        <v>532.1</v>
      </c>
      <c r="H2570" s="26">
        <f t="shared" si="3073"/>
        <v>532.1</v>
      </c>
      <c r="I2570" s="26">
        <f t="shared" si="3073"/>
        <v>532.1</v>
      </c>
      <c r="J2570" s="26">
        <f t="shared" si="3073"/>
        <v>0</v>
      </c>
      <c r="K2570" s="26">
        <f t="shared" si="3073"/>
        <v>0</v>
      </c>
      <c r="L2570" s="26">
        <f t="shared" si="3073"/>
        <v>0</v>
      </c>
      <c r="M2570" s="26">
        <f t="shared" si="3073"/>
        <v>0</v>
      </c>
      <c r="N2570" s="26">
        <f t="shared" si="3073"/>
        <v>532.1</v>
      </c>
      <c r="O2570" s="47">
        <f t="shared" si="3020"/>
        <v>100</v>
      </c>
      <c r="P2570" s="26">
        <f t="shared" ref="P2570:R2573" si="3074">P2571</f>
        <v>0</v>
      </c>
      <c r="Q2570" s="26">
        <f t="shared" si="3074"/>
        <v>0</v>
      </c>
      <c r="R2570" s="26">
        <f t="shared" si="3074"/>
        <v>0</v>
      </c>
    </row>
    <row r="2571" spans="1:18" ht="26" x14ac:dyDescent="0.35">
      <c r="A2571" s="24" t="s">
        <v>426</v>
      </c>
      <c r="B2571" s="24" t="s">
        <v>100</v>
      </c>
      <c r="C2571" s="24" t="s">
        <v>99</v>
      </c>
      <c r="D2571" s="24" t="s">
        <v>344</v>
      </c>
      <c r="E2571" s="24"/>
      <c r="F2571" s="25" t="s">
        <v>789</v>
      </c>
      <c r="G2571" s="26">
        <f t="shared" si="3073"/>
        <v>532.1</v>
      </c>
      <c r="H2571" s="26">
        <f t="shared" si="3073"/>
        <v>532.1</v>
      </c>
      <c r="I2571" s="26">
        <f t="shared" si="3073"/>
        <v>532.1</v>
      </c>
      <c r="J2571" s="26">
        <f t="shared" si="3073"/>
        <v>0</v>
      </c>
      <c r="K2571" s="26">
        <f t="shared" si="3073"/>
        <v>0</v>
      </c>
      <c r="L2571" s="26">
        <f t="shared" si="3073"/>
        <v>0</v>
      </c>
      <c r="M2571" s="26">
        <f t="shared" si="3073"/>
        <v>0</v>
      </c>
      <c r="N2571" s="26">
        <f t="shared" si="3073"/>
        <v>532.1</v>
      </c>
      <c r="O2571" s="47">
        <f t="shared" si="3020"/>
        <v>100</v>
      </c>
      <c r="P2571" s="26">
        <f t="shared" si="3074"/>
        <v>0</v>
      </c>
      <c r="Q2571" s="26">
        <f t="shared" si="3074"/>
        <v>0</v>
      </c>
      <c r="R2571" s="26">
        <f t="shared" si="3074"/>
        <v>0</v>
      </c>
    </row>
    <row r="2572" spans="1:18" ht="26" x14ac:dyDescent="0.35">
      <c r="A2572" s="24" t="s">
        <v>426</v>
      </c>
      <c r="B2572" s="24" t="s">
        <v>100</v>
      </c>
      <c r="C2572" s="24" t="s">
        <v>99</v>
      </c>
      <c r="D2572" s="24" t="s">
        <v>324</v>
      </c>
      <c r="E2572" s="24"/>
      <c r="F2572" s="25" t="s">
        <v>411</v>
      </c>
      <c r="G2572" s="26">
        <f t="shared" si="3073"/>
        <v>532.1</v>
      </c>
      <c r="H2572" s="26">
        <f t="shared" si="3073"/>
        <v>532.1</v>
      </c>
      <c r="I2572" s="26">
        <f t="shared" si="3073"/>
        <v>532.1</v>
      </c>
      <c r="J2572" s="26">
        <f t="shared" si="3073"/>
        <v>0</v>
      </c>
      <c r="K2572" s="26">
        <f t="shared" si="3073"/>
        <v>0</v>
      </c>
      <c r="L2572" s="26">
        <f t="shared" si="3073"/>
        <v>0</v>
      </c>
      <c r="M2572" s="26">
        <f t="shared" si="3073"/>
        <v>0</v>
      </c>
      <c r="N2572" s="26">
        <f t="shared" si="3073"/>
        <v>532.1</v>
      </c>
      <c r="O2572" s="47">
        <f t="shared" si="3020"/>
        <v>100</v>
      </c>
      <c r="P2572" s="26">
        <f t="shared" si="3074"/>
        <v>0</v>
      </c>
      <c r="Q2572" s="26">
        <f t="shared" si="3074"/>
        <v>0</v>
      </c>
      <c r="R2572" s="26">
        <f t="shared" si="3074"/>
        <v>0</v>
      </c>
    </row>
    <row r="2573" spans="1:18" ht="26" x14ac:dyDescent="0.35">
      <c r="A2573" s="24" t="s">
        <v>426</v>
      </c>
      <c r="B2573" s="24" t="s">
        <v>100</v>
      </c>
      <c r="C2573" s="24" t="s">
        <v>99</v>
      </c>
      <c r="D2573" s="24" t="s">
        <v>324</v>
      </c>
      <c r="E2573" s="24" t="s">
        <v>6</v>
      </c>
      <c r="F2573" s="25" t="s">
        <v>367</v>
      </c>
      <c r="G2573" s="26">
        <f t="shared" si="3073"/>
        <v>532.1</v>
      </c>
      <c r="H2573" s="26">
        <f t="shared" si="3073"/>
        <v>532.1</v>
      </c>
      <c r="I2573" s="26">
        <f t="shared" si="3073"/>
        <v>532.1</v>
      </c>
      <c r="J2573" s="26">
        <f t="shared" si="3073"/>
        <v>0</v>
      </c>
      <c r="K2573" s="26">
        <f t="shared" si="3073"/>
        <v>0</v>
      </c>
      <c r="L2573" s="26">
        <f t="shared" si="3073"/>
        <v>0</v>
      </c>
      <c r="M2573" s="26">
        <f t="shared" si="3073"/>
        <v>0</v>
      </c>
      <c r="N2573" s="26">
        <f t="shared" si="3073"/>
        <v>532.1</v>
      </c>
      <c r="O2573" s="47">
        <f t="shared" si="3020"/>
        <v>100</v>
      </c>
      <c r="P2573" s="26">
        <f t="shared" si="3074"/>
        <v>0</v>
      </c>
      <c r="Q2573" s="26">
        <f t="shared" si="3074"/>
        <v>0</v>
      </c>
      <c r="R2573" s="26">
        <f t="shared" si="3074"/>
        <v>0</v>
      </c>
    </row>
    <row r="2574" spans="1:18" ht="26" x14ac:dyDescent="0.35">
      <c r="A2574" s="24" t="s">
        <v>426</v>
      </c>
      <c r="B2574" s="24" t="s">
        <v>100</v>
      </c>
      <c r="C2574" s="24" t="s">
        <v>99</v>
      </c>
      <c r="D2574" s="24" t="s">
        <v>324</v>
      </c>
      <c r="E2574" s="24">
        <v>240</v>
      </c>
      <c r="F2574" s="25" t="s">
        <v>356</v>
      </c>
      <c r="G2574" s="26">
        <v>532.1</v>
      </c>
      <c r="H2574" s="26">
        <v>532.1</v>
      </c>
      <c r="I2574" s="26">
        <v>532.1</v>
      </c>
      <c r="J2574" s="26"/>
      <c r="K2574" s="26"/>
      <c r="L2574" s="26"/>
      <c r="M2574" s="26"/>
      <c r="N2574" s="26">
        <v>532.1</v>
      </c>
      <c r="O2574" s="47">
        <f t="shared" ref="O2574:O2637" si="3075">N2574/H2574*100</f>
        <v>100</v>
      </c>
      <c r="P2574" s="26"/>
      <c r="Q2574" s="26"/>
      <c r="R2574" s="26"/>
    </row>
    <row r="2575" spans="1:18" ht="26" x14ac:dyDescent="0.35">
      <c r="A2575" s="24" t="s">
        <v>426</v>
      </c>
      <c r="B2575" s="24" t="s">
        <v>100</v>
      </c>
      <c r="C2575" s="24" t="s">
        <v>99</v>
      </c>
      <c r="D2575" s="24" t="s">
        <v>28</v>
      </c>
      <c r="E2575" s="24"/>
      <c r="F2575" s="25" t="s">
        <v>39</v>
      </c>
      <c r="G2575" s="26">
        <f t="shared" ref="G2575:N2578" si="3076">G2576</f>
        <v>640.1</v>
      </c>
      <c r="H2575" s="26">
        <f t="shared" si="3076"/>
        <v>420</v>
      </c>
      <c r="I2575" s="26">
        <f t="shared" si="3076"/>
        <v>420</v>
      </c>
      <c r="J2575" s="26">
        <f t="shared" si="3076"/>
        <v>0</v>
      </c>
      <c r="K2575" s="26">
        <f t="shared" si="3076"/>
        <v>0</v>
      </c>
      <c r="L2575" s="26">
        <f t="shared" si="3076"/>
        <v>0</v>
      </c>
      <c r="M2575" s="26">
        <f t="shared" si="3076"/>
        <v>0</v>
      </c>
      <c r="N2575" s="26">
        <f t="shared" si="3076"/>
        <v>420</v>
      </c>
      <c r="O2575" s="47">
        <f t="shared" si="3075"/>
        <v>100</v>
      </c>
      <c r="P2575" s="26">
        <f t="shared" ref="P2575:R2578" si="3077">P2576</f>
        <v>0</v>
      </c>
      <c r="Q2575" s="26">
        <f t="shared" si="3077"/>
        <v>0</v>
      </c>
      <c r="R2575" s="26">
        <f t="shared" si="3077"/>
        <v>0</v>
      </c>
    </row>
    <row r="2576" spans="1:18" ht="26" x14ac:dyDescent="0.35">
      <c r="A2576" s="24" t="s">
        <v>426</v>
      </c>
      <c r="B2576" s="24" t="s">
        <v>100</v>
      </c>
      <c r="C2576" s="24" t="s">
        <v>99</v>
      </c>
      <c r="D2576" s="24" t="s">
        <v>59</v>
      </c>
      <c r="E2576" s="24"/>
      <c r="F2576" s="25" t="s">
        <v>72</v>
      </c>
      <c r="G2576" s="26">
        <f t="shared" si="3076"/>
        <v>640.1</v>
      </c>
      <c r="H2576" s="26">
        <f t="shared" si="3076"/>
        <v>420</v>
      </c>
      <c r="I2576" s="26">
        <f t="shared" si="3076"/>
        <v>420</v>
      </c>
      <c r="J2576" s="26">
        <f t="shared" si="3076"/>
        <v>0</v>
      </c>
      <c r="K2576" s="26">
        <f t="shared" si="3076"/>
        <v>0</v>
      </c>
      <c r="L2576" s="26">
        <f t="shared" si="3076"/>
        <v>0</v>
      </c>
      <c r="M2576" s="26">
        <f t="shared" si="3076"/>
        <v>0</v>
      </c>
      <c r="N2576" s="26">
        <f t="shared" si="3076"/>
        <v>420</v>
      </c>
      <c r="O2576" s="47">
        <f t="shared" si="3075"/>
        <v>100</v>
      </c>
      <c r="P2576" s="26">
        <f t="shared" si="3077"/>
        <v>0</v>
      </c>
      <c r="Q2576" s="26">
        <f t="shared" si="3077"/>
        <v>0</v>
      </c>
      <c r="R2576" s="26">
        <f t="shared" si="3077"/>
        <v>0</v>
      </c>
    </row>
    <row r="2577" spans="1:18" ht="26" x14ac:dyDescent="0.35">
      <c r="A2577" s="24" t="s">
        <v>426</v>
      </c>
      <c r="B2577" s="24" t="s">
        <v>100</v>
      </c>
      <c r="C2577" s="24" t="s">
        <v>99</v>
      </c>
      <c r="D2577" s="24" t="s">
        <v>53</v>
      </c>
      <c r="E2577" s="24"/>
      <c r="F2577" s="25" t="s">
        <v>73</v>
      </c>
      <c r="G2577" s="26">
        <f t="shared" si="3076"/>
        <v>640.1</v>
      </c>
      <c r="H2577" s="26">
        <f t="shared" si="3076"/>
        <v>420</v>
      </c>
      <c r="I2577" s="26">
        <f t="shared" si="3076"/>
        <v>420</v>
      </c>
      <c r="J2577" s="26">
        <f t="shared" si="3076"/>
        <v>0</v>
      </c>
      <c r="K2577" s="26">
        <f t="shared" si="3076"/>
        <v>0</v>
      </c>
      <c r="L2577" s="26">
        <f t="shared" si="3076"/>
        <v>0</v>
      </c>
      <c r="M2577" s="26">
        <f t="shared" si="3076"/>
        <v>0</v>
      </c>
      <c r="N2577" s="26">
        <f t="shared" si="3076"/>
        <v>420</v>
      </c>
      <c r="O2577" s="47">
        <f t="shared" si="3075"/>
        <v>100</v>
      </c>
      <c r="P2577" s="26">
        <f t="shared" si="3077"/>
        <v>0</v>
      </c>
      <c r="Q2577" s="26">
        <f t="shared" si="3077"/>
        <v>0</v>
      </c>
      <c r="R2577" s="26">
        <f t="shared" si="3077"/>
        <v>0</v>
      </c>
    </row>
    <row r="2578" spans="1:18" ht="26" x14ac:dyDescent="0.35">
      <c r="A2578" s="24" t="s">
        <v>426</v>
      </c>
      <c r="B2578" s="24" t="s">
        <v>100</v>
      </c>
      <c r="C2578" s="24" t="s">
        <v>99</v>
      </c>
      <c r="D2578" s="24" t="s">
        <v>53</v>
      </c>
      <c r="E2578" s="24" t="s">
        <v>6</v>
      </c>
      <c r="F2578" s="25" t="s">
        <v>367</v>
      </c>
      <c r="G2578" s="26">
        <f t="shared" si="3076"/>
        <v>640.1</v>
      </c>
      <c r="H2578" s="26">
        <f t="shared" si="3076"/>
        <v>420</v>
      </c>
      <c r="I2578" s="26">
        <f t="shared" si="3076"/>
        <v>420</v>
      </c>
      <c r="J2578" s="26">
        <f t="shared" si="3076"/>
        <v>0</v>
      </c>
      <c r="K2578" s="26">
        <f t="shared" si="3076"/>
        <v>0</v>
      </c>
      <c r="L2578" s="26">
        <f t="shared" si="3076"/>
        <v>0</v>
      </c>
      <c r="M2578" s="26">
        <f t="shared" si="3076"/>
        <v>0</v>
      </c>
      <c r="N2578" s="26">
        <f t="shared" si="3076"/>
        <v>420</v>
      </c>
      <c r="O2578" s="47">
        <f t="shared" si="3075"/>
        <v>100</v>
      </c>
      <c r="P2578" s="26">
        <f t="shared" si="3077"/>
        <v>0</v>
      </c>
      <c r="Q2578" s="26">
        <f t="shared" si="3077"/>
        <v>0</v>
      </c>
      <c r="R2578" s="26">
        <f t="shared" si="3077"/>
        <v>0</v>
      </c>
    </row>
    <row r="2579" spans="1:18" ht="26" x14ac:dyDescent="0.35">
      <c r="A2579" s="24" t="s">
        <v>426</v>
      </c>
      <c r="B2579" s="24" t="s">
        <v>100</v>
      </c>
      <c r="C2579" s="24" t="s">
        <v>99</v>
      </c>
      <c r="D2579" s="24" t="s">
        <v>53</v>
      </c>
      <c r="E2579" s="24" t="s">
        <v>302</v>
      </c>
      <c r="F2579" s="25" t="s">
        <v>356</v>
      </c>
      <c r="G2579" s="26">
        <v>640.1</v>
      </c>
      <c r="H2579" s="26">
        <v>420</v>
      </c>
      <c r="I2579" s="26">
        <v>420</v>
      </c>
      <c r="J2579" s="26"/>
      <c r="K2579" s="26"/>
      <c r="L2579" s="26"/>
      <c r="M2579" s="26"/>
      <c r="N2579" s="26">
        <v>420</v>
      </c>
      <c r="O2579" s="47">
        <f t="shared" si="3075"/>
        <v>100</v>
      </c>
      <c r="P2579" s="26"/>
      <c r="Q2579" s="26"/>
      <c r="R2579" s="26"/>
    </row>
    <row r="2580" spans="1:18" s="29" customFormat="1" x14ac:dyDescent="0.35">
      <c r="A2580" s="28" t="s">
        <v>426</v>
      </c>
      <c r="B2580" s="28" t="s">
        <v>100</v>
      </c>
      <c r="C2580" s="28" t="s">
        <v>100</v>
      </c>
      <c r="D2580" s="28"/>
      <c r="E2580" s="28"/>
      <c r="F2580" s="21" t="s">
        <v>382</v>
      </c>
      <c r="G2580" s="22">
        <f t="shared" ref="G2580:N2582" si="3078">G2581</f>
        <v>6114.2</v>
      </c>
      <c r="H2580" s="22">
        <f t="shared" si="3078"/>
        <v>6431.9</v>
      </c>
      <c r="I2580" s="22">
        <f t="shared" si="3078"/>
        <v>6431.9</v>
      </c>
      <c r="J2580" s="22">
        <f t="shared" si="3078"/>
        <v>0</v>
      </c>
      <c r="K2580" s="22">
        <f t="shared" si="3078"/>
        <v>0</v>
      </c>
      <c r="L2580" s="22">
        <f t="shared" si="3078"/>
        <v>0</v>
      </c>
      <c r="M2580" s="22">
        <f t="shared" si="3078"/>
        <v>0</v>
      </c>
      <c r="N2580" s="22">
        <f t="shared" si="3078"/>
        <v>6431.9000000000005</v>
      </c>
      <c r="O2580" s="48">
        <f t="shared" si="3075"/>
        <v>100.00000000000003</v>
      </c>
      <c r="P2580" s="22">
        <f t="shared" ref="P2580:R2582" si="3079">P2581</f>
        <v>0</v>
      </c>
      <c r="Q2580" s="22">
        <f t="shared" si="3079"/>
        <v>0</v>
      </c>
      <c r="R2580" s="22">
        <f t="shared" si="3079"/>
        <v>0</v>
      </c>
    </row>
    <row r="2581" spans="1:18" ht="26" x14ac:dyDescent="0.35">
      <c r="A2581" s="24" t="s">
        <v>426</v>
      </c>
      <c r="B2581" s="24" t="s">
        <v>100</v>
      </c>
      <c r="C2581" s="24" t="s">
        <v>100</v>
      </c>
      <c r="D2581" s="24" t="s">
        <v>335</v>
      </c>
      <c r="E2581" s="24"/>
      <c r="F2581" s="25" t="s">
        <v>394</v>
      </c>
      <c r="G2581" s="26">
        <f t="shared" si="3078"/>
        <v>6114.2</v>
      </c>
      <c r="H2581" s="26">
        <f t="shared" si="3078"/>
        <v>6431.9</v>
      </c>
      <c r="I2581" s="26">
        <f t="shared" si="3078"/>
        <v>6431.9</v>
      </c>
      <c r="J2581" s="26">
        <f t="shared" si="3078"/>
        <v>0</v>
      </c>
      <c r="K2581" s="26">
        <f t="shared" si="3078"/>
        <v>0</v>
      </c>
      <c r="L2581" s="26">
        <f t="shared" si="3078"/>
        <v>0</v>
      </c>
      <c r="M2581" s="26">
        <f t="shared" si="3078"/>
        <v>0</v>
      </c>
      <c r="N2581" s="26">
        <f t="shared" si="3078"/>
        <v>6431.9000000000005</v>
      </c>
      <c r="O2581" s="47">
        <f t="shared" si="3075"/>
        <v>100.00000000000003</v>
      </c>
      <c r="P2581" s="26">
        <f t="shared" si="3079"/>
        <v>0</v>
      </c>
      <c r="Q2581" s="26">
        <f t="shared" si="3079"/>
        <v>0</v>
      </c>
      <c r="R2581" s="26">
        <f t="shared" si="3079"/>
        <v>0</v>
      </c>
    </row>
    <row r="2582" spans="1:18" x14ac:dyDescent="0.35">
      <c r="A2582" s="24" t="s">
        <v>426</v>
      </c>
      <c r="B2582" s="24" t="s">
        <v>100</v>
      </c>
      <c r="C2582" s="24" t="s">
        <v>100</v>
      </c>
      <c r="D2582" s="24" t="s">
        <v>345</v>
      </c>
      <c r="E2582" s="24"/>
      <c r="F2582" s="25" t="s">
        <v>398</v>
      </c>
      <c r="G2582" s="26">
        <f t="shared" si="3078"/>
        <v>6114.2</v>
      </c>
      <c r="H2582" s="26">
        <f t="shared" si="3078"/>
        <v>6431.9</v>
      </c>
      <c r="I2582" s="26">
        <f t="shared" si="3078"/>
        <v>6431.9</v>
      </c>
      <c r="J2582" s="26">
        <f t="shared" si="3078"/>
        <v>0</v>
      </c>
      <c r="K2582" s="26">
        <f t="shared" si="3078"/>
        <v>0</v>
      </c>
      <c r="L2582" s="26">
        <f t="shared" si="3078"/>
        <v>0</v>
      </c>
      <c r="M2582" s="26">
        <f t="shared" si="3078"/>
        <v>0</v>
      </c>
      <c r="N2582" s="26">
        <f t="shared" si="3078"/>
        <v>6431.9000000000005</v>
      </c>
      <c r="O2582" s="47">
        <f t="shared" si="3075"/>
        <v>100.00000000000003</v>
      </c>
      <c r="P2582" s="26">
        <f t="shared" si="3079"/>
        <v>0</v>
      </c>
      <c r="Q2582" s="26">
        <f t="shared" si="3079"/>
        <v>0</v>
      </c>
      <c r="R2582" s="26">
        <f t="shared" si="3079"/>
        <v>0</v>
      </c>
    </row>
    <row r="2583" spans="1:18" ht="39" x14ac:dyDescent="0.35">
      <c r="A2583" s="24" t="s">
        <v>426</v>
      </c>
      <c r="B2583" s="24" t="s">
        <v>100</v>
      </c>
      <c r="C2583" s="24" t="s">
        <v>100</v>
      </c>
      <c r="D2583" s="24" t="s">
        <v>325</v>
      </c>
      <c r="E2583" s="24"/>
      <c r="F2583" s="25" t="s">
        <v>37</v>
      </c>
      <c r="G2583" s="26">
        <f t="shared" ref="G2583" si="3080">G2584+G2586+G2588</f>
        <v>6114.2</v>
      </c>
      <c r="H2583" s="26">
        <f t="shared" ref="H2583:M2583" si="3081">H2584+H2586+H2588</f>
        <v>6431.9</v>
      </c>
      <c r="I2583" s="26">
        <f t="shared" si="3081"/>
        <v>6431.9</v>
      </c>
      <c r="J2583" s="26">
        <f t="shared" si="3081"/>
        <v>0</v>
      </c>
      <c r="K2583" s="26">
        <f t="shared" si="3081"/>
        <v>0</v>
      </c>
      <c r="L2583" s="26">
        <f t="shared" si="3081"/>
        <v>0</v>
      </c>
      <c r="M2583" s="26">
        <f t="shared" si="3081"/>
        <v>0</v>
      </c>
      <c r="N2583" s="26">
        <f t="shared" ref="N2583" si="3082">N2584+N2586+N2588</f>
        <v>6431.9000000000005</v>
      </c>
      <c r="O2583" s="47">
        <f t="shared" si="3075"/>
        <v>100.00000000000003</v>
      </c>
      <c r="P2583" s="26">
        <f t="shared" ref="P2583:R2583" si="3083">P2584+P2586+P2588</f>
        <v>0</v>
      </c>
      <c r="Q2583" s="26">
        <f t="shared" ref="Q2583" si="3084">Q2584+Q2586+Q2588</f>
        <v>0</v>
      </c>
      <c r="R2583" s="26">
        <f t="shared" si="3083"/>
        <v>0</v>
      </c>
    </row>
    <row r="2584" spans="1:18" ht="52" x14ac:dyDescent="0.35">
      <c r="A2584" s="24" t="s">
        <v>426</v>
      </c>
      <c r="B2584" s="24" t="s">
        <v>100</v>
      </c>
      <c r="C2584" s="24" t="s">
        <v>100</v>
      </c>
      <c r="D2584" s="24" t="s">
        <v>325</v>
      </c>
      <c r="E2584" s="24" t="s">
        <v>19</v>
      </c>
      <c r="F2584" s="25" t="s">
        <v>366</v>
      </c>
      <c r="G2584" s="26">
        <f t="shared" ref="G2584:N2584" si="3085">G2585</f>
        <v>4672.6000000000004</v>
      </c>
      <c r="H2584" s="26">
        <f t="shared" si="3085"/>
        <v>4990.7545099999998</v>
      </c>
      <c r="I2584" s="26">
        <f t="shared" si="3085"/>
        <v>4990.7545099999998</v>
      </c>
      <c r="J2584" s="26">
        <f t="shared" si="3085"/>
        <v>0</v>
      </c>
      <c r="K2584" s="26">
        <f t="shared" si="3085"/>
        <v>0</v>
      </c>
      <c r="L2584" s="26">
        <f t="shared" si="3085"/>
        <v>0</v>
      </c>
      <c r="M2584" s="26">
        <f t="shared" si="3085"/>
        <v>0</v>
      </c>
      <c r="N2584" s="26">
        <f t="shared" si="3085"/>
        <v>4990.7550000000001</v>
      </c>
      <c r="O2584" s="47">
        <f t="shared" si="3075"/>
        <v>100.00000981815474</v>
      </c>
      <c r="P2584" s="26">
        <f t="shared" ref="P2584:R2584" si="3086">P2585</f>
        <v>0</v>
      </c>
      <c r="Q2584" s="26">
        <f t="shared" si="3086"/>
        <v>0</v>
      </c>
      <c r="R2584" s="26">
        <f t="shared" si="3086"/>
        <v>0</v>
      </c>
    </row>
    <row r="2585" spans="1:18" x14ac:dyDescent="0.35">
      <c r="A2585" s="24" t="s">
        <v>426</v>
      </c>
      <c r="B2585" s="24" t="s">
        <v>100</v>
      </c>
      <c r="C2585" s="24" t="s">
        <v>100</v>
      </c>
      <c r="D2585" s="24" t="s">
        <v>325</v>
      </c>
      <c r="E2585" s="24">
        <v>110</v>
      </c>
      <c r="F2585" s="25" t="s">
        <v>354</v>
      </c>
      <c r="G2585" s="26">
        <v>4672.6000000000004</v>
      </c>
      <c r="H2585" s="26">
        <v>4990.7545099999998</v>
      </c>
      <c r="I2585" s="26">
        <v>4990.7545099999998</v>
      </c>
      <c r="J2585" s="26"/>
      <c r="K2585" s="26"/>
      <c r="L2585" s="26"/>
      <c r="M2585" s="26"/>
      <c r="N2585" s="26">
        <v>4990.7550000000001</v>
      </c>
      <c r="O2585" s="47">
        <f t="shared" si="3075"/>
        <v>100.00000981815474</v>
      </c>
      <c r="P2585" s="26"/>
      <c r="Q2585" s="26"/>
      <c r="R2585" s="26"/>
    </row>
    <row r="2586" spans="1:18" ht="26" x14ac:dyDescent="0.35">
      <c r="A2586" s="24" t="s">
        <v>426</v>
      </c>
      <c r="B2586" s="24" t="s">
        <v>100</v>
      </c>
      <c r="C2586" s="24" t="s">
        <v>100</v>
      </c>
      <c r="D2586" s="24" t="s">
        <v>325</v>
      </c>
      <c r="E2586" s="24" t="s">
        <v>6</v>
      </c>
      <c r="F2586" s="25" t="s">
        <v>367</v>
      </c>
      <c r="G2586" s="26">
        <f t="shared" ref="G2586:N2586" si="3087">G2587</f>
        <v>1338.9</v>
      </c>
      <c r="H2586" s="26">
        <f t="shared" si="3087"/>
        <v>1434.0815</v>
      </c>
      <c r="I2586" s="26">
        <f t="shared" si="3087"/>
        <v>1434.0815</v>
      </c>
      <c r="J2586" s="26">
        <f t="shared" si="3087"/>
        <v>0</v>
      </c>
      <c r="K2586" s="26">
        <f t="shared" si="3087"/>
        <v>0</v>
      </c>
      <c r="L2586" s="26">
        <f t="shared" si="3087"/>
        <v>0</v>
      </c>
      <c r="M2586" s="26">
        <f t="shared" si="3087"/>
        <v>0</v>
      </c>
      <c r="N2586" s="26">
        <f t="shared" si="3087"/>
        <v>1434.0809999999999</v>
      </c>
      <c r="O2586" s="47">
        <f t="shared" si="3075"/>
        <v>99.999965134478046</v>
      </c>
      <c r="P2586" s="26">
        <f t="shared" ref="P2586:R2586" si="3088">P2587</f>
        <v>0</v>
      </c>
      <c r="Q2586" s="26">
        <f t="shared" si="3088"/>
        <v>0</v>
      </c>
      <c r="R2586" s="26">
        <f t="shared" si="3088"/>
        <v>0</v>
      </c>
    </row>
    <row r="2587" spans="1:18" ht="26" x14ac:dyDescent="0.35">
      <c r="A2587" s="24" t="s">
        <v>426</v>
      </c>
      <c r="B2587" s="24" t="s">
        <v>100</v>
      </c>
      <c r="C2587" s="24" t="s">
        <v>100</v>
      </c>
      <c r="D2587" s="24" t="s">
        <v>325</v>
      </c>
      <c r="E2587" s="24">
        <v>240</v>
      </c>
      <c r="F2587" s="25" t="s">
        <v>356</v>
      </c>
      <c r="G2587" s="26">
        <v>1338.9</v>
      </c>
      <c r="H2587" s="26">
        <v>1434.0815</v>
      </c>
      <c r="I2587" s="26">
        <v>1434.0815</v>
      </c>
      <c r="J2587" s="26"/>
      <c r="K2587" s="26"/>
      <c r="L2587" s="26"/>
      <c r="M2587" s="26"/>
      <c r="N2587" s="26">
        <v>1434.0809999999999</v>
      </c>
      <c r="O2587" s="47">
        <f t="shared" si="3075"/>
        <v>99.999965134478046</v>
      </c>
      <c r="P2587" s="26"/>
      <c r="Q2587" s="26"/>
      <c r="R2587" s="26"/>
    </row>
    <row r="2588" spans="1:18" x14ac:dyDescent="0.35">
      <c r="A2588" s="24" t="s">
        <v>426</v>
      </c>
      <c r="B2588" s="24" t="s">
        <v>100</v>
      </c>
      <c r="C2588" s="24" t="s">
        <v>100</v>
      </c>
      <c r="D2588" s="24" t="s">
        <v>325</v>
      </c>
      <c r="E2588" s="24" t="s">
        <v>7</v>
      </c>
      <c r="F2588" s="25" t="s">
        <v>371</v>
      </c>
      <c r="G2588" s="26">
        <f t="shared" ref="G2588:N2588" si="3089">G2589</f>
        <v>102.7</v>
      </c>
      <c r="H2588" s="26">
        <f t="shared" si="3089"/>
        <v>7.0639900000000004</v>
      </c>
      <c r="I2588" s="26">
        <f t="shared" si="3089"/>
        <v>7.0639900000000004</v>
      </c>
      <c r="J2588" s="26">
        <f t="shared" si="3089"/>
        <v>0</v>
      </c>
      <c r="K2588" s="26">
        <f t="shared" si="3089"/>
        <v>0</v>
      </c>
      <c r="L2588" s="26">
        <f t="shared" si="3089"/>
        <v>0</v>
      </c>
      <c r="M2588" s="26">
        <f t="shared" si="3089"/>
        <v>0</v>
      </c>
      <c r="N2588" s="26">
        <f t="shared" si="3089"/>
        <v>7.0640000000000001</v>
      </c>
      <c r="O2588" s="47">
        <f t="shared" si="3075"/>
        <v>100.0001415630543</v>
      </c>
      <c r="P2588" s="26">
        <f t="shared" ref="P2588:R2588" si="3090">P2589</f>
        <v>0</v>
      </c>
      <c r="Q2588" s="26">
        <f t="shared" si="3090"/>
        <v>0</v>
      </c>
      <c r="R2588" s="26">
        <f t="shared" si="3090"/>
        <v>0</v>
      </c>
    </row>
    <row r="2589" spans="1:18" x14ac:dyDescent="0.35">
      <c r="A2589" s="24" t="s">
        <v>426</v>
      </c>
      <c r="B2589" s="24" t="s">
        <v>100</v>
      </c>
      <c r="C2589" s="24" t="s">
        <v>100</v>
      </c>
      <c r="D2589" s="24" t="s">
        <v>325</v>
      </c>
      <c r="E2589" s="24">
        <v>850</v>
      </c>
      <c r="F2589" s="25" t="s">
        <v>365</v>
      </c>
      <c r="G2589" s="26">
        <v>102.7</v>
      </c>
      <c r="H2589" s="26">
        <v>7.0639900000000004</v>
      </c>
      <c r="I2589" s="26">
        <v>7.0639900000000004</v>
      </c>
      <c r="J2589" s="26"/>
      <c r="K2589" s="26"/>
      <c r="L2589" s="26"/>
      <c r="M2589" s="26"/>
      <c r="N2589" s="26">
        <v>7.0640000000000001</v>
      </c>
      <c r="O2589" s="47">
        <f t="shared" si="3075"/>
        <v>100.0001415630543</v>
      </c>
      <c r="P2589" s="26"/>
      <c r="Q2589" s="26"/>
      <c r="R2589" s="26"/>
    </row>
    <row r="2590" spans="1:18" s="7" customFormat="1" x14ac:dyDescent="0.35">
      <c r="A2590" s="27" t="s">
        <v>426</v>
      </c>
      <c r="B2590" s="27" t="s">
        <v>11</v>
      </c>
      <c r="C2590" s="27"/>
      <c r="D2590" s="27"/>
      <c r="E2590" s="27"/>
      <c r="F2590" s="17" t="s">
        <v>45</v>
      </c>
      <c r="G2590" s="18">
        <f t="shared" ref="G2590:N2592" si="3091">G2591</f>
        <v>246</v>
      </c>
      <c r="H2590" s="18">
        <f t="shared" si="3091"/>
        <v>246</v>
      </c>
      <c r="I2590" s="18">
        <f t="shared" si="3091"/>
        <v>246</v>
      </c>
      <c r="J2590" s="18">
        <f t="shared" si="3091"/>
        <v>0</v>
      </c>
      <c r="K2590" s="18">
        <f t="shared" si="3091"/>
        <v>0</v>
      </c>
      <c r="L2590" s="18">
        <f t="shared" si="3091"/>
        <v>0</v>
      </c>
      <c r="M2590" s="18">
        <f t="shared" si="3091"/>
        <v>0</v>
      </c>
      <c r="N2590" s="18">
        <f t="shared" si="3091"/>
        <v>246</v>
      </c>
      <c r="O2590" s="46">
        <f t="shared" si="3075"/>
        <v>100</v>
      </c>
      <c r="P2590" s="18">
        <f t="shared" ref="P2590:R2592" si="3092">P2591</f>
        <v>0</v>
      </c>
      <c r="Q2590" s="18">
        <f t="shared" si="3092"/>
        <v>0</v>
      </c>
      <c r="R2590" s="18">
        <f t="shared" si="3092"/>
        <v>0</v>
      </c>
    </row>
    <row r="2591" spans="1:18" s="29" customFormat="1" x14ac:dyDescent="0.35">
      <c r="A2591" s="28" t="s">
        <v>426</v>
      </c>
      <c r="B2591" s="28" t="s">
        <v>11</v>
      </c>
      <c r="C2591" s="28" t="s">
        <v>11</v>
      </c>
      <c r="D2591" s="28"/>
      <c r="E2591" s="28"/>
      <c r="F2591" s="21" t="s">
        <v>199</v>
      </c>
      <c r="G2591" s="22">
        <f t="shared" si="3091"/>
        <v>246</v>
      </c>
      <c r="H2591" s="22">
        <f t="shared" si="3091"/>
        <v>246</v>
      </c>
      <c r="I2591" s="22">
        <f t="shared" si="3091"/>
        <v>246</v>
      </c>
      <c r="J2591" s="22">
        <f t="shared" si="3091"/>
        <v>0</v>
      </c>
      <c r="K2591" s="22">
        <f t="shared" si="3091"/>
        <v>0</v>
      </c>
      <c r="L2591" s="22">
        <f t="shared" si="3091"/>
        <v>0</v>
      </c>
      <c r="M2591" s="22">
        <f t="shared" si="3091"/>
        <v>0</v>
      </c>
      <c r="N2591" s="22">
        <f t="shared" si="3091"/>
        <v>246</v>
      </c>
      <c r="O2591" s="48">
        <f t="shared" si="3075"/>
        <v>100</v>
      </c>
      <c r="P2591" s="22">
        <f t="shared" si="3092"/>
        <v>0</v>
      </c>
      <c r="Q2591" s="22">
        <f t="shared" si="3092"/>
        <v>0</v>
      </c>
      <c r="R2591" s="22">
        <f t="shared" si="3092"/>
        <v>0</v>
      </c>
    </row>
    <row r="2592" spans="1:18" x14ac:dyDescent="0.35">
      <c r="A2592" s="24" t="s">
        <v>426</v>
      </c>
      <c r="B2592" s="24" t="s">
        <v>11</v>
      </c>
      <c r="C2592" s="24" t="s">
        <v>11</v>
      </c>
      <c r="D2592" s="24" t="s">
        <v>186</v>
      </c>
      <c r="E2592" s="24"/>
      <c r="F2592" s="25" t="s">
        <v>211</v>
      </c>
      <c r="G2592" s="26">
        <f t="shared" si="3091"/>
        <v>246</v>
      </c>
      <c r="H2592" s="26">
        <f t="shared" si="3091"/>
        <v>246</v>
      </c>
      <c r="I2592" s="26">
        <f t="shared" si="3091"/>
        <v>246</v>
      </c>
      <c r="J2592" s="26">
        <f t="shared" si="3091"/>
        <v>0</v>
      </c>
      <c r="K2592" s="26">
        <f t="shared" si="3091"/>
        <v>0</v>
      </c>
      <c r="L2592" s="26">
        <f t="shared" si="3091"/>
        <v>0</v>
      </c>
      <c r="M2592" s="26">
        <f t="shared" si="3091"/>
        <v>0</v>
      </c>
      <c r="N2592" s="26">
        <f t="shared" si="3091"/>
        <v>246</v>
      </c>
      <c r="O2592" s="47">
        <f t="shared" si="3075"/>
        <v>100</v>
      </c>
      <c r="P2592" s="26">
        <f t="shared" si="3092"/>
        <v>0</v>
      </c>
      <c r="Q2592" s="26">
        <f t="shared" si="3092"/>
        <v>0</v>
      </c>
      <c r="R2592" s="26">
        <f t="shared" si="3092"/>
        <v>0</v>
      </c>
    </row>
    <row r="2593" spans="1:18" x14ac:dyDescent="0.35">
      <c r="A2593" s="24" t="s">
        <v>426</v>
      </c>
      <c r="B2593" s="24" t="s">
        <v>11</v>
      </c>
      <c r="C2593" s="24" t="s">
        <v>11</v>
      </c>
      <c r="D2593" s="24" t="s">
        <v>187</v>
      </c>
      <c r="E2593" s="24"/>
      <c r="F2593" s="25" t="s">
        <v>212</v>
      </c>
      <c r="G2593" s="26">
        <f t="shared" ref="G2593" si="3093">G2594+G2597</f>
        <v>246</v>
      </c>
      <c r="H2593" s="26">
        <f t="shared" ref="H2593:M2593" si="3094">H2594+H2597</f>
        <v>246</v>
      </c>
      <c r="I2593" s="26">
        <f t="shared" si="3094"/>
        <v>246</v>
      </c>
      <c r="J2593" s="26">
        <f t="shared" si="3094"/>
        <v>0</v>
      </c>
      <c r="K2593" s="26">
        <f t="shared" si="3094"/>
        <v>0</v>
      </c>
      <c r="L2593" s="26">
        <f t="shared" si="3094"/>
        <v>0</v>
      </c>
      <c r="M2593" s="26">
        <f t="shared" si="3094"/>
        <v>0</v>
      </c>
      <c r="N2593" s="26">
        <f t="shared" ref="N2593" si="3095">N2594+N2597</f>
        <v>246</v>
      </c>
      <c r="O2593" s="47">
        <f t="shared" si="3075"/>
        <v>100</v>
      </c>
      <c r="P2593" s="26">
        <f t="shared" ref="P2593:R2593" si="3096">P2594+P2597</f>
        <v>0</v>
      </c>
      <c r="Q2593" s="26">
        <f t="shared" ref="Q2593" si="3097">Q2594+Q2597</f>
        <v>0</v>
      </c>
      <c r="R2593" s="26">
        <f t="shared" si="3096"/>
        <v>0</v>
      </c>
    </row>
    <row r="2594" spans="1:18" x14ac:dyDescent="0.35">
      <c r="A2594" s="24" t="s">
        <v>426</v>
      </c>
      <c r="B2594" s="24" t="s">
        <v>11</v>
      </c>
      <c r="C2594" s="24" t="s">
        <v>11</v>
      </c>
      <c r="D2594" s="24" t="s">
        <v>167</v>
      </c>
      <c r="E2594" s="24"/>
      <c r="F2594" s="25" t="s">
        <v>213</v>
      </c>
      <c r="G2594" s="26">
        <f t="shared" ref="G2594:N2595" si="3098">G2595</f>
        <v>149.5</v>
      </c>
      <c r="H2594" s="26">
        <f t="shared" si="3098"/>
        <v>149.5</v>
      </c>
      <c r="I2594" s="26">
        <f t="shared" si="3098"/>
        <v>149.5</v>
      </c>
      <c r="J2594" s="26">
        <f t="shared" si="3098"/>
        <v>0</v>
      </c>
      <c r="K2594" s="26">
        <f t="shared" si="3098"/>
        <v>0</v>
      </c>
      <c r="L2594" s="26">
        <f t="shared" si="3098"/>
        <v>0</v>
      </c>
      <c r="M2594" s="26">
        <f t="shared" si="3098"/>
        <v>0</v>
      </c>
      <c r="N2594" s="26">
        <f t="shared" si="3098"/>
        <v>149.5</v>
      </c>
      <c r="O2594" s="47">
        <f t="shared" si="3075"/>
        <v>100</v>
      </c>
      <c r="P2594" s="26">
        <f t="shared" ref="P2594:R2595" si="3099">P2595</f>
        <v>0</v>
      </c>
      <c r="Q2594" s="26">
        <f t="shared" si="3099"/>
        <v>0</v>
      </c>
      <c r="R2594" s="26">
        <f t="shared" si="3099"/>
        <v>0</v>
      </c>
    </row>
    <row r="2595" spans="1:18" ht="26" x14ac:dyDescent="0.35">
      <c r="A2595" s="24" t="s">
        <v>426</v>
      </c>
      <c r="B2595" s="24" t="s">
        <v>11</v>
      </c>
      <c r="C2595" s="24" t="s">
        <v>11</v>
      </c>
      <c r="D2595" s="24" t="s">
        <v>167</v>
      </c>
      <c r="E2595" s="24" t="s">
        <v>6</v>
      </c>
      <c r="F2595" s="25" t="s">
        <v>367</v>
      </c>
      <c r="G2595" s="26">
        <f t="shared" si="3098"/>
        <v>149.5</v>
      </c>
      <c r="H2595" s="26">
        <f t="shared" si="3098"/>
        <v>149.5</v>
      </c>
      <c r="I2595" s="26">
        <f t="shared" si="3098"/>
        <v>149.5</v>
      </c>
      <c r="J2595" s="26">
        <f t="shared" si="3098"/>
        <v>0</v>
      </c>
      <c r="K2595" s="26">
        <f t="shared" si="3098"/>
        <v>0</v>
      </c>
      <c r="L2595" s="26">
        <f t="shared" si="3098"/>
        <v>0</v>
      </c>
      <c r="M2595" s="26">
        <f t="shared" si="3098"/>
        <v>0</v>
      </c>
      <c r="N2595" s="26">
        <f t="shared" si="3098"/>
        <v>149.5</v>
      </c>
      <c r="O2595" s="47">
        <f t="shared" si="3075"/>
        <v>100</v>
      </c>
      <c r="P2595" s="26">
        <f t="shared" si="3099"/>
        <v>0</v>
      </c>
      <c r="Q2595" s="26">
        <f t="shared" si="3099"/>
        <v>0</v>
      </c>
      <c r="R2595" s="26">
        <f t="shared" si="3099"/>
        <v>0</v>
      </c>
    </row>
    <row r="2596" spans="1:18" ht="26" x14ac:dyDescent="0.35">
      <c r="A2596" s="24" t="s">
        <v>426</v>
      </c>
      <c r="B2596" s="24" t="s">
        <v>11</v>
      </c>
      <c r="C2596" s="24" t="s">
        <v>11</v>
      </c>
      <c r="D2596" s="24" t="s">
        <v>167</v>
      </c>
      <c r="E2596" s="24">
        <v>240</v>
      </c>
      <c r="F2596" s="25" t="s">
        <v>356</v>
      </c>
      <c r="G2596" s="26">
        <v>149.5</v>
      </c>
      <c r="H2596" s="26">
        <v>149.5</v>
      </c>
      <c r="I2596" s="26">
        <v>149.5</v>
      </c>
      <c r="J2596" s="26"/>
      <c r="K2596" s="26"/>
      <c r="L2596" s="26"/>
      <c r="M2596" s="26"/>
      <c r="N2596" s="26">
        <v>149.5</v>
      </c>
      <c r="O2596" s="47">
        <f t="shared" si="3075"/>
        <v>100</v>
      </c>
      <c r="P2596" s="26"/>
      <c r="Q2596" s="26"/>
      <c r="R2596" s="26"/>
    </row>
    <row r="2597" spans="1:18" ht="52" x14ac:dyDescent="0.35">
      <c r="A2597" s="24" t="s">
        <v>426</v>
      </c>
      <c r="B2597" s="24" t="s">
        <v>11</v>
      </c>
      <c r="C2597" s="24" t="s">
        <v>11</v>
      </c>
      <c r="D2597" s="24" t="s">
        <v>326</v>
      </c>
      <c r="E2597" s="24"/>
      <c r="F2597" s="25" t="s">
        <v>384</v>
      </c>
      <c r="G2597" s="26">
        <f t="shared" ref="G2597:N2598" si="3100">G2598</f>
        <v>96.5</v>
      </c>
      <c r="H2597" s="26">
        <f t="shared" si="3100"/>
        <v>96.5</v>
      </c>
      <c r="I2597" s="26">
        <f t="shared" si="3100"/>
        <v>96.5</v>
      </c>
      <c r="J2597" s="26">
        <f t="shared" si="3100"/>
        <v>0</v>
      </c>
      <c r="K2597" s="26">
        <f t="shared" si="3100"/>
        <v>0</v>
      </c>
      <c r="L2597" s="26">
        <f t="shared" si="3100"/>
        <v>0</v>
      </c>
      <c r="M2597" s="26">
        <f t="shared" si="3100"/>
        <v>0</v>
      </c>
      <c r="N2597" s="26">
        <f t="shared" si="3100"/>
        <v>96.5</v>
      </c>
      <c r="O2597" s="47">
        <f t="shared" si="3075"/>
        <v>100</v>
      </c>
      <c r="P2597" s="26">
        <f t="shared" ref="P2597:R2598" si="3101">P2598</f>
        <v>0</v>
      </c>
      <c r="Q2597" s="26">
        <f t="shared" si="3101"/>
        <v>0</v>
      </c>
      <c r="R2597" s="26">
        <f t="shared" si="3101"/>
        <v>0</v>
      </c>
    </row>
    <row r="2598" spans="1:18" ht="26" x14ac:dyDescent="0.35">
      <c r="A2598" s="24" t="s">
        <v>426</v>
      </c>
      <c r="B2598" s="24" t="s">
        <v>11</v>
      </c>
      <c r="C2598" s="24" t="s">
        <v>11</v>
      </c>
      <c r="D2598" s="24" t="s">
        <v>326</v>
      </c>
      <c r="E2598" s="24" t="s">
        <v>85</v>
      </c>
      <c r="F2598" s="25" t="s">
        <v>370</v>
      </c>
      <c r="G2598" s="26">
        <f t="shared" si="3100"/>
        <v>96.5</v>
      </c>
      <c r="H2598" s="26">
        <f t="shared" si="3100"/>
        <v>96.5</v>
      </c>
      <c r="I2598" s="26">
        <f t="shared" si="3100"/>
        <v>96.5</v>
      </c>
      <c r="J2598" s="26">
        <f t="shared" si="3100"/>
        <v>0</v>
      </c>
      <c r="K2598" s="26">
        <f t="shared" si="3100"/>
        <v>0</v>
      </c>
      <c r="L2598" s="26">
        <f t="shared" si="3100"/>
        <v>0</v>
      </c>
      <c r="M2598" s="26">
        <f t="shared" si="3100"/>
        <v>0</v>
      </c>
      <c r="N2598" s="26">
        <f t="shared" si="3100"/>
        <v>96.5</v>
      </c>
      <c r="O2598" s="47">
        <f t="shared" si="3075"/>
        <v>100</v>
      </c>
      <c r="P2598" s="26">
        <f t="shared" si="3101"/>
        <v>0</v>
      </c>
      <c r="Q2598" s="26">
        <f t="shared" si="3101"/>
        <v>0</v>
      </c>
      <c r="R2598" s="26">
        <f t="shared" si="3101"/>
        <v>0</v>
      </c>
    </row>
    <row r="2599" spans="1:18" ht="26" x14ac:dyDescent="0.35">
      <c r="A2599" s="24" t="s">
        <v>426</v>
      </c>
      <c r="B2599" s="24" t="s">
        <v>11</v>
      </c>
      <c r="C2599" s="24" t="s">
        <v>11</v>
      </c>
      <c r="D2599" s="24" t="s">
        <v>326</v>
      </c>
      <c r="E2599" s="24">
        <v>630</v>
      </c>
      <c r="F2599" s="25" t="s">
        <v>363</v>
      </c>
      <c r="G2599" s="26">
        <v>96.5</v>
      </c>
      <c r="H2599" s="26">
        <v>96.5</v>
      </c>
      <c r="I2599" s="26">
        <v>96.5</v>
      </c>
      <c r="J2599" s="26"/>
      <c r="K2599" s="26"/>
      <c r="L2599" s="26"/>
      <c r="M2599" s="26"/>
      <c r="N2599" s="26">
        <v>96.5</v>
      </c>
      <c r="O2599" s="47">
        <f t="shared" si="3075"/>
        <v>100</v>
      </c>
      <c r="P2599" s="26"/>
      <c r="Q2599" s="26"/>
      <c r="R2599" s="26"/>
    </row>
    <row r="2600" spans="1:18" s="7" customFormat="1" x14ac:dyDescent="0.35">
      <c r="A2600" s="27" t="s">
        <v>426</v>
      </c>
      <c r="B2600" s="27" t="s">
        <v>174</v>
      </c>
      <c r="C2600" s="27"/>
      <c r="D2600" s="27"/>
      <c r="E2600" s="27"/>
      <c r="F2600" s="17" t="s">
        <v>201</v>
      </c>
      <c r="G2600" s="18">
        <f t="shared" ref="G2600:N2605" si="3102">G2601</f>
        <v>1121.2</v>
      </c>
      <c r="H2600" s="18">
        <f t="shared" si="3102"/>
        <v>1181.2</v>
      </c>
      <c r="I2600" s="18">
        <f t="shared" si="3102"/>
        <v>1181.2</v>
      </c>
      <c r="J2600" s="18">
        <f t="shared" si="3102"/>
        <v>0</v>
      </c>
      <c r="K2600" s="18">
        <f t="shared" si="3102"/>
        <v>0</v>
      </c>
      <c r="L2600" s="18">
        <f t="shared" si="3102"/>
        <v>0</v>
      </c>
      <c r="M2600" s="18">
        <f t="shared" si="3102"/>
        <v>0</v>
      </c>
      <c r="N2600" s="18">
        <f t="shared" si="3102"/>
        <v>1181.2</v>
      </c>
      <c r="O2600" s="46">
        <f t="shared" si="3075"/>
        <v>100</v>
      </c>
      <c r="P2600" s="18">
        <f t="shared" ref="P2600:R2605" si="3103">P2601</f>
        <v>0</v>
      </c>
      <c r="Q2600" s="18">
        <f t="shared" si="3103"/>
        <v>0</v>
      </c>
      <c r="R2600" s="18">
        <f t="shared" si="3103"/>
        <v>0</v>
      </c>
    </row>
    <row r="2601" spans="1:18" s="29" customFormat="1" x14ac:dyDescent="0.35">
      <c r="A2601" s="28" t="s">
        <v>426</v>
      </c>
      <c r="B2601" s="28" t="s">
        <v>174</v>
      </c>
      <c r="C2601" s="28" t="s">
        <v>8</v>
      </c>
      <c r="D2601" s="28"/>
      <c r="E2601" s="28"/>
      <c r="F2601" s="21" t="s">
        <v>202</v>
      </c>
      <c r="G2601" s="22">
        <f t="shared" ref="G2601" si="3104">G2602+G2607</f>
        <v>1121.2</v>
      </c>
      <c r="H2601" s="22">
        <f t="shared" ref="H2601:M2601" si="3105">H2602+H2607</f>
        <v>1181.2</v>
      </c>
      <c r="I2601" s="22">
        <f t="shared" si="3105"/>
        <v>1181.2</v>
      </c>
      <c r="J2601" s="22">
        <f t="shared" si="3105"/>
        <v>0</v>
      </c>
      <c r="K2601" s="22">
        <f t="shared" si="3105"/>
        <v>0</v>
      </c>
      <c r="L2601" s="22">
        <f t="shared" si="3105"/>
        <v>0</v>
      </c>
      <c r="M2601" s="22">
        <f t="shared" si="3105"/>
        <v>0</v>
      </c>
      <c r="N2601" s="22">
        <f t="shared" ref="N2601" si="3106">N2602+N2607</f>
        <v>1181.2</v>
      </c>
      <c r="O2601" s="48">
        <f t="shared" si="3075"/>
        <v>100</v>
      </c>
      <c r="P2601" s="22">
        <f t="shared" ref="P2601:R2601" si="3107">P2602+P2607</f>
        <v>0</v>
      </c>
      <c r="Q2601" s="22">
        <f t="shared" ref="Q2601" si="3108">Q2602+Q2607</f>
        <v>0</v>
      </c>
      <c r="R2601" s="22">
        <f t="shared" si="3107"/>
        <v>0</v>
      </c>
    </row>
    <row r="2602" spans="1:18" x14ac:dyDescent="0.35">
      <c r="A2602" s="24" t="s">
        <v>426</v>
      </c>
      <c r="B2602" s="24" t="s">
        <v>174</v>
      </c>
      <c r="C2602" s="24" t="s">
        <v>8</v>
      </c>
      <c r="D2602" s="24" t="s">
        <v>182</v>
      </c>
      <c r="E2602" s="24"/>
      <c r="F2602" s="25" t="s">
        <v>205</v>
      </c>
      <c r="G2602" s="26">
        <f t="shared" si="3102"/>
        <v>1071.2</v>
      </c>
      <c r="H2602" s="26">
        <f t="shared" si="3102"/>
        <v>1071.2</v>
      </c>
      <c r="I2602" s="26">
        <f t="shared" si="3102"/>
        <v>1071.2</v>
      </c>
      <c r="J2602" s="26">
        <f t="shared" si="3102"/>
        <v>0</v>
      </c>
      <c r="K2602" s="26">
        <f t="shared" si="3102"/>
        <v>0</v>
      </c>
      <c r="L2602" s="26">
        <f t="shared" si="3102"/>
        <v>0</v>
      </c>
      <c r="M2602" s="26">
        <f t="shared" si="3102"/>
        <v>0</v>
      </c>
      <c r="N2602" s="26">
        <f t="shared" si="3102"/>
        <v>1071.2</v>
      </c>
      <c r="O2602" s="47">
        <f t="shared" si="3075"/>
        <v>100</v>
      </c>
      <c r="P2602" s="26">
        <f t="shared" si="3103"/>
        <v>0</v>
      </c>
      <c r="Q2602" s="26">
        <f t="shared" si="3103"/>
        <v>0</v>
      </c>
      <c r="R2602" s="26">
        <f t="shared" si="3103"/>
        <v>0</v>
      </c>
    </row>
    <row r="2603" spans="1:18" x14ac:dyDescent="0.35">
      <c r="A2603" s="24" t="s">
        <v>426</v>
      </c>
      <c r="B2603" s="24" t="s">
        <v>174</v>
      </c>
      <c r="C2603" s="24" t="s">
        <v>8</v>
      </c>
      <c r="D2603" s="24" t="s">
        <v>193</v>
      </c>
      <c r="E2603" s="24"/>
      <c r="F2603" s="25" t="s">
        <v>222</v>
      </c>
      <c r="G2603" s="26">
        <f t="shared" si="3102"/>
        <v>1071.2</v>
      </c>
      <c r="H2603" s="26">
        <f t="shared" si="3102"/>
        <v>1071.2</v>
      </c>
      <c r="I2603" s="26">
        <f t="shared" si="3102"/>
        <v>1071.2</v>
      </c>
      <c r="J2603" s="26">
        <f t="shared" si="3102"/>
        <v>0</v>
      </c>
      <c r="K2603" s="26">
        <f t="shared" si="3102"/>
        <v>0</v>
      </c>
      <c r="L2603" s="26">
        <f t="shared" si="3102"/>
        <v>0</v>
      </c>
      <c r="M2603" s="26">
        <f t="shared" si="3102"/>
        <v>0</v>
      </c>
      <c r="N2603" s="26">
        <f t="shared" si="3102"/>
        <v>1071.2</v>
      </c>
      <c r="O2603" s="47">
        <f t="shared" si="3075"/>
        <v>100</v>
      </c>
      <c r="P2603" s="26">
        <f t="shared" si="3103"/>
        <v>0</v>
      </c>
      <c r="Q2603" s="26">
        <f t="shared" si="3103"/>
        <v>0</v>
      </c>
      <c r="R2603" s="26">
        <f t="shared" si="3103"/>
        <v>0</v>
      </c>
    </row>
    <row r="2604" spans="1:18" x14ac:dyDescent="0.35">
      <c r="A2604" s="24" t="s">
        <v>426</v>
      </c>
      <c r="B2604" s="24" t="s">
        <v>174</v>
      </c>
      <c r="C2604" s="24" t="s">
        <v>8</v>
      </c>
      <c r="D2604" s="24" t="s">
        <v>176</v>
      </c>
      <c r="E2604" s="24"/>
      <c r="F2604" s="25" t="s">
        <v>223</v>
      </c>
      <c r="G2604" s="26">
        <f t="shared" si="3102"/>
        <v>1071.2</v>
      </c>
      <c r="H2604" s="26">
        <f t="shared" si="3102"/>
        <v>1071.2</v>
      </c>
      <c r="I2604" s="26">
        <f t="shared" si="3102"/>
        <v>1071.2</v>
      </c>
      <c r="J2604" s="26">
        <f t="shared" si="3102"/>
        <v>0</v>
      </c>
      <c r="K2604" s="26">
        <f t="shared" si="3102"/>
        <v>0</v>
      </c>
      <c r="L2604" s="26">
        <f t="shared" si="3102"/>
        <v>0</v>
      </c>
      <c r="M2604" s="26">
        <f t="shared" si="3102"/>
        <v>0</v>
      </c>
      <c r="N2604" s="26">
        <f t="shared" si="3102"/>
        <v>1071.2</v>
      </c>
      <c r="O2604" s="47">
        <f t="shared" si="3075"/>
        <v>100</v>
      </c>
      <c r="P2604" s="26">
        <f t="shared" si="3103"/>
        <v>0</v>
      </c>
      <c r="Q2604" s="26">
        <f t="shared" si="3103"/>
        <v>0</v>
      </c>
      <c r="R2604" s="26">
        <f t="shared" si="3103"/>
        <v>0</v>
      </c>
    </row>
    <row r="2605" spans="1:18" ht="26" x14ac:dyDescent="0.35">
      <c r="A2605" s="24" t="s">
        <v>426</v>
      </c>
      <c r="B2605" s="24" t="s">
        <v>174</v>
      </c>
      <c r="C2605" s="24" t="s">
        <v>8</v>
      </c>
      <c r="D2605" s="24" t="s">
        <v>176</v>
      </c>
      <c r="E2605" s="24" t="s">
        <v>6</v>
      </c>
      <c r="F2605" s="25" t="s">
        <v>367</v>
      </c>
      <c r="G2605" s="26">
        <f t="shared" si="3102"/>
        <v>1071.2</v>
      </c>
      <c r="H2605" s="26">
        <f t="shared" si="3102"/>
        <v>1071.2</v>
      </c>
      <c r="I2605" s="26">
        <f t="shared" si="3102"/>
        <v>1071.2</v>
      </c>
      <c r="J2605" s="26">
        <f t="shared" si="3102"/>
        <v>0</v>
      </c>
      <c r="K2605" s="26">
        <f t="shared" si="3102"/>
        <v>0</v>
      </c>
      <c r="L2605" s="26">
        <f t="shared" si="3102"/>
        <v>0</v>
      </c>
      <c r="M2605" s="26">
        <f t="shared" si="3102"/>
        <v>0</v>
      </c>
      <c r="N2605" s="26">
        <f t="shared" si="3102"/>
        <v>1071.2</v>
      </c>
      <c r="O2605" s="47">
        <f t="shared" si="3075"/>
        <v>100</v>
      </c>
      <c r="P2605" s="26">
        <f t="shared" si="3103"/>
        <v>0</v>
      </c>
      <c r="Q2605" s="26">
        <f t="shared" si="3103"/>
        <v>0</v>
      </c>
      <c r="R2605" s="26">
        <f t="shared" si="3103"/>
        <v>0</v>
      </c>
    </row>
    <row r="2606" spans="1:18" ht="26" x14ac:dyDescent="0.35">
      <c r="A2606" s="24" t="s">
        <v>426</v>
      </c>
      <c r="B2606" s="24" t="s">
        <v>174</v>
      </c>
      <c r="C2606" s="24" t="s">
        <v>8</v>
      </c>
      <c r="D2606" s="24" t="s">
        <v>176</v>
      </c>
      <c r="E2606" s="24">
        <v>240</v>
      </c>
      <c r="F2606" s="25" t="s">
        <v>356</v>
      </c>
      <c r="G2606" s="26">
        <v>1071.2</v>
      </c>
      <c r="H2606" s="26">
        <v>1071.2</v>
      </c>
      <c r="I2606" s="26">
        <v>1071.2</v>
      </c>
      <c r="J2606" s="26"/>
      <c r="K2606" s="26"/>
      <c r="L2606" s="26"/>
      <c r="M2606" s="26"/>
      <c r="N2606" s="26">
        <v>1071.2</v>
      </c>
      <c r="O2606" s="47">
        <f t="shared" si="3075"/>
        <v>100</v>
      </c>
      <c r="P2606" s="26"/>
      <c r="Q2606" s="26"/>
      <c r="R2606" s="26"/>
    </row>
    <row r="2607" spans="1:18" ht="26" x14ac:dyDescent="0.35">
      <c r="A2607" s="24" t="s">
        <v>426</v>
      </c>
      <c r="B2607" s="24" t="s">
        <v>174</v>
      </c>
      <c r="C2607" s="24" t="s">
        <v>8</v>
      </c>
      <c r="D2607" s="24" t="s">
        <v>28</v>
      </c>
      <c r="E2607" s="24"/>
      <c r="F2607" s="25" t="s">
        <v>39</v>
      </c>
      <c r="G2607" s="26">
        <f t="shared" ref="G2607:N2610" si="3109">G2608</f>
        <v>50</v>
      </c>
      <c r="H2607" s="26">
        <f t="shared" si="3109"/>
        <v>110</v>
      </c>
      <c r="I2607" s="26">
        <f t="shared" si="3109"/>
        <v>110</v>
      </c>
      <c r="J2607" s="26">
        <f t="shared" si="3109"/>
        <v>0</v>
      </c>
      <c r="K2607" s="26">
        <f t="shared" si="3109"/>
        <v>0</v>
      </c>
      <c r="L2607" s="26">
        <f t="shared" si="3109"/>
        <v>0</v>
      </c>
      <c r="M2607" s="26">
        <f t="shared" si="3109"/>
        <v>0</v>
      </c>
      <c r="N2607" s="26">
        <f t="shared" si="3109"/>
        <v>110</v>
      </c>
      <c r="O2607" s="47">
        <f t="shared" si="3075"/>
        <v>100</v>
      </c>
      <c r="P2607" s="26">
        <f t="shared" ref="P2607:R2610" si="3110">P2608</f>
        <v>0</v>
      </c>
      <c r="Q2607" s="26">
        <f t="shared" si="3110"/>
        <v>0</v>
      </c>
      <c r="R2607" s="26">
        <f t="shared" si="3110"/>
        <v>0</v>
      </c>
    </row>
    <row r="2608" spans="1:18" ht="26" x14ac:dyDescent="0.35">
      <c r="A2608" s="24" t="s">
        <v>426</v>
      </c>
      <c r="B2608" s="24" t="s">
        <v>174</v>
      </c>
      <c r="C2608" s="24" t="s">
        <v>8</v>
      </c>
      <c r="D2608" s="24" t="s">
        <v>59</v>
      </c>
      <c r="E2608" s="24"/>
      <c r="F2608" s="25" t="s">
        <v>72</v>
      </c>
      <c r="G2608" s="26">
        <f t="shared" ref="G2608:N2608" si="3111">G2609</f>
        <v>50</v>
      </c>
      <c r="H2608" s="26">
        <f t="shared" si="3111"/>
        <v>110</v>
      </c>
      <c r="I2608" s="26">
        <f t="shared" si="3109"/>
        <v>110</v>
      </c>
      <c r="J2608" s="26">
        <f t="shared" si="3109"/>
        <v>0</v>
      </c>
      <c r="K2608" s="26">
        <f t="shared" si="3109"/>
        <v>0</v>
      </c>
      <c r="L2608" s="26">
        <f t="shared" si="3109"/>
        <v>0</v>
      </c>
      <c r="M2608" s="26">
        <f t="shared" si="3109"/>
        <v>0</v>
      </c>
      <c r="N2608" s="26">
        <f t="shared" si="3111"/>
        <v>110</v>
      </c>
      <c r="O2608" s="47">
        <f t="shared" si="3075"/>
        <v>100</v>
      </c>
      <c r="P2608" s="26">
        <f t="shared" si="3110"/>
        <v>0</v>
      </c>
      <c r="Q2608" s="26">
        <f t="shared" si="3110"/>
        <v>0</v>
      </c>
      <c r="R2608" s="26">
        <f t="shared" si="3110"/>
        <v>0</v>
      </c>
    </row>
    <row r="2609" spans="1:18" ht="26" x14ac:dyDescent="0.35">
      <c r="A2609" s="24" t="s">
        <v>426</v>
      </c>
      <c r="B2609" s="24" t="s">
        <v>174</v>
      </c>
      <c r="C2609" s="24" t="s">
        <v>8</v>
      </c>
      <c r="D2609" s="24" t="s">
        <v>53</v>
      </c>
      <c r="E2609" s="24"/>
      <c r="F2609" s="25" t="s">
        <v>73</v>
      </c>
      <c r="G2609" s="26">
        <f t="shared" ref="G2609:N2609" si="3112">G2610</f>
        <v>50</v>
      </c>
      <c r="H2609" s="26">
        <f t="shared" si="3112"/>
        <v>110</v>
      </c>
      <c r="I2609" s="26">
        <f t="shared" si="3109"/>
        <v>110</v>
      </c>
      <c r="J2609" s="26">
        <f t="shared" si="3109"/>
        <v>0</v>
      </c>
      <c r="K2609" s="26">
        <f t="shared" si="3109"/>
        <v>0</v>
      </c>
      <c r="L2609" s="26">
        <f t="shared" si="3109"/>
        <v>0</v>
      </c>
      <c r="M2609" s="26">
        <f t="shared" si="3109"/>
        <v>0</v>
      </c>
      <c r="N2609" s="26">
        <f t="shared" si="3112"/>
        <v>110</v>
      </c>
      <c r="O2609" s="47">
        <f t="shared" si="3075"/>
        <v>100</v>
      </c>
      <c r="P2609" s="26">
        <f t="shared" si="3110"/>
        <v>0</v>
      </c>
      <c r="Q2609" s="26">
        <f t="shared" si="3110"/>
        <v>0</v>
      </c>
      <c r="R2609" s="26">
        <f t="shared" si="3110"/>
        <v>0</v>
      </c>
    </row>
    <row r="2610" spans="1:18" ht="26" x14ac:dyDescent="0.35">
      <c r="A2610" s="24" t="s">
        <v>426</v>
      </c>
      <c r="B2610" s="24" t="s">
        <v>174</v>
      </c>
      <c r="C2610" s="24" t="s">
        <v>8</v>
      </c>
      <c r="D2610" s="24" t="s">
        <v>53</v>
      </c>
      <c r="E2610" s="24" t="s">
        <v>6</v>
      </c>
      <c r="F2610" s="25" t="s">
        <v>367</v>
      </c>
      <c r="G2610" s="26">
        <f t="shared" ref="G2610:N2610" si="3113">G2611</f>
        <v>50</v>
      </c>
      <c r="H2610" s="26">
        <f t="shared" si="3113"/>
        <v>110</v>
      </c>
      <c r="I2610" s="26">
        <f t="shared" si="3109"/>
        <v>110</v>
      </c>
      <c r="J2610" s="26">
        <f t="shared" si="3109"/>
        <v>0</v>
      </c>
      <c r="K2610" s="26">
        <f t="shared" si="3109"/>
        <v>0</v>
      </c>
      <c r="L2610" s="26">
        <f t="shared" si="3109"/>
        <v>0</v>
      </c>
      <c r="M2610" s="26">
        <f t="shared" si="3109"/>
        <v>0</v>
      </c>
      <c r="N2610" s="26">
        <f t="shared" si="3113"/>
        <v>110</v>
      </c>
      <c r="O2610" s="47">
        <f t="shared" si="3075"/>
        <v>100</v>
      </c>
      <c r="P2610" s="26">
        <f t="shared" si="3110"/>
        <v>0</v>
      </c>
      <c r="Q2610" s="26">
        <f t="shared" si="3110"/>
        <v>0</v>
      </c>
      <c r="R2610" s="26">
        <f t="shared" si="3110"/>
        <v>0</v>
      </c>
    </row>
    <row r="2611" spans="1:18" ht="26" x14ac:dyDescent="0.35">
      <c r="A2611" s="24" t="s">
        <v>426</v>
      </c>
      <c r="B2611" s="24" t="s">
        <v>174</v>
      </c>
      <c r="C2611" s="24" t="s">
        <v>8</v>
      </c>
      <c r="D2611" s="24" t="s">
        <v>53</v>
      </c>
      <c r="E2611" s="24" t="s">
        <v>302</v>
      </c>
      <c r="F2611" s="25" t="s">
        <v>356</v>
      </c>
      <c r="G2611" s="26">
        <v>50</v>
      </c>
      <c r="H2611" s="26">
        <v>110</v>
      </c>
      <c r="I2611" s="26">
        <v>110</v>
      </c>
      <c r="J2611" s="26"/>
      <c r="K2611" s="26"/>
      <c r="L2611" s="26"/>
      <c r="M2611" s="26"/>
      <c r="N2611" s="26">
        <v>110</v>
      </c>
      <c r="O2611" s="47">
        <f t="shared" si="3075"/>
        <v>100</v>
      </c>
      <c r="P2611" s="26"/>
      <c r="Q2611" s="26"/>
      <c r="R2611" s="26"/>
    </row>
    <row r="2612" spans="1:18" s="7" customFormat="1" x14ac:dyDescent="0.35">
      <c r="A2612" s="27" t="s">
        <v>426</v>
      </c>
      <c r="B2612" s="27" t="s">
        <v>51</v>
      </c>
      <c r="C2612" s="27"/>
      <c r="D2612" s="27"/>
      <c r="E2612" s="27"/>
      <c r="F2612" s="17" t="s">
        <v>375</v>
      </c>
      <c r="G2612" s="18">
        <f t="shared" ref="G2612:N2617" si="3114">G2613</f>
        <v>180.5</v>
      </c>
      <c r="H2612" s="18">
        <f t="shared" si="3114"/>
        <v>200.5</v>
      </c>
      <c r="I2612" s="18">
        <f t="shared" si="3114"/>
        <v>200.5</v>
      </c>
      <c r="J2612" s="18">
        <f t="shared" si="3114"/>
        <v>0</v>
      </c>
      <c r="K2612" s="18">
        <f t="shared" si="3114"/>
        <v>0</v>
      </c>
      <c r="L2612" s="18">
        <f t="shared" si="3114"/>
        <v>0</v>
      </c>
      <c r="M2612" s="18">
        <f t="shared" si="3114"/>
        <v>0</v>
      </c>
      <c r="N2612" s="18">
        <f t="shared" si="3114"/>
        <v>200.5</v>
      </c>
      <c r="O2612" s="46">
        <f t="shared" si="3075"/>
        <v>100</v>
      </c>
      <c r="P2612" s="18">
        <f t="shared" ref="P2612:R2617" si="3115">P2613</f>
        <v>0</v>
      </c>
      <c r="Q2612" s="18">
        <f t="shared" si="3115"/>
        <v>0</v>
      </c>
      <c r="R2612" s="18">
        <f t="shared" si="3115"/>
        <v>0</v>
      </c>
    </row>
    <row r="2613" spans="1:18" s="29" customFormat="1" x14ac:dyDescent="0.35">
      <c r="A2613" s="28" t="s">
        <v>426</v>
      </c>
      <c r="B2613" s="28" t="s">
        <v>51</v>
      </c>
      <c r="C2613" s="28" t="s">
        <v>130</v>
      </c>
      <c r="D2613" s="28"/>
      <c r="E2613" s="28"/>
      <c r="F2613" s="21" t="s">
        <v>383</v>
      </c>
      <c r="G2613" s="22">
        <f t="shared" ref="G2613:R2613" si="3116">G2614+G2620</f>
        <v>180.5</v>
      </c>
      <c r="H2613" s="22">
        <f t="shared" si="3116"/>
        <v>200.5</v>
      </c>
      <c r="I2613" s="22">
        <f t="shared" si="3116"/>
        <v>200.5</v>
      </c>
      <c r="J2613" s="22">
        <f t="shared" si="3116"/>
        <v>0</v>
      </c>
      <c r="K2613" s="22">
        <f t="shared" si="3116"/>
        <v>0</v>
      </c>
      <c r="L2613" s="22">
        <f t="shared" si="3116"/>
        <v>0</v>
      </c>
      <c r="M2613" s="22">
        <f t="shared" si="3116"/>
        <v>0</v>
      </c>
      <c r="N2613" s="22">
        <f t="shared" si="3116"/>
        <v>200.5</v>
      </c>
      <c r="O2613" s="48">
        <f t="shared" si="3075"/>
        <v>100</v>
      </c>
      <c r="P2613" s="22">
        <f t="shared" si="3116"/>
        <v>0</v>
      </c>
      <c r="Q2613" s="22">
        <f t="shared" si="3116"/>
        <v>0</v>
      </c>
      <c r="R2613" s="22">
        <f t="shared" si="3116"/>
        <v>0</v>
      </c>
    </row>
    <row r="2614" spans="1:18" ht="26" x14ac:dyDescent="0.35">
      <c r="A2614" s="24" t="s">
        <v>426</v>
      </c>
      <c r="B2614" s="24" t="s">
        <v>51</v>
      </c>
      <c r="C2614" s="24" t="s">
        <v>130</v>
      </c>
      <c r="D2614" s="24" t="s">
        <v>268</v>
      </c>
      <c r="E2614" s="24"/>
      <c r="F2614" s="25" t="s">
        <v>298</v>
      </c>
      <c r="G2614" s="26">
        <f t="shared" si="3114"/>
        <v>180.5</v>
      </c>
      <c r="H2614" s="26">
        <f t="shared" si="3114"/>
        <v>180.5</v>
      </c>
      <c r="I2614" s="26">
        <f t="shared" si="3114"/>
        <v>180.5</v>
      </c>
      <c r="J2614" s="26">
        <f t="shared" si="3114"/>
        <v>0</v>
      </c>
      <c r="K2614" s="26">
        <f t="shared" si="3114"/>
        <v>0</v>
      </c>
      <c r="L2614" s="26">
        <f t="shared" si="3114"/>
        <v>0</v>
      </c>
      <c r="M2614" s="26">
        <f t="shared" si="3114"/>
        <v>0</v>
      </c>
      <c r="N2614" s="26">
        <f t="shared" si="3114"/>
        <v>180.5</v>
      </c>
      <c r="O2614" s="47">
        <f t="shared" si="3075"/>
        <v>100</v>
      </c>
      <c r="P2614" s="26">
        <f t="shared" si="3115"/>
        <v>0</v>
      </c>
      <c r="Q2614" s="26">
        <f t="shared" si="3115"/>
        <v>0</v>
      </c>
      <c r="R2614" s="26">
        <f t="shared" si="3115"/>
        <v>0</v>
      </c>
    </row>
    <row r="2615" spans="1:18" ht="26" x14ac:dyDescent="0.35">
      <c r="A2615" s="24" t="s">
        <v>426</v>
      </c>
      <c r="B2615" s="24" t="s">
        <v>51</v>
      </c>
      <c r="C2615" s="24" t="s">
        <v>130</v>
      </c>
      <c r="D2615" s="24" t="s">
        <v>269</v>
      </c>
      <c r="E2615" s="24"/>
      <c r="F2615" s="25" t="s">
        <v>299</v>
      </c>
      <c r="G2615" s="26">
        <f t="shared" si="3114"/>
        <v>180.5</v>
      </c>
      <c r="H2615" s="26">
        <f t="shared" si="3114"/>
        <v>180.5</v>
      </c>
      <c r="I2615" s="26">
        <f t="shared" si="3114"/>
        <v>180.5</v>
      </c>
      <c r="J2615" s="26">
        <f t="shared" si="3114"/>
        <v>0</v>
      </c>
      <c r="K2615" s="26">
        <f t="shared" si="3114"/>
        <v>0</v>
      </c>
      <c r="L2615" s="26">
        <f t="shared" si="3114"/>
        <v>0</v>
      </c>
      <c r="M2615" s="26">
        <f t="shared" si="3114"/>
        <v>0</v>
      </c>
      <c r="N2615" s="26">
        <f t="shared" si="3114"/>
        <v>180.5</v>
      </c>
      <c r="O2615" s="47">
        <f t="shared" si="3075"/>
        <v>100</v>
      </c>
      <c r="P2615" s="26">
        <f t="shared" si="3115"/>
        <v>0</v>
      </c>
      <c r="Q2615" s="26">
        <f t="shared" si="3115"/>
        <v>0</v>
      </c>
      <c r="R2615" s="26">
        <f t="shared" si="3115"/>
        <v>0</v>
      </c>
    </row>
    <row r="2616" spans="1:18" x14ac:dyDescent="0.35">
      <c r="A2616" s="24" t="s">
        <v>426</v>
      </c>
      <c r="B2616" s="24" t="s">
        <v>51</v>
      </c>
      <c r="C2616" s="24" t="s">
        <v>130</v>
      </c>
      <c r="D2616" s="24" t="s">
        <v>327</v>
      </c>
      <c r="E2616" s="24"/>
      <c r="F2616" s="25" t="s">
        <v>385</v>
      </c>
      <c r="G2616" s="26">
        <f t="shared" si="3114"/>
        <v>180.5</v>
      </c>
      <c r="H2616" s="26">
        <f t="shared" si="3114"/>
        <v>180.5</v>
      </c>
      <c r="I2616" s="26">
        <f t="shared" si="3114"/>
        <v>180.5</v>
      </c>
      <c r="J2616" s="26">
        <f t="shared" si="3114"/>
        <v>0</v>
      </c>
      <c r="K2616" s="26">
        <f t="shared" si="3114"/>
        <v>0</v>
      </c>
      <c r="L2616" s="26">
        <f t="shared" si="3114"/>
        <v>0</v>
      </c>
      <c r="M2616" s="26">
        <f t="shared" si="3114"/>
        <v>0</v>
      </c>
      <c r="N2616" s="26">
        <f t="shared" si="3114"/>
        <v>180.5</v>
      </c>
      <c r="O2616" s="47">
        <f t="shared" si="3075"/>
        <v>100</v>
      </c>
      <c r="P2616" s="26">
        <f t="shared" si="3115"/>
        <v>0</v>
      </c>
      <c r="Q2616" s="26">
        <f t="shared" si="3115"/>
        <v>0</v>
      </c>
      <c r="R2616" s="26">
        <f t="shared" si="3115"/>
        <v>0</v>
      </c>
    </row>
    <row r="2617" spans="1:18" ht="26" x14ac:dyDescent="0.35">
      <c r="A2617" s="24" t="s">
        <v>426</v>
      </c>
      <c r="B2617" s="24" t="s">
        <v>51</v>
      </c>
      <c r="C2617" s="24" t="s">
        <v>130</v>
      </c>
      <c r="D2617" s="24" t="s">
        <v>327</v>
      </c>
      <c r="E2617" s="24" t="s">
        <v>6</v>
      </c>
      <c r="F2617" s="25" t="s">
        <v>367</v>
      </c>
      <c r="G2617" s="26">
        <f t="shared" si="3114"/>
        <v>180.5</v>
      </c>
      <c r="H2617" s="26">
        <f t="shared" si="3114"/>
        <v>180.5</v>
      </c>
      <c r="I2617" s="26">
        <f t="shared" si="3114"/>
        <v>180.5</v>
      </c>
      <c r="J2617" s="26">
        <f t="shared" si="3114"/>
        <v>0</v>
      </c>
      <c r="K2617" s="26">
        <f t="shared" si="3114"/>
        <v>0</v>
      </c>
      <c r="L2617" s="26">
        <f t="shared" si="3114"/>
        <v>0</v>
      </c>
      <c r="M2617" s="26">
        <f t="shared" si="3114"/>
        <v>0</v>
      </c>
      <c r="N2617" s="26">
        <f t="shared" si="3114"/>
        <v>180.5</v>
      </c>
      <c r="O2617" s="47">
        <f t="shared" si="3075"/>
        <v>100</v>
      </c>
      <c r="P2617" s="26">
        <f t="shared" si="3115"/>
        <v>0</v>
      </c>
      <c r="Q2617" s="26">
        <f t="shared" si="3115"/>
        <v>0</v>
      </c>
      <c r="R2617" s="26">
        <f t="shared" si="3115"/>
        <v>0</v>
      </c>
    </row>
    <row r="2618" spans="1:18" ht="26" x14ac:dyDescent="0.35">
      <c r="A2618" s="24" t="s">
        <v>426</v>
      </c>
      <c r="B2618" s="24" t="s">
        <v>51</v>
      </c>
      <c r="C2618" s="24" t="s">
        <v>130</v>
      </c>
      <c r="D2618" s="24" t="s">
        <v>327</v>
      </c>
      <c r="E2618" s="24">
        <v>240</v>
      </c>
      <c r="F2618" s="25" t="s">
        <v>356</v>
      </c>
      <c r="G2618" s="26">
        <v>180.5</v>
      </c>
      <c r="H2618" s="26">
        <v>180.5</v>
      </c>
      <c r="I2618" s="26">
        <v>180.5</v>
      </c>
      <c r="J2618" s="26"/>
      <c r="K2618" s="26"/>
      <c r="L2618" s="26"/>
      <c r="M2618" s="26"/>
      <c r="N2618" s="26">
        <v>180.5</v>
      </c>
      <c r="O2618" s="47">
        <f t="shared" si="3075"/>
        <v>100</v>
      </c>
      <c r="P2618" s="26"/>
      <c r="Q2618" s="26"/>
      <c r="R2618" s="26"/>
    </row>
    <row r="2619" spans="1:18" ht="26" x14ac:dyDescent="0.35">
      <c r="A2619" s="24" t="s">
        <v>426</v>
      </c>
      <c r="B2619" s="24" t="s">
        <v>51</v>
      </c>
      <c r="C2619" s="24" t="s">
        <v>130</v>
      </c>
      <c r="D2619" s="24" t="s">
        <v>28</v>
      </c>
      <c r="E2619" s="24"/>
      <c r="F2619" s="25" t="s">
        <v>39</v>
      </c>
      <c r="G2619" s="26">
        <f>G2620</f>
        <v>0</v>
      </c>
      <c r="H2619" s="26">
        <f t="shared" ref="H2619:Q2619" si="3117">H2620</f>
        <v>20</v>
      </c>
      <c r="I2619" s="26">
        <f t="shared" si="3117"/>
        <v>20</v>
      </c>
      <c r="J2619" s="26">
        <f t="shared" si="3117"/>
        <v>0</v>
      </c>
      <c r="K2619" s="26">
        <f t="shared" si="3117"/>
        <v>0</v>
      </c>
      <c r="L2619" s="26">
        <f t="shared" si="3117"/>
        <v>0</v>
      </c>
      <c r="M2619" s="26">
        <f t="shared" si="3117"/>
        <v>0</v>
      </c>
      <c r="N2619" s="26">
        <f t="shared" si="3117"/>
        <v>20</v>
      </c>
      <c r="O2619" s="47">
        <f t="shared" si="3075"/>
        <v>100</v>
      </c>
      <c r="P2619" s="26">
        <f t="shared" si="3117"/>
        <v>0</v>
      </c>
      <c r="Q2619" s="26">
        <f t="shared" si="3117"/>
        <v>0</v>
      </c>
      <c r="R2619" s="26"/>
    </row>
    <row r="2620" spans="1:18" ht="26" x14ac:dyDescent="0.35">
      <c r="A2620" s="24" t="s">
        <v>426</v>
      </c>
      <c r="B2620" s="24" t="s">
        <v>51</v>
      </c>
      <c r="C2620" s="24" t="s">
        <v>130</v>
      </c>
      <c r="D2620" s="24" t="s">
        <v>59</v>
      </c>
      <c r="E2620" s="24"/>
      <c r="F2620" s="25" t="s">
        <v>72</v>
      </c>
      <c r="G2620" s="26">
        <f>G2621</f>
        <v>0</v>
      </c>
      <c r="H2620" s="26">
        <f t="shared" ref="H2620:N2622" si="3118">H2621</f>
        <v>20</v>
      </c>
      <c r="I2620" s="26">
        <f t="shared" si="3118"/>
        <v>20</v>
      </c>
      <c r="J2620" s="26">
        <f t="shared" si="3118"/>
        <v>0</v>
      </c>
      <c r="K2620" s="26">
        <f t="shared" si="3118"/>
        <v>0</v>
      </c>
      <c r="L2620" s="26">
        <f t="shared" si="3118"/>
        <v>0</v>
      </c>
      <c r="M2620" s="26">
        <f t="shared" si="3118"/>
        <v>0</v>
      </c>
      <c r="N2620" s="26">
        <f t="shared" si="3118"/>
        <v>20</v>
      </c>
      <c r="O2620" s="47">
        <f t="shared" si="3075"/>
        <v>100</v>
      </c>
      <c r="P2620" s="26">
        <f t="shared" ref="P2620:R2622" si="3119">P2621</f>
        <v>0</v>
      </c>
      <c r="Q2620" s="26">
        <f t="shared" si="3119"/>
        <v>0</v>
      </c>
      <c r="R2620" s="26">
        <f t="shared" si="3119"/>
        <v>0</v>
      </c>
    </row>
    <row r="2621" spans="1:18" ht="26" x14ac:dyDescent="0.35">
      <c r="A2621" s="24" t="s">
        <v>426</v>
      </c>
      <c r="B2621" s="24" t="s">
        <v>51</v>
      </c>
      <c r="C2621" s="24" t="s">
        <v>130</v>
      </c>
      <c r="D2621" s="24" t="s">
        <v>53</v>
      </c>
      <c r="E2621" s="24"/>
      <c r="F2621" s="25" t="s">
        <v>73</v>
      </c>
      <c r="G2621" s="26">
        <f>G2622</f>
        <v>0</v>
      </c>
      <c r="H2621" s="26">
        <f t="shared" si="3118"/>
        <v>20</v>
      </c>
      <c r="I2621" s="26">
        <f t="shared" si="3118"/>
        <v>20</v>
      </c>
      <c r="J2621" s="26">
        <f t="shared" si="3118"/>
        <v>0</v>
      </c>
      <c r="K2621" s="26">
        <f t="shared" si="3118"/>
        <v>0</v>
      </c>
      <c r="L2621" s="26">
        <f t="shared" si="3118"/>
        <v>0</v>
      </c>
      <c r="M2621" s="26">
        <f t="shared" si="3118"/>
        <v>0</v>
      </c>
      <c r="N2621" s="26">
        <f t="shared" si="3118"/>
        <v>20</v>
      </c>
      <c r="O2621" s="47">
        <f t="shared" si="3075"/>
        <v>100</v>
      </c>
      <c r="P2621" s="26">
        <f t="shared" si="3119"/>
        <v>0</v>
      </c>
      <c r="Q2621" s="26">
        <f t="shared" si="3119"/>
        <v>0</v>
      </c>
      <c r="R2621" s="26">
        <f t="shared" si="3119"/>
        <v>0</v>
      </c>
    </row>
    <row r="2622" spans="1:18" ht="26" x14ac:dyDescent="0.35">
      <c r="A2622" s="24" t="s">
        <v>426</v>
      </c>
      <c r="B2622" s="24" t="s">
        <v>51</v>
      </c>
      <c r="C2622" s="24" t="s">
        <v>130</v>
      </c>
      <c r="D2622" s="24" t="s">
        <v>53</v>
      </c>
      <c r="E2622" s="24" t="s">
        <v>6</v>
      </c>
      <c r="F2622" s="25" t="s">
        <v>367</v>
      </c>
      <c r="G2622" s="26">
        <f>G2623</f>
        <v>0</v>
      </c>
      <c r="H2622" s="26">
        <f t="shared" si="3118"/>
        <v>20</v>
      </c>
      <c r="I2622" s="26">
        <f t="shared" si="3118"/>
        <v>20</v>
      </c>
      <c r="J2622" s="26">
        <f t="shared" si="3118"/>
        <v>0</v>
      </c>
      <c r="K2622" s="26">
        <f t="shared" si="3118"/>
        <v>0</v>
      </c>
      <c r="L2622" s="26">
        <f t="shared" si="3118"/>
        <v>0</v>
      </c>
      <c r="M2622" s="26">
        <f t="shared" si="3118"/>
        <v>0</v>
      </c>
      <c r="N2622" s="26">
        <f t="shared" si="3118"/>
        <v>20</v>
      </c>
      <c r="O2622" s="47">
        <f t="shared" si="3075"/>
        <v>100</v>
      </c>
      <c r="P2622" s="26">
        <f t="shared" si="3119"/>
        <v>0</v>
      </c>
      <c r="Q2622" s="26">
        <f t="shared" si="3119"/>
        <v>0</v>
      </c>
      <c r="R2622" s="26">
        <f t="shared" si="3119"/>
        <v>0</v>
      </c>
    </row>
    <row r="2623" spans="1:18" ht="26" x14ac:dyDescent="0.35">
      <c r="A2623" s="24" t="s">
        <v>426</v>
      </c>
      <c r="B2623" s="24" t="s">
        <v>51</v>
      </c>
      <c r="C2623" s="24" t="s">
        <v>130</v>
      </c>
      <c r="D2623" s="24" t="s">
        <v>53</v>
      </c>
      <c r="E2623" s="24" t="s">
        <v>302</v>
      </c>
      <c r="F2623" s="25" t="s">
        <v>356</v>
      </c>
      <c r="G2623" s="26"/>
      <c r="H2623" s="26">
        <v>20</v>
      </c>
      <c r="I2623" s="26">
        <v>20</v>
      </c>
      <c r="J2623" s="26"/>
      <c r="K2623" s="26"/>
      <c r="L2623" s="26"/>
      <c r="M2623" s="26"/>
      <c r="N2623" s="26">
        <v>20</v>
      </c>
      <c r="O2623" s="47">
        <f t="shared" si="3075"/>
        <v>100</v>
      </c>
      <c r="P2623" s="26"/>
      <c r="Q2623" s="26"/>
      <c r="R2623" s="26"/>
    </row>
    <row r="2624" spans="1:18" s="7" customFormat="1" ht="26" x14ac:dyDescent="0.35">
      <c r="A2624" s="27" t="s">
        <v>453</v>
      </c>
      <c r="B2624" s="27"/>
      <c r="C2624" s="27"/>
      <c r="D2624" s="27"/>
      <c r="E2624" s="27"/>
      <c r="F2624" s="17" t="s">
        <v>560</v>
      </c>
      <c r="G2624" s="18">
        <f t="shared" ref="G2624:R2624" si="3120">G2625+G2654+G2850+G2641+G2843</f>
        <v>975872.61099999968</v>
      </c>
      <c r="H2624" s="18">
        <f t="shared" si="3120"/>
        <v>1010789.0623900001</v>
      </c>
      <c r="I2624" s="18">
        <f t="shared" si="3120"/>
        <v>1007871.5052499999</v>
      </c>
      <c r="J2624" s="18">
        <f t="shared" si="3120"/>
        <v>168604.78500000003</v>
      </c>
      <c r="K2624" s="18">
        <f t="shared" si="3120"/>
        <v>165687.22836000001</v>
      </c>
      <c r="L2624" s="18">
        <f t="shared" si="3120"/>
        <v>232751.87252999999</v>
      </c>
      <c r="M2624" s="18">
        <f t="shared" si="3120"/>
        <v>232751.87252999999</v>
      </c>
      <c r="N2624" s="18">
        <f t="shared" si="3120"/>
        <v>588327.5120000001</v>
      </c>
      <c r="O2624" s="46">
        <f t="shared" si="3075"/>
        <v>58.204776237774666</v>
      </c>
      <c r="P2624" s="18">
        <f t="shared" si="3120"/>
        <v>49281.178</v>
      </c>
      <c r="Q2624" s="18">
        <f t="shared" si="3120"/>
        <v>132861.43</v>
      </c>
      <c r="R2624" s="18">
        <f t="shared" si="3120"/>
        <v>0</v>
      </c>
    </row>
    <row r="2625" spans="1:18" s="7" customFormat="1" x14ac:dyDescent="0.35">
      <c r="A2625" s="27" t="s">
        <v>453</v>
      </c>
      <c r="B2625" s="27" t="s">
        <v>99</v>
      </c>
      <c r="C2625" s="27"/>
      <c r="D2625" s="27"/>
      <c r="E2625" s="27"/>
      <c r="F2625" s="17" t="s">
        <v>372</v>
      </c>
      <c r="G2625" s="18">
        <f t="shared" ref="G2625:N2628" si="3121">G2626</f>
        <v>9883.2880000000005</v>
      </c>
      <c r="H2625" s="18">
        <f t="shared" si="3121"/>
        <v>9883.2877399999998</v>
      </c>
      <c r="I2625" s="18">
        <f t="shared" si="3121"/>
        <v>9883.2877399999998</v>
      </c>
      <c r="J2625" s="18">
        <f t="shared" si="3121"/>
        <v>0</v>
      </c>
      <c r="K2625" s="18">
        <f t="shared" si="3121"/>
        <v>0</v>
      </c>
      <c r="L2625" s="18">
        <f t="shared" si="3121"/>
        <v>9850.2997400000004</v>
      </c>
      <c r="M2625" s="18">
        <f t="shared" si="3121"/>
        <v>9850.2997400000004</v>
      </c>
      <c r="N2625" s="18">
        <f t="shared" si="3121"/>
        <v>2071.5129999999999</v>
      </c>
      <c r="O2625" s="46">
        <f t="shared" si="3075"/>
        <v>20.959756049761637</v>
      </c>
      <c r="P2625" s="18">
        <f t="shared" ref="P2625:R2628" si="3122">P2626</f>
        <v>0</v>
      </c>
      <c r="Q2625" s="18">
        <f t="shared" si="3122"/>
        <v>2038.5250000000001</v>
      </c>
      <c r="R2625" s="18">
        <f t="shared" si="3122"/>
        <v>0</v>
      </c>
    </row>
    <row r="2626" spans="1:18" s="29" customFormat="1" ht="26" x14ac:dyDescent="0.35">
      <c r="A2626" s="28" t="s">
        <v>453</v>
      </c>
      <c r="B2626" s="28" t="s">
        <v>99</v>
      </c>
      <c r="C2626" s="28" t="s">
        <v>309</v>
      </c>
      <c r="D2626" s="28"/>
      <c r="E2626" s="28"/>
      <c r="F2626" s="21" t="s">
        <v>379</v>
      </c>
      <c r="G2626" s="22">
        <f>G2627+G2634</f>
        <v>9883.2880000000005</v>
      </c>
      <c r="H2626" s="22">
        <f t="shared" ref="H2626:R2626" si="3123">H2627+H2634</f>
        <v>9883.2877399999998</v>
      </c>
      <c r="I2626" s="22">
        <f t="shared" si="3123"/>
        <v>9883.2877399999998</v>
      </c>
      <c r="J2626" s="22">
        <f t="shared" si="3123"/>
        <v>0</v>
      </c>
      <c r="K2626" s="22">
        <f t="shared" si="3123"/>
        <v>0</v>
      </c>
      <c r="L2626" s="22">
        <f t="shared" si="3123"/>
        <v>9850.2997400000004</v>
      </c>
      <c r="M2626" s="22">
        <f t="shared" si="3123"/>
        <v>9850.2997400000004</v>
      </c>
      <c r="N2626" s="22">
        <f t="shared" si="3123"/>
        <v>2071.5129999999999</v>
      </c>
      <c r="O2626" s="48">
        <f t="shared" si="3075"/>
        <v>20.959756049761637</v>
      </c>
      <c r="P2626" s="22">
        <f t="shared" si="3123"/>
        <v>0</v>
      </c>
      <c r="Q2626" s="22">
        <f t="shared" si="3123"/>
        <v>2038.5250000000001</v>
      </c>
      <c r="R2626" s="22">
        <f t="shared" si="3123"/>
        <v>0</v>
      </c>
    </row>
    <row r="2627" spans="1:18" ht="39" x14ac:dyDescent="0.35">
      <c r="A2627" s="24" t="s">
        <v>453</v>
      </c>
      <c r="B2627" s="24" t="s">
        <v>99</v>
      </c>
      <c r="C2627" s="24" t="s">
        <v>309</v>
      </c>
      <c r="D2627" s="24" t="s">
        <v>139</v>
      </c>
      <c r="E2627" s="24"/>
      <c r="F2627" s="25" t="s">
        <v>153</v>
      </c>
      <c r="G2627" s="26">
        <f t="shared" si="3121"/>
        <v>8122.7629999999999</v>
      </c>
      <c r="H2627" s="26">
        <f t="shared" si="3121"/>
        <v>8122.7627400000001</v>
      </c>
      <c r="I2627" s="26">
        <f t="shared" si="3121"/>
        <v>8122.7627400000001</v>
      </c>
      <c r="J2627" s="26">
        <f t="shared" si="3121"/>
        <v>0</v>
      </c>
      <c r="K2627" s="26">
        <f t="shared" si="3121"/>
        <v>0</v>
      </c>
      <c r="L2627" s="26">
        <f t="shared" si="3121"/>
        <v>8089.7747399999998</v>
      </c>
      <c r="M2627" s="26">
        <f t="shared" si="3121"/>
        <v>8089.7747399999998</v>
      </c>
      <c r="N2627" s="26">
        <f t="shared" si="3121"/>
        <v>310.988</v>
      </c>
      <c r="O2627" s="47">
        <f t="shared" si="3075"/>
        <v>3.8285988395125772</v>
      </c>
      <c r="P2627" s="26">
        <f t="shared" si="3122"/>
        <v>0</v>
      </c>
      <c r="Q2627" s="26">
        <f t="shared" si="3122"/>
        <v>278</v>
      </c>
      <c r="R2627" s="26">
        <f t="shared" si="3122"/>
        <v>0</v>
      </c>
    </row>
    <row r="2628" spans="1:18" ht="26" x14ac:dyDescent="0.35">
      <c r="A2628" s="24" t="s">
        <v>453</v>
      </c>
      <c r="B2628" s="24" t="s">
        <v>99</v>
      </c>
      <c r="C2628" s="24" t="s">
        <v>309</v>
      </c>
      <c r="D2628" s="24" t="s">
        <v>334</v>
      </c>
      <c r="E2628" s="24"/>
      <c r="F2628" s="25" t="s">
        <v>408</v>
      </c>
      <c r="G2628" s="26">
        <f t="shared" si="3121"/>
        <v>8122.7629999999999</v>
      </c>
      <c r="H2628" s="26">
        <f t="shared" si="3121"/>
        <v>8122.7627400000001</v>
      </c>
      <c r="I2628" s="26">
        <f t="shared" si="3121"/>
        <v>8122.7627400000001</v>
      </c>
      <c r="J2628" s="26">
        <f t="shared" si="3121"/>
        <v>0</v>
      </c>
      <c r="K2628" s="26">
        <f t="shared" si="3121"/>
        <v>0</v>
      </c>
      <c r="L2628" s="26">
        <f t="shared" si="3121"/>
        <v>8089.7747399999998</v>
      </c>
      <c r="M2628" s="26">
        <f t="shared" si="3121"/>
        <v>8089.7747399999998</v>
      </c>
      <c r="N2628" s="26">
        <f t="shared" si="3121"/>
        <v>310.988</v>
      </c>
      <c r="O2628" s="47">
        <f t="shared" si="3075"/>
        <v>3.8285988395125772</v>
      </c>
      <c r="P2628" s="26">
        <f t="shared" si="3122"/>
        <v>0</v>
      </c>
      <c r="Q2628" s="26">
        <f t="shared" si="3122"/>
        <v>278</v>
      </c>
      <c r="R2628" s="26">
        <f t="shared" si="3122"/>
        <v>0</v>
      </c>
    </row>
    <row r="2629" spans="1:18" x14ac:dyDescent="0.35">
      <c r="A2629" s="24" t="s">
        <v>453</v>
      </c>
      <c r="B2629" s="24" t="s">
        <v>99</v>
      </c>
      <c r="C2629" s="24" t="s">
        <v>309</v>
      </c>
      <c r="D2629" s="24" t="s">
        <v>346</v>
      </c>
      <c r="E2629" s="24"/>
      <c r="F2629" s="25" t="s">
        <v>409</v>
      </c>
      <c r="G2629" s="26">
        <f>G2630+G2632</f>
        <v>8122.7629999999999</v>
      </c>
      <c r="H2629" s="26">
        <f t="shared" ref="H2629:R2629" si="3124">H2630+H2632</f>
        <v>8122.7627400000001</v>
      </c>
      <c r="I2629" s="26">
        <f t="shared" si="3124"/>
        <v>8122.7627400000001</v>
      </c>
      <c r="J2629" s="26">
        <f t="shared" si="3124"/>
        <v>0</v>
      </c>
      <c r="K2629" s="26">
        <f t="shared" si="3124"/>
        <v>0</v>
      </c>
      <c r="L2629" s="26">
        <f t="shared" si="3124"/>
        <v>8089.7747399999998</v>
      </c>
      <c r="M2629" s="26">
        <f t="shared" si="3124"/>
        <v>8089.7747399999998</v>
      </c>
      <c r="N2629" s="26">
        <f t="shared" si="3124"/>
        <v>310.988</v>
      </c>
      <c r="O2629" s="47">
        <f t="shared" si="3075"/>
        <v>3.8285988395125772</v>
      </c>
      <c r="P2629" s="26">
        <f t="shared" si="3124"/>
        <v>0</v>
      </c>
      <c r="Q2629" s="26">
        <f t="shared" si="3124"/>
        <v>278</v>
      </c>
      <c r="R2629" s="26">
        <f t="shared" si="3124"/>
        <v>0</v>
      </c>
    </row>
    <row r="2630" spans="1:18" ht="26" x14ac:dyDescent="0.35">
      <c r="A2630" s="24" t="s">
        <v>453</v>
      </c>
      <c r="B2630" s="24" t="s">
        <v>99</v>
      </c>
      <c r="C2630" s="24" t="s">
        <v>309</v>
      </c>
      <c r="D2630" s="24" t="s">
        <v>346</v>
      </c>
      <c r="E2630" s="24" t="s">
        <v>20</v>
      </c>
      <c r="F2630" s="25" t="s">
        <v>369</v>
      </c>
      <c r="G2630" s="26">
        <f t="shared" ref="G2630:N2630" si="3125">G2631</f>
        <v>8089.7749999999996</v>
      </c>
      <c r="H2630" s="26">
        <f t="shared" si="3125"/>
        <v>8089.7747399999998</v>
      </c>
      <c r="I2630" s="26">
        <f t="shared" si="3125"/>
        <v>8089.7747399999998</v>
      </c>
      <c r="J2630" s="26">
        <f t="shared" si="3125"/>
        <v>0</v>
      </c>
      <c r="K2630" s="26">
        <f t="shared" si="3125"/>
        <v>0</v>
      </c>
      <c r="L2630" s="26">
        <f t="shared" si="3125"/>
        <v>8089.7747399999998</v>
      </c>
      <c r="M2630" s="26">
        <f t="shared" si="3125"/>
        <v>8089.7747399999998</v>
      </c>
      <c r="N2630" s="26">
        <f t="shared" si="3125"/>
        <v>278</v>
      </c>
      <c r="O2630" s="47">
        <f t="shared" si="3075"/>
        <v>3.4364368469424158</v>
      </c>
      <c r="P2630" s="26">
        <f t="shared" ref="P2630:R2630" si="3126">P2631</f>
        <v>0</v>
      </c>
      <c r="Q2630" s="26">
        <f t="shared" si="3126"/>
        <v>278</v>
      </c>
      <c r="R2630" s="26">
        <f t="shared" si="3126"/>
        <v>0</v>
      </c>
    </row>
    <row r="2631" spans="1:18" x14ac:dyDescent="0.35">
      <c r="A2631" s="24" t="s">
        <v>453</v>
      </c>
      <c r="B2631" s="24" t="s">
        <v>99</v>
      </c>
      <c r="C2631" s="24" t="s">
        <v>309</v>
      </c>
      <c r="D2631" s="24" t="s">
        <v>346</v>
      </c>
      <c r="E2631" s="24">
        <v>410</v>
      </c>
      <c r="F2631" s="25" t="s">
        <v>360</v>
      </c>
      <c r="G2631" s="26">
        <v>8089.7749999999996</v>
      </c>
      <c r="H2631" s="26">
        <v>8089.7747399999998</v>
      </c>
      <c r="I2631" s="26">
        <v>8089.7747399999998</v>
      </c>
      <c r="J2631" s="26"/>
      <c r="K2631" s="26"/>
      <c r="L2631" s="26">
        <f>H2631</f>
        <v>8089.7747399999998</v>
      </c>
      <c r="M2631" s="26">
        <f>I2631</f>
        <v>8089.7747399999998</v>
      </c>
      <c r="N2631" s="26">
        <v>278</v>
      </c>
      <c r="O2631" s="47">
        <f t="shared" si="3075"/>
        <v>3.4364368469424158</v>
      </c>
      <c r="P2631" s="26"/>
      <c r="Q2631" s="26">
        <v>278</v>
      </c>
      <c r="R2631" s="26"/>
    </row>
    <row r="2632" spans="1:18" x14ac:dyDescent="0.35">
      <c r="A2632" s="24" t="s">
        <v>453</v>
      </c>
      <c r="B2632" s="24" t="s">
        <v>99</v>
      </c>
      <c r="C2632" s="24" t="s">
        <v>309</v>
      </c>
      <c r="D2632" s="24" t="s">
        <v>346</v>
      </c>
      <c r="E2632" s="24" t="s">
        <v>7</v>
      </c>
      <c r="F2632" s="25" t="s">
        <v>371</v>
      </c>
      <c r="G2632" s="26">
        <f t="shared" ref="G2632:N2632" si="3127">G2633</f>
        <v>32.988</v>
      </c>
      <c r="H2632" s="26">
        <f t="shared" si="3127"/>
        <v>32.988</v>
      </c>
      <c r="I2632" s="26">
        <f t="shared" si="3127"/>
        <v>32.988</v>
      </c>
      <c r="J2632" s="26">
        <f t="shared" si="3127"/>
        <v>0</v>
      </c>
      <c r="K2632" s="26">
        <f t="shared" si="3127"/>
        <v>0</v>
      </c>
      <c r="L2632" s="26">
        <f t="shared" si="3127"/>
        <v>0</v>
      </c>
      <c r="M2632" s="26">
        <f t="shared" si="3127"/>
        <v>0</v>
      </c>
      <c r="N2632" s="26">
        <f t="shared" si="3127"/>
        <v>32.988</v>
      </c>
      <c r="O2632" s="47">
        <f t="shared" si="3075"/>
        <v>100</v>
      </c>
      <c r="P2632" s="26">
        <f t="shared" ref="P2632:R2632" si="3128">P2633</f>
        <v>0</v>
      </c>
      <c r="Q2632" s="26">
        <f t="shared" si="3128"/>
        <v>0</v>
      </c>
      <c r="R2632" s="26">
        <f t="shared" si="3128"/>
        <v>0</v>
      </c>
    </row>
    <row r="2633" spans="1:18" x14ac:dyDescent="0.35">
      <c r="A2633" s="24" t="s">
        <v>453</v>
      </c>
      <c r="B2633" s="24" t="s">
        <v>99</v>
      </c>
      <c r="C2633" s="24" t="s">
        <v>309</v>
      </c>
      <c r="D2633" s="24" t="s">
        <v>346</v>
      </c>
      <c r="E2633" s="24">
        <v>850</v>
      </c>
      <c r="F2633" s="25" t="s">
        <v>365</v>
      </c>
      <c r="G2633" s="26">
        <f>121.1-88.112</f>
        <v>32.988</v>
      </c>
      <c r="H2633" s="26">
        <v>32.988</v>
      </c>
      <c r="I2633" s="26">
        <v>32.988</v>
      </c>
      <c r="J2633" s="26"/>
      <c r="K2633" s="26"/>
      <c r="L2633" s="26"/>
      <c r="M2633" s="26"/>
      <c r="N2633" s="26">
        <v>32.988</v>
      </c>
      <c r="O2633" s="47">
        <f t="shared" si="3075"/>
        <v>100</v>
      </c>
      <c r="P2633" s="26"/>
      <c r="Q2633" s="26"/>
      <c r="R2633" s="26"/>
    </row>
    <row r="2634" spans="1:18" ht="26" x14ac:dyDescent="0.35">
      <c r="A2634" s="24" t="s">
        <v>453</v>
      </c>
      <c r="B2634" s="24" t="s">
        <v>99</v>
      </c>
      <c r="C2634" s="24" t="s">
        <v>309</v>
      </c>
      <c r="D2634" s="24" t="s">
        <v>57</v>
      </c>
      <c r="E2634" s="24"/>
      <c r="F2634" s="25" t="s">
        <v>748</v>
      </c>
      <c r="G2634" s="26">
        <f>G2635</f>
        <v>1760.5250000000001</v>
      </c>
      <c r="H2634" s="26">
        <f t="shared" ref="H2634:R2639" si="3129">H2635</f>
        <v>1760.5250000000001</v>
      </c>
      <c r="I2634" s="26">
        <f t="shared" si="3129"/>
        <v>1760.5250000000001</v>
      </c>
      <c r="J2634" s="26">
        <f t="shared" si="3129"/>
        <v>0</v>
      </c>
      <c r="K2634" s="26">
        <f t="shared" si="3129"/>
        <v>0</v>
      </c>
      <c r="L2634" s="26">
        <f t="shared" si="3129"/>
        <v>1760.5250000000001</v>
      </c>
      <c r="M2634" s="26">
        <f t="shared" si="3129"/>
        <v>1760.5250000000001</v>
      </c>
      <c r="N2634" s="26">
        <f t="shared" si="3129"/>
        <v>1760.5250000000001</v>
      </c>
      <c r="O2634" s="47">
        <f t="shared" si="3075"/>
        <v>100</v>
      </c>
      <c r="P2634" s="26">
        <f t="shared" si="3129"/>
        <v>0</v>
      </c>
      <c r="Q2634" s="26">
        <f t="shared" si="3129"/>
        <v>1760.5250000000001</v>
      </c>
      <c r="R2634" s="26">
        <f t="shared" si="3129"/>
        <v>0</v>
      </c>
    </row>
    <row r="2635" spans="1:18" ht="26" x14ac:dyDescent="0.35">
      <c r="A2635" s="24" t="s">
        <v>453</v>
      </c>
      <c r="B2635" s="24" t="s">
        <v>99</v>
      </c>
      <c r="C2635" s="24" t="s">
        <v>309</v>
      </c>
      <c r="D2635" s="24" t="s">
        <v>60</v>
      </c>
      <c r="E2635" s="24"/>
      <c r="F2635" s="25" t="s">
        <v>67</v>
      </c>
      <c r="G2635" s="26">
        <f>G2636</f>
        <v>1760.5250000000001</v>
      </c>
      <c r="H2635" s="26">
        <f t="shared" si="3129"/>
        <v>1760.5250000000001</v>
      </c>
      <c r="I2635" s="26">
        <f t="shared" si="3129"/>
        <v>1760.5250000000001</v>
      </c>
      <c r="J2635" s="26">
        <f t="shared" si="3129"/>
        <v>0</v>
      </c>
      <c r="K2635" s="26">
        <f t="shared" si="3129"/>
        <v>0</v>
      </c>
      <c r="L2635" s="26">
        <f t="shared" si="3129"/>
        <v>1760.5250000000001</v>
      </c>
      <c r="M2635" s="26">
        <f t="shared" si="3129"/>
        <v>1760.5250000000001</v>
      </c>
      <c r="N2635" s="26">
        <f t="shared" si="3129"/>
        <v>1760.5250000000001</v>
      </c>
      <c r="O2635" s="47">
        <f t="shared" si="3075"/>
        <v>100</v>
      </c>
      <c r="P2635" s="26">
        <f t="shared" si="3129"/>
        <v>0</v>
      </c>
      <c r="Q2635" s="26">
        <f t="shared" si="3129"/>
        <v>1760.5250000000001</v>
      </c>
      <c r="R2635" s="26">
        <f t="shared" si="3129"/>
        <v>0</v>
      </c>
    </row>
    <row r="2636" spans="1:18" x14ac:dyDescent="0.35">
      <c r="A2636" s="24" t="s">
        <v>453</v>
      </c>
      <c r="B2636" s="24" t="s">
        <v>99</v>
      </c>
      <c r="C2636" s="24" t="s">
        <v>309</v>
      </c>
      <c r="D2636" s="24" t="s">
        <v>52</v>
      </c>
      <c r="E2636" s="24"/>
      <c r="F2636" s="25" t="s">
        <v>68</v>
      </c>
      <c r="G2636" s="26">
        <f>G2639</f>
        <v>1760.5250000000001</v>
      </c>
      <c r="H2636" s="26">
        <f>H2639+H2637</f>
        <v>1760.5250000000001</v>
      </c>
      <c r="I2636" s="26">
        <f t="shared" ref="I2636:R2636" si="3130">I2639+I2637</f>
        <v>1760.5250000000001</v>
      </c>
      <c r="J2636" s="26">
        <f t="shared" si="3130"/>
        <v>0</v>
      </c>
      <c r="K2636" s="26">
        <f t="shared" si="3130"/>
        <v>0</v>
      </c>
      <c r="L2636" s="26">
        <f t="shared" si="3130"/>
        <v>1760.5250000000001</v>
      </c>
      <c r="M2636" s="26">
        <f t="shared" si="3130"/>
        <v>1760.5250000000001</v>
      </c>
      <c r="N2636" s="26">
        <f t="shared" si="3130"/>
        <v>1760.5250000000001</v>
      </c>
      <c r="O2636" s="47">
        <f t="shared" si="3075"/>
        <v>100</v>
      </c>
      <c r="P2636" s="26">
        <f t="shared" si="3130"/>
        <v>0</v>
      </c>
      <c r="Q2636" s="26">
        <f t="shared" si="3130"/>
        <v>1760.5250000000001</v>
      </c>
      <c r="R2636" s="26">
        <f t="shared" si="3130"/>
        <v>0</v>
      </c>
    </row>
    <row r="2637" spans="1:18" ht="26" x14ac:dyDescent="0.35">
      <c r="A2637" s="24" t="s">
        <v>453</v>
      </c>
      <c r="B2637" s="24" t="s">
        <v>99</v>
      </c>
      <c r="C2637" s="24" t="s">
        <v>309</v>
      </c>
      <c r="D2637" s="24" t="s">
        <v>52</v>
      </c>
      <c r="E2637" s="24" t="s">
        <v>20</v>
      </c>
      <c r="F2637" s="25" t="s">
        <v>369</v>
      </c>
      <c r="G2637" s="26"/>
      <c r="H2637" s="26">
        <f>H2638</f>
        <v>1760.5250000000001</v>
      </c>
      <c r="I2637" s="26">
        <f t="shared" ref="I2637:R2637" si="3131">I2638</f>
        <v>1760.5250000000001</v>
      </c>
      <c r="J2637" s="26">
        <f t="shared" si="3131"/>
        <v>0</v>
      </c>
      <c r="K2637" s="26">
        <f t="shared" si="3131"/>
        <v>0</v>
      </c>
      <c r="L2637" s="26">
        <f t="shared" si="3131"/>
        <v>1760.5250000000001</v>
      </c>
      <c r="M2637" s="26">
        <f t="shared" si="3131"/>
        <v>1760.5250000000001</v>
      </c>
      <c r="N2637" s="26">
        <f t="shared" si="3131"/>
        <v>1760.5250000000001</v>
      </c>
      <c r="O2637" s="47">
        <f t="shared" si="3075"/>
        <v>100</v>
      </c>
      <c r="P2637" s="26">
        <f t="shared" si="3131"/>
        <v>0</v>
      </c>
      <c r="Q2637" s="26">
        <f t="shared" si="3131"/>
        <v>1760.5250000000001</v>
      </c>
      <c r="R2637" s="26">
        <f t="shared" si="3131"/>
        <v>0</v>
      </c>
    </row>
    <row r="2638" spans="1:18" x14ac:dyDescent="0.35">
      <c r="A2638" s="24" t="s">
        <v>453</v>
      </c>
      <c r="B2638" s="24" t="s">
        <v>99</v>
      </c>
      <c r="C2638" s="24" t="s">
        <v>309</v>
      </c>
      <c r="D2638" s="24" t="s">
        <v>52</v>
      </c>
      <c r="E2638" s="24">
        <v>410</v>
      </c>
      <c r="F2638" s="25" t="s">
        <v>360</v>
      </c>
      <c r="G2638" s="26"/>
      <c r="H2638" s="26">
        <v>1760.5250000000001</v>
      </c>
      <c r="I2638" s="26">
        <v>1760.5250000000001</v>
      </c>
      <c r="J2638" s="26"/>
      <c r="K2638" s="26"/>
      <c r="L2638" s="26">
        <f>H2638</f>
        <v>1760.5250000000001</v>
      </c>
      <c r="M2638" s="26">
        <f>I2638</f>
        <v>1760.5250000000001</v>
      </c>
      <c r="N2638" s="26">
        <v>1760.5250000000001</v>
      </c>
      <c r="O2638" s="47">
        <f t="shared" ref="O2638:O2701" si="3132">N2638/H2638*100</f>
        <v>100</v>
      </c>
      <c r="P2638" s="26"/>
      <c r="Q2638" s="26">
        <v>1760.5250000000001</v>
      </c>
      <c r="R2638" s="26"/>
    </row>
    <row r="2639" spans="1:18" x14ac:dyDescent="0.35">
      <c r="A2639" s="24" t="s">
        <v>453</v>
      </c>
      <c r="B2639" s="24" t="s">
        <v>99</v>
      </c>
      <c r="C2639" s="24" t="s">
        <v>309</v>
      </c>
      <c r="D2639" s="24" t="s">
        <v>52</v>
      </c>
      <c r="E2639" s="24" t="s">
        <v>7</v>
      </c>
      <c r="F2639" s="25" t="s">
        <v>371</v>
      </c>
      <c r="G2639" s="26">
        <f>G2640</f>
        <v>1760.5250000000001</v>
      </c>
      <c r="H2639" s="26">
        <f t="shared" si="3129"/>
        <v>0</v>
      </c>
      <c r="I2639" s="26">
        <f t="shared" si="3129"/>
        <v>0</v>
      </c>
      <c r="J2639" s="26">
        <f t="shared" si="3129"/>
        <v>0</v>
      </c>
      <c r="K2639" s="26">
        <f t="shared" si="3129"/>
        <v>0</v>
      </c>
      <c r="L2639" s="26">
        <f t="shared" si="3129"/>
        <v>0</v>
      </c>
      <c r="M2639" s="26">
        <f t="shared" si="3129"/>
        <v>0</v>
      </c>
      <c r="N2639" s="26">
        <f t="shared" si="3129"/>
        <v>0</v>
      </c>
      <c r="O2639" s="47"/>
      <c r="P2639" s="26">
        <f t="shared" si="3129"/>
        <v>0</v>
      </c>
      <c r="Q2639" s="26">
        <f t="shared" si="3129"/>
        <v>0</v>
      </c>
      <c r="R2639" s="26">
        <f t="shared" si="3129"/>
        <v>0</v>
      </c>
    </row>
    <row r="2640" spans="1:18" x14ac:dyDescent="0.35">
      <c r="A2640" s="24" t="s">
        <v>453</v>
      </c>
      <c r="B2640" s="24" t="s">
        <v>99</v>
      </c>
      <c r="C2640" s="24" t="s">
        <v>309</v>
      </c>
      <c r="D2640" s="24" t="s">
        <v>52</v>
      </c>
      <c r="E2640" s="24" t="s">
        <v>845</v>
      </c>
      <c r="F2640" s="25" t="s">
        <v>364</v>
      </c>
      <c r="G2640" s="26">
        <v>1760.5250000000001</v>
      </c>
      <c r="H2640" s="26"/>
      <c r="I2640" s="26"/>
      <c r="J2640" s="26"/>
      <c r="K2640" s="26"/>
      <c r="L2640" s="26"/>
      <c r="M2640" s="26"/>
      <c r="N2640" s="26"/>
      <c r="O2640" s="47"/>
      <c r="P2640" s="26"/>
      <c r="Q2640" s="26"/>
      <c r="R2640" s="26"/>
    </row>
    <row r="2641" spans="1:18" s="7" customFormat="1" x14ac:dyDescent="0.35">
      <c r="A2641" s="27" t="s">
        <v>453</v>
      </c>
      <c r="B2641" s="27" t="s">
        <v>74</v>
      </c>
      <c r="C2641" s="27"/>
      <c r="D2641" s="27"/>
      <c r="E2641" s="27"/>
      <c r="F2641" s="17" t="s">
        <v>88</v>
      </c>
      <c r="G2641" s="18">
        <f t="shared" ref="G2641:N2652" si="3133">G2642</f>
        <v>12138.048000000001</v>
      </c>
      <c r="H2641" s="18">
        <f t="shared" si="3133"/>
        <v>34154.148000000001</v>
      </c>
      <c r="I2641" s="18">
        <f t="shared" si="3133"/>
        <v>31236.591820000001</v>
      </c>
      <c r="J2641" s="18">
        <f t="shared" si="3133"/>
        <v>27787.199999999997</v>
      </c>
      <c r="K2641" s="18">
        <f t="shared" si="3133"/>
        <v>24869.643819999998</v>
      </c>
      <c r="L2641" s="18">
        <f t="shared" si="3133"/>
        <v>0</v>
      </c>
      <c r="M2641" s="18">
        <f t="shared" si="3133"/>
        <v>0</v>
      </c>
      <c r="N2641" s="18">
        <f t="shared" si="3133"/>
        <v>31221.761000000002</v>
      </c>
      <c r="O2641" s="46">
        <f t="shared" si="3132"/>
        <v>91.414258086601961</v>
      </c>
      <c r="P2641" s="18">
        <f t="shared" ref="P2641:R2652" si="3134">P2642</f>
        <v>24854.813000000002</v>
      </c>
      <c r="Q2641" s="18">
        <f t="shared" si="3134"/>
        <v>0</v>
      </c>
      <c r="R2641" s="18">
        <f t="shared" si="3134"/>
        <v>0</v>
      </c>
    </row>
    <row r="2642" spans="1:18" s="29" customFormat="1" x14ac:dyDescent="0.35">
      <c r="A2642" s="28" t="s">
        <v>453</v>
      </c>
      <c r="B2642" s="28" t="s">
        <v>74</v>
      </c>
      <c r="C2642" s="28" t="s">
        <v>50</v>
      </c>
      <c r="D2642" s="28"/>
      <c r="E2642" s="28"/>
      <c r="F2642" s="21" t="s">
        <v>832</v>
      </c>
      <c r="G2642" s="22">
        <f t="shared" si="3133"/>
        <v>12138.048000000001</v>
      </c>
      <c r="H2642" s="22">
        <f t="shared" si="3133"/>
        <v>34154.148000000001</v>
      </c>
      <c r="I2642" s="22">
        <f t="shared" si="3133"/>
        <v>31236.591820000001</v>
      </c>
      <c r="J2642" s="22">
        <f t="shared" si="3133"/>
        <v>27787.199999999997</v>
      </c>
      <c r="K2642" s="22">
        <f t="shared" si="3133"/>
        <v>24869.643819999998</v>
      </c>
      <c r="L2642" s="22">
        <f t="shared" si="3133"/>
        <v>0</v>
      </c>
      <c r="M2642" s="22">
        <f t="shared" si="3133"/>
        <v>0</v>
      </c>
      <c r="N2642" s="22">
        <f t="shared" si="3133"/>
        <v>31221.761000000002</v>
      </c>
      <c r="O2642" s="48">
        <f t="shared" si="3132"/>
        <v>91.414258086601961</v>
      </c>
      <c r="P2642" s="22">
        <f t="shared" si="3134"/>
        <v>24854.813000000002</v>
      </c>
      <c r="Q2642" s="22">
        <f t="shared" si="3134"/>
        <v>0</v>
      </c>
      <c r="R2642" s="22">
        <f t="shared" si="3134"/>
        <v>0</v>
      </c>
    </row>
    <row r="2643" spans="1:18" ht="26" x14ac:dyDescent="0.35">
      <c r="A2643" s="24" t="s">
        <v>453</v>
      </c>
      <c r="B2643" s="24" t="s">
        <v>74</v>
      </c>
      <c r="C2643" s="24" t="s">
        <v>50</v>
      </c>
      <c r="D2643" s="24" t="s">
        <v>343</v>
      </c>
      <c r="E2643" s="24"/>
      <c r="F2643" s="25" t="s">
        <v>410</v>
      </c>
      <c r="G2643" s="26">
        <f t="shared" si="3133"/>
        <v>12138.048000000001</v>
      </c>
      <c r="H2643" s="26">
        <f t="shared" si="3133"/>
        <v>34154.148000000001</v>
      </c>
      <c r="I2643" s="26">
        <f t="shared" si="3133"/>
        <v>31236.591820000001</v>
      </c>
      <c r="J2643" s="26">
        <f t="shared" si="3133"/>
        <v>27787.199999999997</v>
      </c>
      <c r="K2643" s="26">
        <f t="shared" si="3133"/>
        <v>24869.643819999998</v>
      </c>
      <c r="L2643" s="26">
        <f t="shared" si="3133"/>
        <v>0</v>
      </c>
      <c r="M2643" s="26">
        <f t="shared" si="3133"/>
        <v>0</v>
      </c>
      <c r="N2643" s="26">
        <f t="shared" si="3133"/>
        <v>31221.761000000002</v>
      </c>
      <c r="O2643" s="47">
        <f t="shared" si="3132"/>
        <v>91.414258086601961</v>
      </c>
      <c r="P2643" s="26">
        <f t="shared" si="3134"/>
        <v>24854.813000000002</v>
      </c>
      <c r="Q2643" s="26">
        <f t="shared" si="3134"/>
        <v>0</v>
      </c>
      <c r="R2643" s="26">
        <f t="shared" si="3134"/>
        <v>0</v>
      </c>
    </row>
    <row r="2644" spans="1:18" ht="26" x14ac:dyDescent="0.35">
      <c r="A2644" s="24" t="s">
        <v>453</v>
      </c>
      <c r="B2644" s="24" t="s">
        <v>74</v>
      </c>
      <c r="C2644" s="24" t="s">
        <v>50</v>
      </c>
      <c r="D2644" s="24" t="s">
        <v>458</v>
      </c>
      <c r="E2644" s="24"/>
      <c r="F2644" s="25" t="s">
        <v>674</v>
      </c>
      <c r="G2644" s="26">
        <f>G2651+G2645+G2648</f>
        <v>12138.048000000001</v>
      </c>
      <c r="H2644" s="26">
        <f t="shared" ref="H2644:N2644" si="3135">H2651+H2645+H2648</f>
        <v>34154.148000000001</v>
      </c>
      <c r="I2644" s="26">
        <f t="shared" si="3135"/>
        <v>31236.591820000001</v>
      </c>
      <c r="J2644" s="26">
        <f t="shared" si="3135"/>
        <v>27787.199999999997</v>
      </c>
      <c r="K2644" s="26">
        <f t="shared" si="3135"/>
        <v>24869.643819999998</v>
      </c>
      <c r="L2644" s="26">
        <f t="shared" si="3135"/>
        <v>0</v>
      </c>
      <c r="M2644" s="26">
        <f t="shared" si="3135"/>
        <v>0</v>
      </c>
      <c r="N2644" s="26">
        <f t="shared" si="3135"/>
        <v>31221.761000000002</v>
      </c>
      <c r="O2644" s="47">
        <f t="shared" si="3132"/>
        <v>91.414258086601961</v>
      </c>
      <c r="P2644" s="26">
        <f t="shared" ref="P2644:R2644" si="3136">P2651+P2645+P2648</f>
        <v>24854.813000000002</v>
      </c>
      <c r="Q2644" s="26">
        <f t="shared" ref="Q2644" si="3137">Q2651+Q2645+Q2648</f>
        <v>0</v>
      </c>
      <c r="R2644" s="26">
        <f t="shared" si="3136"/>
        <v>0</v>
      </c>
    </row>
    <row r="2645" spans="1:18" x14ac:dyDescent="0.35">
      <c r="A2645" s="24" t="s">
        <v>453</v>
      </c>
      <c r="B2645" s="24" t="s">
        <v>74</v>
      </c>
      <c r="C2645" s="24" t="s">
        <v>50</v>
      </c>
      <c r="D2645" s="24" t="s">
        <v>444</v>
      </c>
      <c r="E2645" s="24"/>
      <c r="F2645" s="25" t="s">
        <v>676</v>
      </c>
      <c r="G2645" s="26">
        <f t="shared" ref="G2645:G2646" si="3138">G2646</f>
        <v>6366.9480000000003</v>
      </c>
      <c r="H2645" s="26">
        <f>H2646</f>
        <v>6366.9480000000003</v>
      </c>
      <c r="I2645" s="26">
        <f t="shared" ref="I2645:M2646" si="3139">I2646</f>
        <v>6366.9480000000003</v>
      </c>
      <c r="J2645" s="26">
        <f t="shared" si="3139"/>
        <v>0</v>
      </c>
      <c r="K2645" s="26">
        <f t="shared" si="3139"/>
        <v>0</v>
      </c>
      <c r="L2645" s="26">
        <f t="shared" si="3139"/>
        <v>0</v>
      </c>
      <c r="M2645" s="26">
        <f t="shared" si="3139"/>
        <v>0</v>
      </c>
      <c r="N2645" s="26">
        <f t="shared" ref="N2645:N2646" si="3140">N2646</f>
        <v>6366.9480000000003</v>
      </c>
      <c r="O2645" s="47">
        <f t="shared" si="3132"/>
        <v>100</v>
      </c>
      <c r="P2645" s="26">
        <f t="shared" ref="P2645:R2646" si="3141">P2646</f>
        <v>0</v>
      </c>
      <c r="Q2645" s="26">
        <f t="shared" si="3141"/>
        <v>0</v>
      </c>
      <c r="R2645" s="26">
        <f t="shared" si="3141"/>
        <v>0</v>
      </c>
    </row>
    <row r="2646" spans="1:18" ht="26" x14ac:dyDescent="0.35">
      <c r="A2646" s="24" t="s">
        <v>453</v>
      </c>
      <c r="B2646" s="24" t="s">
        <v>74</v>
      </c>
      <c r="C2646" s="24" t="s">
        <v>50</v>
      </c>
      <c r="D2646" s="24" t="s">
        <v>444</v>
      </c>
      <c r="E2646" s="24" t="s">
        <v>6</v>
      </c>
      <c r="F2646" s="25" t="s">
        <v>367</v>
      </c>
      <c r="G2646" s="26">
        <f t="shared" si="3138"/>
        <v>6366.9480000000003</v>
      </c>
      <c r="H2646" s="26">
        <f>H2647</f>
        <v>6366.9480000000003</v>
      </c>
      <c r="I2646" s="26">
        <f t="shared" si="3139"/>
        <v>6366.9480000000003</v>
      </c>
      <c r="J2646" s="26">
        <f t="shared" si="3139"/>
        <v>0</v>
      </c>
      <c r="K2646" s="26">
        <f t="shared" si="3139"/>
        <v>0</v>
      </c>
      <c r="L2646" s="26">
        <f t="shared" si="3139"/>
        <v>0</v>
      </c>
      <c r="M2646" s="26">
        <f t="shared" si="3139"/>
        <v>0</v>
      </c>
      <c r="N2646" s="26">
        <f t="shared" si="3140"/>
        <v>6366.9480000000003</v>
      </c>
      <c r="O2646" s="47">
        <f t="shared" si="3132"/>
        <v>100</v>
      </c>
      <c r="P2646" s="26">
        <f t="shared" si="3141"/>
        <v>0</v>
      </c>
      <c r="Q2646" s="26">
        <f t="shared" si="3141"/>
        <v>0</v>
      </c>
      <c r="R2646" s="26">
        <f t="shared" si="3141"/>
        <v>0</v>
      </c>
    </row>
    <row r="2647" spans="1:18" ht="26" x14ac:dyDescent="0.35">
      <c r="A2647" s="24" t="s">
        <v>453</v>
      </c>
      <c r="B2647" s="24" t="s">
        <v>74</v>
      </c>
      <c r="C2647" s="24" t="s">
        <v>50</v>
      </c>
      <c r="D2647" s="24" t="s">
        <v>444</v>
      </c>
      <c r="E2647" s="24" t="s">
        <v>302</v>
      </c>
      <c r="F2647" s="25" t="s">
        <v>356</v>
      </c>
      <c r="G2647" s="26">
        <f>296+6070.948</f>
        <v>6366.9480000000003</v>
      </c>
      <c r="H2647" s="26">
        <v>6366.9480000000003</v>
      </c>
      <c r="I2647" s="26">
        <v>6366.9480000000003</v>
      </c>
      <c r="J2647" s="26"/>
      <c r="K2647" s="26"/>
      <c r="L2647" s="26"/>
      <c r="M2647" s="26"/>
      <c r="N2647" s="26">
        <v>6366.9480000000003</v>
      </c>
      <c r="O2647" s="47">
        <f t="shared" si="3132"/>
        <v>100</v>
      </c>
      <c r="P2647" s="26"/>
      <c r="Q2647" s="26"/>
      <c r="R2647" s="26"/>
    </row>
    <row r="2648" spans="1:18" ht="52" x14ac:dyDescent="0.35">
      <c r="A2648" s="24" t="s">
        <v>453</v>
      </c>
      <c r="B2648" s="24" t="s">
        <v>74</v>
      </c>
      <c r="C2648" s="24" t="s">
        <v>50</v>
      </c>
      <c r="D2648" s="24" t="s">
        <v>909</v>
      </c>
      <c r="E2648" s="24"/>
      <c r="F2648" s="25" t="s">
        <v>1024</v>
      </c>
      <c r="G2648" s="26">
        <f>G2649</f>
        <v>0</v>
      </c>
      <c r="H2648" s="26">
        <f t="shared" ref="H2648:N2649" si="3142">H2649</f>
        <v>22016.1</v>
      </c>
      <c r="I2648" s="26">
        <f t="shared" si="3142"/>
        <v>19098.543819999999</v>
      </c>
      <c r="J2648" s="26">
        <f t="shared" si="3142"/>
        <v>22016.1</v>
      </c>
      <c r="K2648" s="26">
        <f t="shared" si="3142"/>
        <v>19098.543819999999</v>
      </c>
      <c r="L2648" s="26">
        <f t="shared" si="3142"/>
        <v>0</v>
      </c>
      <c r="M2648" s="26">
        <f t="shared" si="3142"/>
        <v>0</v>
      </c>
      <c r="N2648" s="26">
        <f t="shared" si="3142"/>
        <v>19098.544000000002</v>
      </c>
      <c r="O2648" s="47">
        <f t="shared" si="3132"/>
        <v>86.74807981431772</v>
      </c>
      <c r="P2648" s="26">
        <f t="shared" ref="P2648:R2649" si="3143">P2649</f>
        <v>19098.544000000002</v>
      </c>
      <c r="Q2648" s="26">
        <f t="shared" si="3143"/>
        <v>0</v>
      </c>
      <c r="R2648" s="26">
        <f t="shared" si="3143"/>
        <v>0</v>
      </c>
    </row>
    <row r="2649" spans="1:18" ht="26" x14ac:dyDescent="0.35">
      <c r="A2649" s="24" t="s">
        <v>453</v>
      </c>
      <c r="B2649" s="24" t="s">
        <v>74</v>
      </c>
      <c r="C2649" s="24" t="s">
        <v>50</v>
      </c>
      <c r="D2649" s="24" t="s">
        <v>909</v>
      </c>
      <c r="E2649" s="24" t="s">
        <v>6</v>
      </c>
      <c r="F2649" s="25" t="s">
        <v>367</v>
      </c>
      <c r="G2649" s="26">
        <f>G2650</f>
        <v>0</v>
      </c>
      <c r="H2649" s="26">
        <f t="shared" si="3142"/>
        <v>22016.1</v>
      </c>
      <c r="I2649" s="26">
        <f t="shared" si="3142"/>
        <v>19098.543819999999</v>
      </c>
      <c r="J2649" s="26">
        <f t="shared" si="3142"/>
        <v>22016.1</v>
      </c>
      <c r="K2649" s="26">
        <f t="shared" si="3142"/>
        <v>19098.543819999999</v>
      </c>
      <c r="L2649" s="26">
        <f t="shared" si="3142"/>
        <v>0</v>
      </c>
      <c r="M2649" s="26">
        <f t="shared" si="3142"/>
        <v>0</v>
      </c>
      <c r="N2649" s="26">
        <f t="shared" si="3142"/>
        <v>19098.544000000002</v>
      </c>
      <c r="O2649" s="47">
        <f t="shared" si="3132"/>
        <v>86.74807981431772</v>
      </c>
      <c r="P2649" s="26">
        <f t="shared" si="3143"/>
        <v>19098.544000000002</v>
      </c>
      <c r="Q2649" s="26">
        <f t="shared" si="3143"/>
        <v>0</v>
      </c>
      <c r="R2649" s="26">
        <f t="shared" si="3143"/>
        <v>0</v>
      </c>
    </row>
    <row r="2650" spans="1:18" ht="26" x14ac:dyDescent="0.35">
      <c r="A2650" s="24" t="s">
        <v>453</v>
      </c>
      <c r="B2650" s="24" t="s">
        <v>74</v>
      </c>
      <c r="C2650" s="24" t="s">
        <v>50</v>
      </c>
      <c r="D2650" s="24" t="s">
        <v>909</v>
      </c>
      <c r="E2650" s="24" t="s">
        <v>302</v>
      </c>
      <c r="F2650" s="25" t="s">
        <v>356</v>
      </c>
      <c r="G2650" s="26"/>
      <c r="H2650" s="26">
        <v>22016.1</v>
      </c>
      <c r="I2650" s="26">
        <v>19098.543819999999</v>
      </c>
      <c r="J2650" s="26">
        <f>H2650</f>
        <v>22016.1</v>
      </c>
      <c r="K2650" s="26">
        <f>I2650</f>
        <v>19098.543819999999</v>
      </c>
      <c r="L2650" s="26"/>
      <c r="M2650" s="26"/>
      <c r="N2650" s="26">
        <v>19098.544000000002</v>
      </c>
      <c r="O2650" s="47">
        <f t="shared" si="3132"/>
        <v>86.74807981431772</v>
      </c>
      <c r="P2650" s="26">
        <f>N2650</f>
        <v>19098.544000000002</v>
      </c>
      <c r="Q2650" s="26"/>
      <c r="R2650" s="26"/>
    </row>
    <row r="2651" spans="1:18" ht="52" x14ac:dyDescent="0.35">
      <c r="A2651" s="24" t="s">
        <v>453</v>
      </c>
      <c r="B2651" s="24" t="s">
        <v>74</v>
      </c>
      <c r="C2651" s="24" t="s">
        <v>50</v>
      </c>
      <c r="D2651" s="24" t="s">
        <v>830</v>
      </c>
      <c r="E2651" s="24"/>
      <c r="F2651" s="25" t="s">
        <v>831</v>
      </c>
      <c r="G2651" s="26">
        <f t="shared" si="3133"/>
        <v>5771.1</v>
      </c>
      <c r="H2651" s="26">
        <f t="shared" si="3133"/>
        <v>5771.1</v>
      </c>
      <c r="I2651" s="26">
        <f t="shared" si="3133"/>
        <v>5771.1</v>
      </c>
      <c r="J2651" s="26">
        <f t="shared" si="3133"/>
        <v>5771.1</v>
      </c>
      <c r="K2651" s="26">
        <f t="shared" si="3133"/>
        <v>5771.1</v>
      </c>
      <c r="L2651" s="26">
        <f t="shared" si="3133"/>
        <v>0</v>
      </c>
      <c r="M2651" s="26">
        <f t="shared" si="3133"/>
        <v>0</v>
      </c>
      <c r="N2651" s="26">
        <f t="shared" si="3133"/>
        <v>5756.2690000000002</v>
      </c>
      <c r="O2651" s="47">
        <f t="shared" si="3132"/>
        <v>99.74301259725182</v>
      </c>
      <c r="P2651" s="26">
        <f t="shared" si="3134"/>
        <v>5756.2690000000002</v>
      </c>
      <c r="Q2651" s="26">
        <f t="shared" si="3134"/>
        <v>0</v>
      </c>
      <c r="R2651" s="26">
        <f t="shared" si="3134"/>
        <v>0</v>
      </c>
    </row>
    <row r="2652" spans="1:18" ht="26" x14ac:dyDescent="0.35">
      <c r="A2652" s="24" t="s">
        <v>453</v>
      </c>
      <c r="B2652" s="24" t="s">
        <v>74</v>
      </c>
      <c r="C2652" s="24" t="s">
        <v>50</v>
      </c>
      <c r="D2652" s="24" t="s">
        <v>830</v>
      </c>
      <c r="E2652" s="24" t="s">
        <v>6</v>
      </c>
      <c r="F2652" s="25" t="s">
        <v>367</v>
      </c>
      <c r="G2652" s="26">
        <f t="shared" si="3133"/>
        <v>5771.1</v>
      </c>
      <c r="H2652" s="26">
        <f t="shared" si="3133"/>
        <v>5771.1</v>
      </c>
      <c r="I2652" s="26">
        <f t="shared" si="3133"/>
        <v>5771.1</v>
      </c>
      <c r="J2652" s="26">
        <f t="shared" si="3133"/>
        <v>5771.1</v>
      </c>
      <c r="K2652" s="26">
        <f t="shared" si="3133"/>
        <v>5771.1</v>
      </c>
      <c r="L2652" s="26">
        <f t="shared" si="3133"/>
        <v>0</v>
      </c>
      <c r="M2652" s="26">
        <f t="shared" si="3133"/>
        <v>0</v>
      </c>
      <c r="N2652" s="26">
        <f t="shared" si="3133"/>
        <v>5756.2690000000002</v>
      </c>
      <c r="O2652" s="47">
        <f t="shared" si="3132"/>
        <v>99.74301259725182</v>
      </c>
      <c r="P2652" s="26">
        <f t="shared" si="3134"/>
        <v>5756.2690000000002</v>
      </c>
      <c r="Q2652" s="26">
        <f t="shared" si="3134"/>
        <v>0</v>
      </c>
      <c r="R2652" s="26">
        <f t="shared" si="3134"/>
        <v>0</v>
      </c>
    </row>
    <row r="2653" spans="1:18" ht="26" x14ac:dyDescent="0.35">
      <c r="A2653" s="24" t="s">
        <v>453</v>
      </c>
      <c r="B2653" s="24" t="s">
        <v>74</v>
      </c>
      <c r="C2653" s="24" t="s">
        <v>50</v>
      </c>
      <c r="D2653" s="24" t="s">
        <v>830</v>
      </c>
      <c r="E2653" s="24" t="s">
        <v>302</v>
      </c>
      <c r="F2653" s="25" t="s">
        <v>356</v>
      </c>
      <c r="G2653" s="26">
        <v>5771.1</v>
      </c>
      <c r="H2653" s="26">
        <v>5771.1</v>
      </c>
      <c r="I2653" s="26">
        <v>5771.1</v>
      </c>
      <c r="J2653" s="26">
        <f>H2653</f>
        <v>5771.1</v>
      </c>
      <c r="K2653" s="26">
        <f>I2653</f>
        <v>5771.1</v>
      </c>
      <c r="L2653" s="26"/>
      <c r="M2653" s="26"/>
      <c r="N2653" s="26">
        <v>5756.2690000000002</v>
      </c>
      <c r="O2653" s="47">
        <f t="shared" si="3132"/>
        <v>99.74301259725182</v>
      </c>
      <c r="P2653" s="26">
        <f>N2653</f>
        <v>5756.2690000000002</v>
      </c>
      <c r="Q2653" s="26"/>
      <c r="R2653" s="26"/>
    </row>
    <row r="2654" spans="1:18" s="7" customFormat="1" x14ac:dyDescent="0.35">
      <c r="A2654" s="27" t="s">
        <v>453</v>
      </c>
      <c r="B2654" s="27" t="s">
        <v>100</v>
      </c>
      <c r="C2654" s="27"/>
      <c r="D2654" s="27"/>
      <c r="E2654" s="27"/>
      <c r="F2654" s="17" t="s">
        <v>373</v>
      </c>
      <c r="G2654" s="18">
        <f t="shared" ref="G2654:R2654" si="3144">G2655+G2715+G2765+G2781</f>
        <v>943552.17099999986</v>
      </c>
      <c r="H2654" s="18">
        <f t="shared" si="3144"/>
        <v>956452.52309000003</v>
      </c>
      <c r="I2654" s="18">
        <f t="shared" si="3144"/>
        <v>956452.52212999994</v>
      </c>
      <c r="J2654" s="18">
        <f t="shared" si="3144"/>
        <v>140817.58500000002</v>
      </c>
      <c r="K2654" s="18">
        <f t="shared" si="3144"/>
        <v>140817.58454000001</v>
      </c>
      <c r="L2654" s="18">
        <f t="shared" si="3144"/>
        <v>222901.57279000001</v>
      </c>
      <c r="M2654" s="18">
        <f t="shared" si="3144"/>
        <v>222901.57279000001</v>
      </c>
      <c r="N2654" s="18">
        <f t="shared" si="3144"/>
        <v>545245.14399999997</v>
      </c>
      <c r="O2654" s="46">
        <f t="shared" si="3132"/>
        <v>57.007026573413476</v>
      </c>
      <c r="P2654" s="18">
        <f t="shared" si="3144"/>
        <v>24426.364999999998</v>
      </c>
      <c r="Q2654" s="18">
        <f t="shared" si="3144"/>
        <v>130822.905</v>
      </c>
      <c r="R2654" s="18">
        <f t="shared" si="3144"/>
        <v>0</v>
      </c>
    </row>
    <row r="2655" spans="1:18" s="29" customFormat="1" x14ac:dyDescent="0.35">
      <c r="A2655" s="28" t="s">
        <v>453</v>
      </c>
      <c r="B2655" s="28" t="s">
        <v>100</v>
      </c>
      <c r="C2655" s="28" t="s">
        <v>8</v>
      </c>
      <c r="D2655" s="28"/>
      <c r="E2655" s="28"/>
      <c r="F2655" s="21" t="s">
        <v>380</v>
      </c>
      <c r="G2655" s="22">
        <f t="shared" ref="G2655:R2655" si="3145">G2656+G2681+G2693+G2704</f>
        <v>487940.96699999995</v>
      </c>
      <c r="H2655" s="22">
        <f t="shared" si="3145"/>
        <v>493555.40146999998</v>
      </c>
      <c r="I2655" s="22">
        <f t="shared" si="3145"/>
        <v>493555.40071999998</v>
      </c>
      <c r="J2655" s="22">
        <f t="shared" si="3145"/>
        <v>140562.58500000002</v>
      </c>
      <c r="K2655" s="22">
        <f t="shared" si="3145"/>
        <v>140562.58454000001</v>
      </c>
      <c r="L2655" s="22">
        <f t="shared" si="3145"/>
        <v>0</v>
      </c>
      <c r="M2655" s="22">
        <f t="shared" si="3145"/>
        <v>0</v>
      </c>
      <c r="N2655" s="22">
        <f t="shared" si="3145"/>
        <v>191609.41200000001</v>
      </c>
      <c r="O2655" s="48">
        <f t="shared" si="3132"/>
        <v>38.822270292111618</v>
      </c>
      <c r="P2655" s="22">
        <f t="shared" si="3145"/>
        <v>24171.364999999998</v>
      </c>
      <c r="Q2655" s="22">
        <f t="shared" si="3145"/>
        <v>0</v>
      </c>
      <c r="R2655" s="22">
        <f t="shared" si="3145"/>
        <v>0</v>
      </c>
    </row>
    <row r="2656" spans="1:18" ht="26" x14ac:dyDescent="0.35">
      <c r="A2656" s="24" t="s">
        <v>453</v>
      </c>
      <c r="B2656" s="24" t="s">
        <v>100</v>
      </c>
      <c r="C2656" s="24" t="s">
        <v>8</v>
      </c>
      <c r="D2656" s="24" t="s">
        <v>454</v>
      </c>
      <c r="E2656" s="24"/>
      <c r="F2656" s="25" t="s">
        <v>787</v>
      </c>
      <c r="G2656" s="26">
        <f t="shared" ref="G2656" si="3146">G2657+G2663</f>
        <v>366171.72599999997</v>
      </c>
      <c r="H2656" s="26">
        <f t="shared" ref="H2656:M2656" si="3147">H2657+H2663</f>
        <v>370343.09055999998</v>
      </c>
      <c r="I2656" s="26">
        <f t="shared" si="3147"/>
        <v>370343.08980999998</v>
      </c>
      <c r="J2656" s="26">
        <f t="shared" si="3147"/>
        <v>120562.58500000001</v>
      </c>
      <c r="K2656" s="26">
        <f t="shared" si="3147"/>
        <v>120562.58454</v>
      </c>
      <c r="L2656" s="26">
        <f t="shared" si="3147"/>
        <v>0</v>
      </c>
      <c r="M2656" s="26">
        <f t="shared" si="3147"/>
        <v>0</v>
      </c>
      <c r="N2656" s="26">
        <f t="shared" ref="N2656" si="3148">N2657+N2663</f>
        <v>84329.975999999995</v>
      </c>
      <c r="O2656" s="47">
        <f t="shared" si="3132"/>
        <v>22.770770712228945</v>
      </c>
      <c r="P2656" s="26">
        <f t="shared" ref="P2656:R2656" si="3149">P2657+P2663</f>
        <v>4171.3649999999998</v>
      </c>
      <c r="Q2656" s="26">
        <f t="shared" ref="Q2656" si="3150">Q2657+Q2663</f>
        <v>0</v>
      </c>
      <c r="R2656" s="26">
        <f t="shared" si="3149"/>
        <v>0</v>
      </c>
    </row>
    <row r="2657" spans="1:18" ht="26" x14ac:dyDescent="0.35">
      <c r="A2657" s="24" t="s">
        <v>453</v>
      </c>
      <c r="B2657" s="24" t="s">
        <v>100</v>
      </c>
      <c r="C2657" s="24" t="s">
        <v>8</v>
      </c>
      <c r="D2657" s="24" t="s">
        <v>455</v>
      </c>
      <c r="E2657" s="24"/>
      <c r="F2657" s="25" t="s">
        <v>788</v>
      </c>
      <c r="G2657" s="26">
        <f t="shared" ref="G2657:N2661" si="3151">G2658</f>
        <v>31722.467000000001</v>
      </c>
      <c r="H2657" s="26">
        <f t="shared" si="3151"/>
        <v>31722.46658</v>
      </c>
      <c r="I2657" s="26">
        <f t="shared" si="3151"/>
        <v>31722.46658</v>
      </c>
      <c r="J2657" s="26">
        <f t="shared" si="3151"/>
        <v>0</v>
      </c>
      <c r="K2657" s="26">
        <f t="shared" si="3151"/>
        <v>0</v>
      </c>
      <c r="L2657" s="26">
        <f t="shared" si="3151"/>
        <v>0</v>
      </c>
      <c r="M2657" s="26">
        <f t="shared" si="3151"/>
        <v>0</v>
      </c>
      <c r="N2657" s="26">
        <f t="shared" si="3151"/>
        <v>23069.830999999998</v>
      </c>
      <c r="O2657" s="47">
        <f t="shared" si="3132"/>
        <v>72.723950837242867</v>
      </c>
      <c r="P2657" s="26">
        <f t="shared" ref="P2657:R2661" si="3152">P2658</f>
        <v>0</v>
      </c>
      <c r="Q2657" s="26">
        <f t="shared" si="3152"/>
        <v>0</v>
      </c>
      <c r="R2657" s="26">
        <f t="shared" si="3152"/>
        <v>0</v>
      </c>
    </row>
    <row r="2658" spans="1:18" ht="39" x14ac:dyDescent="0.35">
      <c r="A2658" s="24" t="s">
        <v>453</v>
      </c>
      <c r="B2658" s="24" t="s">
        <v>100</v>
      </c>
      <c r="C2658" s="24" t="s">
        <v>8</v>
      </c>
      <c r="D2658" s="24" t="s">
        <v>429</v>
      </c>
      <c r="E2658" s="24"/>
      <c r="F2658" s="25" t="s">
        <v>672</v>
      </c>
      <c r="G2658" s="26">
        <f>G2661</f>
        <v>31722.467000000001</v>
      </c>
      <c r="H2658" s="26">
        <f>H2661+H2659</f>
        <v>31722.46658</v>
      </c>
      <c r="I2658" s="26">
        <f>I2661+I2659</f>
        <v>31722.46658</v>
      </c>
      <c r="J2658" s="26">
        <f>J2661</f>
        <v>0</v>
      </c>
      <c r="K2658" s="26">
        <f>K2661</f>
        <v>0</v>
      </c>
      <c r="L2658" s="26">
        <f>L2661</f>
        <v>0</v>
      </c>
      <c r="M2658" s="26">
        <f>M2661</f>
        <v>0</v>
      </c>
      <c r="N2658" s="26">
        <f>N2661+N2659</f>
        <v>23069.830999999998</v>
      </c>
      <c r="O2658" s="47">
        <f t="shared" si="3132"/>
        <v>72.723950837242867</v>
      </c>
      <c r="P2658" s="26">
        <f>P2661</f>
        <v>0</v>
      </c>
      <c r="Q2658" s="26">
        <f>Q2661</f>
        <v>0</v>
      </c>
      <c r="R2658" s="26">
        <f>R2661</f>
        <v>0</v>
      </c>
    </row>
    <row r="2659" spans="1:18" ht="26" x14ac:dyDescent="0.35">
      <c r="A2659" s="24" t="s">
        <v>453</v>
      </c>
      <c r="B2659" s="24" t="s">
        <v>100</v>
      </c>
      <c r="C2659" s="24" t="s">
        <v>8</v>
      </c>
      <c r="D2659" s="24" t="s">
        <v>429</v>
      </c>
      <c r="E2659" s="24" t="s">
        <v>85</v>
      </c>
      <c r="F2659" s="25" t="s">
        <v>370</v>
      </c>
      <c r="G2659" s="26"/>
      <c r="H2659" s="26">
        <f>H2660</f>
        <v>1290.05746</v>
      </c>
      <c r="I2659" s="26">
        <f>I2660</f>
        <v>1290.05746</v>
      </c>
      <c r="J2659" s="26"/>
      <c r="K2659" s="26"/>
      <c r="L2659" s="26"/>
      <c r="M2659" s="26"/>
      <c r="N2659" s="26">
        <f>N2660</f>
        <v>1223.992</v>
      </c>
      <c r="O2659" s="47">
        <f t="shared" si="3132"/>
        <v>94.878874620049871</v>
      </c>
      <c r="P2659" s="26"/>
      <c r="Q2659" s="26"/>
      <c r="R2659" s="26"/>
    </row>
    <row r="2660" spans="1:18" ht="26" x14ac:dyDescent="0.35">
      <c r="A2660" s="24" t="s">
        <v>453</v>
      </c>
      <c r="B2660" s="24" t="s">
        <v>100</v>
      </c>
      <c r="C2660" s="24" t="s">
        <v>8</v>
      </c>
      <c r="D2660" s="24" t="s">
        <v>429</v>
      </c>
      <c r="E2660" s="24">
        <v>630</v>
      </c>
      <c r="F2660" s="25" t="s">
        <v>363</v>
      </c>
      <c r="G2660" s="26"/>
      <c r="H2660" s="26">
        <v>1290.05746</v>
      </c>
      <c r="I2660" s="26">
        <v>1290.05746</v>
      </c>
      <c r="J2660" s="26"/>
      <c r="K2660" s="26"/>
      <c r="L2660" s="26"/>
      <c r="M2660" s="26"/>
      <c r="N2660" s="26">
        <v>1223.992</v>
      </c>
      <c r="O2660" s="47">
        <f t="shared" si="3132"/>
        <v>94.878874620049871</v>
      </c>
      <c r="P2660" s="26"/>
      <c r="Q2660" s="26"/>
      <c r="R2660" s="26"/>
    </row>
    <row r="2661" spans="1:18" x14ac:dyDescent="0.35">
      <c r="A2661" s="24" t="s">
        <v>453</v>
      </c>
      <c r="B2661" s="24" t="s">
        <v>100</v>
      </c>
      <c r="C2661" s="24" t="s">
        <v>8</v>
      </c>
      <c r="D2661" s="24" t="s">
        <v>429</v>
      </c>
      <c r="E2661" s="24" t="s">
        <v>7</v>
      </c>
      <c r="F2661" s="25" t="s">
        <v>371</v>
      </c>
      <c r="G2661" s="26">
        <f t="shared" si="3151"/>
        <v>31722.467000000001</v>
      </c>
      <c r="H2661" s="26">
        <f t="shared" si="3151"/>
        <v>30432.40912</v>
      </c>
      <c r="I2661" s="26">
        <f t="shared" si="3151"/>
        <v>30432.40912</v>
      </c>
      <c r="J2661" s="26">
        <f t="shared" si="3151"/>
        <v>0</v>
      </c>
      <c r="K2661" s="26">
        <f t="shared" si="3151"/>
        <v>0</v>
      </c>
      <c r="L2661" s="26">
        <f t="shared" si="3151"/>
        <v>0</v>
      </c>
      <c r="M2661" s="26">
        <f t="shared" si="3151"/>
        <v>0</v>
      </c>
      <c r="N2661" s="26">
        <f t="shared" si="3151"/>
        <v>21845.839</v>
      </c>
      <c r="O2661" s="47">
        <f t="shared" si="3132"/>
        <v>71.784783497942144</v>
      </c>
      <c r="P2661" s="26">
        <f t="shared" si="3152"/>
        <v>0</v>
      </c>
      <c r="Q2661" s="26">
        <f t="shared" si="3152"/>
        <v>0</v>
      </c>
      <c r="R2661" s="26">
        <f t="shared" si="3152"/>
        <v>0</v>
      </c>
    </row>
    <row r="2662" spans="1:18" ht="39" x14ac:dyDescent="0.35">
      <c r="A2662" s="24" t="s">
        <v>453</v>
      </c>
      <c r="B2662" s="24" t="s">
        <v>100</v>
      </c>
      <c r="C2662" s="24" t="s">
        <v>8</v>
      </c>
      <c r="D2662" s="24" t="s">
        <v>429</v>
      </c>
      <c r="E2662" s="24">
        <v>810</v>
      </c>
      <c r="F2662" s="25" t="s">
        <v>733</v>
      </c>
      <c r="G2662" s="26">
        <v>31722.467000000001</v>
      </c>
      <c r="H2662" s="26">
        <v>30432.40912</v>
      </c>
      <c r="I2662" s="26">
        <v>30432.40912</v>
      </c>
      <c r="J2662" s="26"/>
      <c r="K2662" s="26"/>
      <c r="L2662" s="26"/>
      <c r="M2662" s="26"/>
      <c r="N2662" s="26">
        <v>21845.839</v>
      </c>
      <c r="O2662" s="47">
        <f t="shared" si="3132"/>
        <v>71.784783497942144</v>
      </c>
      <c r="P2662" s="26"/>
      <c r="Q2662" s="26"/>
      <c r="R2662" s="26"/>
    </row>
    <row r="2663" spans="1:18" ht="39" x14ac:dyDescent="0.35">
      <c r="A2663" s="24" t="s">
        <v>453</v>
      </c>
      <c r="B2663" s="24" t="s">
        <v>100</v>
      </c>
      <c r="C2663" s="24" t="s">
        <v>8</v>
      </c>
      <c r="D2663" s="24" t="s">
        <v>456</v>
      </c>
      <c r="E2663" s="24"/>
      <c r="F2663" s="25" t="s">
        <v>673</v>
      </c>
      <c r="G2663" s="26">
        <f>G2664+G2669+G2678+G2675+G2672</f>
        <v>334449.25899999996</v>
      </c>
      <c r="H2663" s="26">
        <f t="shared" ref="H2663:R2663" si="3153">H2664+H2669+H2678+H2675+H2672</f>
        <v>338620.62397999997</v>
      </c>
      <c r="I2663" s="26">
        <f t="shared" si="3153"/>
        <v>338620.62322999997</v>
      </c>
      <c r="J2663" s="26">
        <f t="shared" si="3153"/>
        <v>120562.58500000001</v>
      </c>
      <c r="K2663" s="26">
        <f t="shared" si="3153"/>
        <v>120562.58454</v>
      </c>
      <c r="L2663" s="26">
        <f t="shared" si="3153"/>
        <v>0</v>
      </c>
      <c r="M2663" s="26">
        <f t="shared" si="3153"/>
        <v>0</v>
      </c>
      <c r="N2663" s="26">
        <f t="shared" si="3153"/>
        <v>61260.144999999997</v>
      </c>
      <c r="O2663" s="47">
        <f t="shared" si="3132"/>
        <v>18.09108502606097</v>
      </c>
      <c r="P2663" s="26">
        <f t="shared" si="3153"/>
        <v>4171.3649999999998</v>
      </c>
      <c r="Q2663" s="26">
        <f t="shared" si="3153"/>
        <v>0</v>
      </c>
      <c r="R2663" s="26">
        <f t="shared" si="3153"/>
        <v>0</v>
      </c>
    </row>
    <row r="2664" spans="1:18" ht="26" x14ac:dyDescent="0.35">
      <c r="A2664" s="24" t="s">
        <v>453</v>
      </c>
      <c r="B2664" s="24" t="s">
        <v>100</v>
      </c>
      <c r="C2664" s="24" t="s">
        <v>8</v>
      </c>
      <c r="D2664" s="24" t="s">
        <v>430</v>
      </c>
      <c r="E2664" s="24"/>
      <c r="F2664" s="25" t="s">
        <v>783</v>
      </c>
      <c r="G2664" s="26">
        <f>G2667</f>
        <v>50000</v>
      </c>
      <c r="H2664" s="26">
        <f>H2667+H2665</f>
        <v>50000.000289999996</v>
      </c>
      <c r="I2664" s="26">
        <f t="shared" ref="I2664:M2664" si="3154">I2667+I2665</f>
        <v>50000</v>
      </c>
      <c r="J2664" s="26">
        <f t="shared" si="3154"/>
        <v>0</v>
      </c>
      <c r="K2664" s="26">
        <f t="shared" si="3154"/>
        <v>0</v>
      </c>
      <c r="L2664" s="26">
        <f t="shared" si="3154"/>
        <v>0</v>
      </c>
      <c r="M2664" s="26">
        <f t="shared" si="3154"/>
        <v>0</v>
      </c>
      <c r="N2664" s="26">
        <f t="shared" ref="N2664:R2664" si="3155">N2667+N2665</f>
        <v>49186.728999999999</v>
      </c>
      <c r="O2664" s="47">
        <f t="shared" si="3132"/>
        <v>98.373457429433955</v>
      </c>
      <c r="P2664" s="26">
        <f t="shared" ref="P2664:Q2664" si="3156">P2667+P2665</f>
        <v>0</v>
      </c>
      <c r="Q2664" s="26">
        <f t="shared" si="3156"/>
        <v>0</v>
      </c>
      <c r="R2664" s="26">
        <f t="shared" si="3155"/>
        <v>0</v>
      </c>
    </row>
    <row r="2665" spans="1:18" ht="26" x14ac:dyDescent="0.35">
      <c r="A2665" s="24" t="s">
        <v>453</v>
      </c>
      <c r="B2665" s="24" t="s">
        <v>100</v>
      </c>
      <c r="C2665" s="24" t="s">
        <v>8</v>
      </c>
      <c r="D2665" s="24" t="s">
        <v>430</v>
      </c>
      <c r="E2665" s="10" t="s">
        <v>85</v>
      </c>
      <c r="F2665" s="25" t="s">
        <v>370</v>
      </c>
      <c r="G2665" s="26"/>
      <c r="H2665" s="26">
        <f>H2666</f>
        <v>26452.982</v>
      </c>
      <c r="I2665" s="26">
        <f t="shared" ref="I2665:K2665" si="3157">I2666</f>
        <v>26452.98171</v>
      </c>
      <c r="J2665" s="26">
        <f t="shared" si="3157"/>
        <v>0</v>
      </c>
      <c r="K2665" s="26">
        <f t="shared" si="3157"/>
        <v>0</v>
      </c>
      <c r="L2665" s="26">
        <f t="shared" ref="L2665:R2665" si="3158">L2666</f>
        <v>0</v>
      </c>
      <c r="M2665" s="26">
        <f t="shared" si="3158"/>
        <v>0</v>
      </c>
      <c r="N2665" s="26">
        <f t="shared" si="3158"/>
        <v>26452.982</v>
      </c>
      <c r="O2665" s="47">
        <f t="shared" si="3132"/>
        <v>100</v>
      </c>
      <c r="P2665" s="26">
        <f t="shared" si="3158"/>
        <v>0</v>
      </c>
      <c r="Q2665" s="26">
        <f t="shared" si="3158"/>
        <v>0</v>
      </c>
      <c r="R2665" s="26">
        <f t="shared" si="3158"/>
        <v>0</v>
      </c>
    </row>
    <row r="2666" spans="1:18" ht="26" x14ac:dyDescent="0.35">
      <c r="A2666" s="24" t="s">
        <v>453</v>
      </c>
      <c r="B2666" s="24" t="s">
        <v>100</v>
      </c>
      <c r="C2666" s="24" t="s">
        <v>8</v>
      </c>
      <c r="D2666" s="24" t="s">
        <v>430</v>
      </c>
      <c r="E2666" s="10">
        <v>630</v>
      </c>
      <c r="F2666" s="25" t="s">
        <v>363</v>
      </c>
      <c r="G2666" s="26"/>
      <c r="H2666" s="26">
        <v>26452.982</v>
      </c>
      <c r="I2666" s="26">
        <v>26452.98171</v>
      </c>
      <c r="J2666" s="26"/>
      <c r="K2666" s="26"/>
      <c r="L2666" s="26"/>
      <c r="M2666" s="26"/>
      <c r="N2666" s="26">
        <v>26452.982</v>
      </c>
      <c r="O2666" s="47">
        <f t="shared" si="3132"/>
        <v>100</v>
      </c>
      <c r="P2666" s="26"/>
      <c r="Q2666" s="26"/>
      <c r="R2666" s="26"/>
    </row>
    <row r="2667" spans="1:18" x14ac:dyDescent="0.35">
      <c r="A2667" s="24" t="s">
        <v>453</v>
      </c>
      <c r="B2667" s="24" t="s">
        <v>100</v>
      </c>
      <c r="C2667" s="24" t="s">
        <v>8</v>
      </c>
      <c r="D2667" s="24" t="s">
        <v>430</v>
      </c>
      <c r="E2667" s="24" t="s">
        <v>7</v>
      </c>
      <c r="F2667" s="25" t="s">
        <v>371</v>
      </c>
      <c r="G2667" s="26">
        <f t="shared" ref="G2667:N2667" si="3159">G2668</f>
        <v>50000</v>
      </c>
      <c r="H2667" s="26">
        <f t="shared" si="3159"/>
        <v>23547.01829</v>
      </c>
      <c r="I2667" s="26">
        <f t="shared" si="3159"/>
        <v>23547.01829</v>
      </c>
      <c r="J2667" s="26">
        <f t="shared" si="3159"/>
        <v>0</v>
      </c>
      <c r="K2667" s="26">
        <f t="shared" si="3159"/>
        <v>0</v>
      </c>
      <c r="L2667" s="26">
        <f t="shared" si="3159"/>
        <v>0</v>
      </c>
      <c r="M2667" s="26">
        <f t="shared" si="3159"/>
        <v>0</v>
      </c>
      <c r="N2667" s="26">
        <f t="shared" si="3159"/>
        <v>22733.746999999999</v>
      </c>
      <c r="O2667" s="47">
        <f t="shared" si="3132"/>
        <v>96.546181431619388</v>
      </c>
      <c r="P2667" s="26">
        <f t="shared" ref="P2667:R2667" si="3160">P2668</f>
        <v>0</v>
      </c>
      <c r="Q2667" s="26">
        <f t="shared" si="3160"/>
        <v>0</v>
      </c>
      <c r="R2667" s="26">
        <f t="shared" si="3160"/>
        <v>0</v>
      </c>
    </row>
    <row r="2668" spans="1:18" ht="39" x14ac:dyDescent="0.35">
      <c r="A2668" s="24" t="s">
        <v>453</v>
      </c>
      <c r="B2668" s="24" t="s">
        <v>100</v>
      </c>
      <c r="C2668" s="24" t="s">
        <v>8</v>
      </c>
      <c r="D2668" s="24" t="s">
        <v>430</v>
      </c>
      <c r="E2668" s="24">
        <v>810</v>
      </c>
      <c r="F2668" s="25" t="s">
        <v>733</v>
      </c>
      <c r="G2668" s="26">
        <v>50000</v>
      </c>
      <c r="H2668" s="26">
        <v>23547.01829</v>
      </c>
      <c r="I2668" s="26">
        <v>23547.01829</v>
      </c>
      <c r="J2668" s="26"/>
      <c r="K2668" s="26"/>
      <c r="L2668" s="26"/>
      <c r="M2668" s="26"/>
      <c r="N2668" s="26">
        <v>22733.746999999999</v>
      </c>
      <c r="O2668" s="47">
        <f t="shared" si="3132"/>
        <v>96.546181431619388</v>
      </c>
      <c r="P2668" s="26"/>
      <c r="Q2668" s="26"/>
      <c r="R2668" s="26"/>
    </row>
    <row r="2669" spans="1:18" ht="26" x14ac:dyDescent="0.35">
      <c r="A2669" s="24" t="s">
        <v>453</v>
      </c>
      <c r="B2669" s="24" t="s">
        <v>100</v>
      </c>
      <c r="C2669" s="24" t="s">
        <v>8</v>
      </c>
      <c r="D2669" s="24" t="s">
        <v>869</v>
      </c>
      <c r="E2669" s="24"/>
      <c r="F2669" s="25" t="s">
        <v>870</v>
      </c>
      <c r="G2669" s="26">
        <f>G2670</f>
        <v>222.416</v>
      </c>
      <c r="H2669" s="26">
        <f>H2670</f>
        <v>222.416</v>
      </c>
      <c r="I2669" s="26">
        <f t="shared" ref="I2669:M2670" si="3161">I2670</f>
        <v>222.416</v>
      </c>
      <c r="J2669" s="26">
        <f t="shared" si="3161"/>
        <v>0</v>
      </c>
      <c r="K2669" s="26">
        <f t="shared" si="3161"/>
        <v>0</v>
      </c>
      <c r="L2669" s="26">
        <f t="shared" si="3161"/>
        <v>0</v>
      </c>
      <c r="M2669" s="26">
        <f t="shared" si="3161"/>
        <v>0</v>
      </c>
      <c r="N2669" s="26">
        <f t="shared" ref="N2669:N2670" si="3162">N2670</f>
        <v>0</v>
      </c>
      <c r="O2669" s="47">
        <f t="shared" si="3132"/>
        <v>0</v>
      </c>
      <c r="P2669" s="26">
        <f t="shared" ref="P2669:R2670" si="3163">P2670</f>
        <v>0</v>
      </c>
      <c r="Q2669" s="26">
        <f t="shared" si="3163"/>
        <v>0</v>
      </c>
      <c r="R2669" s="26">
        <f t="shared" si="3163"/>
        <v>0</v>
      </c>
    </row>
    <row r="2670" spans="1:18" ht="26" x14ac:dyDescent="0.35">
      <c r="A2670" s="24" t="s">
        <v>453</v>
      </c>
      <c r="B2670" s="24" t="s">
        <v>100</v>
      </c>
      <c r="C2670" s="24" t="s">
        <v>8</v>
      </c>
      <c r="D2670" s="24" t="s">
        <v>869</v>
      </c>
      <c r="E2670" s="24" t="s">
        <v>6</v>
      </c>
      <c r="F2670" s="25" t="s">
        <v>367</v>
      </c>
      <c r="G2670" s="26">
        <f t="shared" ref="G2670" si="3164">G2671</f>
        <v>222.416</v>
      </c>
      <c r="H2670" s="26">
        <f>H2671</f>
        <v>222.416</v>
      </c>
      <c r="I2670" s="26">
        <f t="shared" si="3161"/>
        <v>222.416</v>
      </c>
      <c r="J2670" s="26">
        <f t="shared" si="3161"/>
        <v>0</v>
      </c>
      <c r="K2670" s="26">
        <f t="shared" si="3161"/>
        <v>0</v>
      </c>
      <c r="L2670" s="26">
        <f t="shared" si="3161"/>
        <v>0</v>
      </c>
      <c r="M2670" s="26">
        <f t="shared" si="3161"/>
        <v>0</v>
      </c>
      <c r="N2670" s="26">
        <f t="shared" si="3162"/>
        <v>0</v>
      </c>
      <c r="O2670" s="47">
        <f t="shared" si="3132"/>
        <v>0</v>
      </c>
      <c r="P2670" s="26">
        <f t="shared" si="3163"/>
        <v>0</v>
      </c>
      <c r="Q2670" s="26">
        <f t="shared" si="3163"/>
        <v>0</v>
      </c>
      <c r="R2670" s="26">
        <f t="shared" si="3163"/>
        <v>0</v>
      </c>
    </row>
    <row r="2671" spans="1:18" ht="26" x14ac:dyDescent="0.35">
      <c r="A2671" s="24" t="s">
        <v>453</v>
      </c>
      <c r="B2671" s="24" t="s">
        <v>100</v>
      </c>
      <c r="C2671" s="24" t="s">
        <v>8</v>
      </c>
      <c r="D2671" s="24" t="s">
        <v>869</v>
      </c>
      <c r="E2671" s="24" t="s">
        <v>302</v>
      </c>
      <c r="F2671" s="25" t="s">
        <v>356</v>
      </c>
      <c r="G2671" s="26">
        <v>222.416</v>
      </c>
      <c r="H2671" s="26">
        <v>222.416</v>
      </c>
      <c r="I2671" s="26">
        <v>222.416</v>
      </c>
      <c r="J2671" s="26"/>
      <c r="K2671" s="26"/>
      <c r="L2671" s="26"/>
      <c r="M2671" s="26"/>
      <c r="N2671" s="26"/>
      <c r="O2671" s="47">
        <f t="shared" si="3132"/>
        <v>0</v>
      </c>
      <c r="P2671" s="26"/>
      <c r="Q2671" s="26"/>
      <c r="R2671" s="26"/>
    </row>
    <row r="2672" spans="1:18" ht="39" x14ac:dyDescent="0.35">
      <c r="A2672" s="24" t="s">
        <v>453</v>
      </c>
      <c r="B2672" s="24" t="s">
        <v>100</v>
      </c>
      <c r="C2672" s="24" t="s">
        <v>8</v>
      </c>
      <c r="D2672" s="24" t="s">
        <v>983</v>
      </c>
      <c r="E2672" s="24"/>
      <c r="F2672" s="25" t="s">
        <v>984</v>
      </c>
      <c r="G2672" s="26">
        <f>G2673</f>
        <v>1037.8720000000001</v>
      </c>
      <c r="H2672" s="26">
        <f t="shared" ref="H2672:R2673" si="3165">H2673</f>
        <v>1037.8720000000001</v>
      </c>
      <c r="I2672" s="26">
        <f t="shared" si="3165"/>
        <v>1037.8720000000001</v>
      </c>
      <c r="J2672" s="26">
        <f t="shared" si="3165"/>
        <v>0</v>
      </c>
      <c r="K2672" s="26">
        <f t="shared" si="3165"/>
        <v>0</v>
      </c>
      <c r="L2672" s="26">
        <f t="shared" si="3165"/>
        <v>0</v>
      </c>
      <c r="M2672" s="26">
        <f t="shared" si="3165"/>
        <v>0</v>
      </c>
      <c r="N2672" s="26">
        <f t="shared" si="3165"/>
        <v>0</v>
      </c>
      <c r="O2672" s="47">
        <f t="shared" si="3132"/>
        <v>0</v>
      </c>
      <c r="P2672" s="26">
        <f t="shared" si="3165"/>
        <v>0</v>
      </c>
      <c r="Q2672" s="26">
        <f t="shared" si="3165"/>
        <v>0</v>
      </c>
      <c r="R2672" s="26">
        <f t="shared" si="3165"/>
        <v>0</v>
      </c>
    </row>
    <row r="2673" spans="1:18" ht="26" x14ac:dyDescent="0.35">
      <c r="A2673" s="24" t="s">
        <v>453</v>
      </c>
      <c r="B2673" s="24" t="s">
        <v>100</v>
      </c>
      <c r="C2673" s="24" t="s">
        <v>8</v>
      </c>
      <c r="D2673" s="24" t="s">
        <v>983</v>
      </c>
      <c r="E2673" s="24" t="s">
        <v>6</v>
      </c>
      <c r="F2673" s="25" t="s">
        <v>367</v>
      </c>
      <c r="G2673" s="26">
        <f>G2674</f>
        <v>1037.8720000000001</v>
      </c>
      <c r="H2673" s="26">
        <f t="shared" si="3165"/>
        <v>1037.8720000000001</v>
      </c>
      <c r="I2673" s="26">
        <f t="shared" si="3165"/>
        <v>1037.8720000000001</v>
      </c>
      <c r="J2673" s="26">
        <f t="shared" si="3165"/>
        <v>0</v>
      </c>
      <c r="K2673" s="26">
        <f t="shared" si="3165"/>
        <v>0</v>
      </c>
      <c r="L2673" s="26">
        <f t="shared" si="3165"/>
        <v>0</v>
      </c>
      <c r="M2673" s="26">
        <f t="shared" si="3165"/>
        <v>0</v>
      </c>
      <c r="N2673" s="26">
        <f t="shared" si="3165"/>
        <v>0</v>
      </c>
      <c r="O2673" s="47">
        <f t="shared" si="3132"/>
        <v>0</v>
      </c>
      <c r="P2673" s="26">
        <f t="shared" si="3165"/>
        <v>0</v>
      </c>
      <c r="Q2673" s="26">
        <f t="shared" si="3165"/>
        <v>0</v>
      </c>
      <c r="R2673" s="26">
        <f t="shared" si="3165"/>
        <v>0</v>
      </c>
    </row>
    <row r="2674" spans="1:18" ht="26" x14ac:dyDescent="0.35">
      <c r="A2674" s="24" t="s">
        <v>453</v>
      </c>
      <c r="B2674" s="24" t="s">
        <v>100</v>
      </c>
      <c r="C2674" s="24" t="s">
        <v>8</v>
      </c>
      <c r="D2674" s="24" t="s">
        <v>983</v>
      </c>
      <c r="E2674" s="24" t="s">
        <v>302</v>
      </c>
      <c r="F2674" s="25" t="s">
        <v>356</v>
      </c>
      <c r="G2674" s="26">
        <v>1037.8720000000001</v>
      </c>
      <c r="H2674" s="26">
        <v>1037.8720000000001</v>
      </c>
      <c r="I2674" s="26">
        <v>1037.8720000000001</v>
      </c>
      <c r="J2674" s="26"/>
      <c r="K2674" s="26"/>
      <c r="L2674" s="26"/>
      <c r="M2674" s="26"/>
      <c r="N2674" s="26"/>
      <c r="O2674" s="47">
        <f t="shared" si="3132"/>
        <v>0</v>
      </c>
      <c r="P2674" s="26"/>
      <c r="Q2674" s="26"/>
      <c r="R2674" s="26"/>
    </row>
    <row r="2675" spans="1:18" ht="26" x14ac:dyDescent="0.35">
      <c r="A2675" s="24" t="s">
        <v>453</v>
      </c>
      <c r="B2675" s="24" t="s">
        <v>100</v>
      </c>
      <c r="C2675" s="24" t="s">
        <v>8</v>
      </c>
      <c r="D2675" s="24" t="s">
        <v>895</v>
      </c>
      <c r="E2675" s="24"/>
      <c r="F2675" s="25" t="s">
        <v>872</v>
      </c>
      <c r="G2675" s="26">
        <f>G2676</f>
        <v>116391.22</v>
      </c>
      <c r="H2675" s="26">
        <f t="shared" ref="H2675:N2676" si="3166">H2676</f>
        <v>120562.58500000001</v>
      </c>
      <c r="I2675" s="26">
        <f t="shared" si="3166"/>
        <v>120562.58454</v>
      </c>
      <c r="J2675" s="26">
        <f t="shared" si="3166"/>
        <v>120562.58500000001</v>
      </c>
      <c r="K2675" s="26">
        <f t="shared" si="3166"/>
        <v>120562.58454</v>
      </c>
      <c r="L2675" s="26">
        <f t="shared" si="3166"/>
        <v>0</v>
      </c>
      <c r="M2675" s="26">
        <f t="shared" si="3166"/>
        <v>0</v>
      </c>
      <c r="N2675" s="26">
        <f t="shared" si="3166"/>
        <v>4171.3649999999998</v>
      </c>
      <c r="O2675" s="47">
        <f t="shared" si="3132"/>
        <v>3.45991668974251</v>
      </c>
      <c r="P2675" s="26">
        <f t="shared" ref="P2675:R2676" si="3167">P2676</f>
        <v>4171.3649999999998</v>
      </c>
      <c r="Q2675" s="26">
        <f t="shared" si="3167"/>
        <v>0</v>
      </c>
      <c r="R2675" s="26">
        <f t="shared" si="3167"/>
        <v>0</v>
      </c>
    </row>
    <row r="2676" spans="1:18" x14ac:dyDescent="0.35">
      <c r="A2676" s="24" t="s">
        <v>453</v>
      </c>
      <c r="B2676" s="24" t="s">
        <v>100</v>
      </c>
      <c r="C2676" s="24" t="s">
        <v>8</v>
      </c>
      <c r="D2676" s="24" t="s">
        <v>895</v>
      </c>
      <c r="E2676" s="24" t="s">
        <v>7</v>
      </c>
      <c r="F2676" s="25" t="s">
        <v>371</v>
      </c>
      <c r="G2676" s="26">
        <f>G2677</f>
        <v>116391.22</v>
      </c>
      <c r="H2676" s="26">
        <f t="shared" si="3166"/>
        <v>120562.58500000001</v>
      </c>
      <c r="I2676" s="26">
        <f t="shared" si="3166"/>
        <v>120562.58454</v>
      </c>
      <c r="J2676" s="26">
        <f t="shared" si="3166"/>
        <v>120562.58500000001</v>
      </c>
      <c r="K2676" s="26">
        <f t="shared" si="3166"/>
        <v>120562.58454</v>
      </c>
      <c r="L2676" s="26">
        <f t="shared" si="3166"/>
        <v>0</v>
      </c>
      <c r="M2676" s="26">
        <f t="shared" si="3166"/>
        <v>0</v>
      </c>
      <c r="N2676" s="26">
        <f t="shared" si="3166"/>
        <v>4171.3649999999998</v>
      </c>
      <c r="O2676" s="47">
        <f t="shared" si="3132"/>
        <v>3.45991668974251</v>
      </c>
      <c r="P2676" s="26">
        <f t="shared" si="3167"/>
        <v>4171.3649999999998</v>
      </c>
      <c r="Q2676" s="26">
        <f t="shared" si="3167"/>
        <v>0</v>
      </c>
      <c r="R2676" s="26">
        <f t="shared" si="3167"/>
        <v>0</v>
      </c>
    </row>
    <row r="2677" spans="1:18" ht="39" x14ac:dyDescent="0.35">
      <c r="A2677" s="24" t="s">
        <v>453</v>
      </c>
      <c r="B2677" s="24" t="s">
        <v>100</v>
      </c>
      <c r="C2677" s="24" t="s">
        <v>8</v>
      </c>
      <c r="D2677" s="24" t="s">
        <v>895</v>
      </c>
      <c r="E2677" s="24">
        <v>810</v>
      </c>
      <c r="F2677" s="25" t="s">
        <v>733</v>
      </c>
      <c r="G2677" s="26">
        <v>116391.22</v>
      </c>
      <c r="H2677" s="26">
        <v>120562.58500000001</v>
      </c>
      <c r="I2677" s="26">
        <v>120562.58454</v>
      </c>
      <c r="J2677" s="26">
        <f>H2677</f>
        <v>120562.58500000001</v>
      </c>
      <c r="K2677" s="26">
        <f>I2677</f>
        <v>120562.58454</v>
      </c>
      <c r="L2677" s="26"/>
      <c r="M2677" s="26"/>
      <c r="N2677" s="26">
        <v>4171.3649999999998</v>
      </c>
      <c r="O2677" s="47">
        <f t="shared" si="3132"/>
        <v>3.45991668974251</v>
      </c>
      <c r="P2677" s="26">
        <v>4171.3649999999998</v>
      </c>
      <c r="Q2677" s="26"/>
      <c r="R2677" s="26"/>
    </row>
    <row r="2678" spans="1:18" ht="26" x14ac:dyDescent="0.35">
      <c r="A2678" s="24" t="s">
        <v>453</v>
      </c>
      <c r="B2678" s="24" t="s">
        <v>100</v>
      </c>
      <c r="C2678" s="24" t="s">
        <v>8</v>
      </c>
      <c r="D2678" s="24" t="s">
        <v>871</v>
      </c>
      <c r="E2678" s="24"/>
      <c r="F2678" s="25" t="s">
        <v>872</v>
      </c>
      <c r="G2678" s="26">
        <f t="shared" ref="G2678:G2679" si="3168">G2679</f>
        <v>166797.75099999999</v>
      </c>
      <c r="H2678" s="26">
        <f>H2679</f>
        <v>166797.75068999999</v>
      </c>
      <c r="I2678" s="26">
        <f>I2679</f>
        <v>166797.75068999999</v>
      </c>
      <c r="J2678" s="26">
        <f t="shared" ref="I2678:M2679" si="3169">J2679</f>
        <v>0</v>
      </c>
      <c r="K2678" s="26">
        <f t="shared" si="3169"/>
        <v>0</v>
      </c>
      <c r="L2678" s="26">
        <f t="shared" si="3169"/>
        <v>0</v>
      </c>
      <c r="M2678" s="26">
        <f t="shared" si="3169"/>
        <v>0</v>
      </c>
      <c r="N2678" s="26">
        <f t="shared" ref="N2678:N2679" si="3170">N2679</f>
        <v>7902.0510000000004</v>
      </c>
      <c r="O2678" s="47">
        <f t="shared" si="3132"/>
        <v>4.7375045330714709</v>
      </c>
      <c r="P2678" s="26">
        <f t="shared" ref="P2678:R2679" si="3171">P2679</f>
        <v>0</v>
      </c>
      <c r="Q2678" s="26">
        <f t="shared" si="3171"/>
        <v>0</v>
      </c>
      <c r="R2678" s="26">
        <f t="shared" si="3171"/>
        <v>0</v>
      </c>
    </row>
    <row r="2679" spans="1:18" x14ac:dyDescent="0.35">
      <c r="A2679" s="24" t="s">
        <v>453</v>
      </c>
      <c r="B2679" s="24" t="s">
        <v>100</v>
      </c>
      <c r="C2679" s="24" t="s">
        <v>8</v>
      </c>
      <c r="D2679" s="24" t="s">
        <v>871</v>
      </c>
      <c r="E2679" s="24" t="s">
        <v>7</v>
      </c>
      <c r="F2679" s="25" t="s">
        <v>371</v>
      </c>
      <c r="G2679" s="26">
        <f t="shared" si="3168"/>
        <v>166797.75099999999</v>
      </c>
      <c r="H2679" s="26">
        <f>H2680</f>
        <v>166797.75068999999</v>
      </c>
      <c r="I2679" s="26">
        <f t="shared" si="3169"/>
        <v>166797.75068999999</v>
      </c>
      <c r="J2679" s="26">
        <f t="shared" si="3169"/>
        <v>0</v>
      </c>
      <c r="K2679" s="26">
        <f t="shared" si="3169"/>
        <v>0</v>
      </c>
      <c r="L2679" s="26">
        <f t="shared" si="3169"/>
        <v>0</v>
      </c>
      <c r="M2679" s="26">
        <f t="shared" si="3169"/>
        <v>0</v>
      </c>
      <c r="N2679" s="26">
        <f t="shared" si="3170"/>
        <v>7902.0510000000004</v>
      </c>
      <c r="O2679" s="47">
        <f t="shared" si="3132"/>
        <v>4.7375045330714709</v>
      </c>
      <c r="P2679" s="26">
        <f t="shared" si="3171"/>
        <v>0</v>
      </c>
      <c r="Q2679" s="26">
        <f t="shared" si="3171"/>
        <v>0</v>
      </c>
      <c r="R2679" s="26">
        <f t="shared" si="3171"/>
        <v>0</v>
      </c>
    </row>
    <row r="2680" spans="1:18" ht="39" x14ac:dyDescent="0.35">
      <c r="A2680" s="24" t="s">
        <v>453</v>
      </c>
      <c r="B2680" s="24" t="s">
        <v>100</v>
      </c>
      <c r="C2680" s="24" t="s">
        <v>8</v>
      </c>
      <c r="D2680" s="24" t="s">
        <v>871</v>
      </c>
      <c r="E2680" s="24" t="s">
        <v>428</v>
      </c>
      <c r="F2680" s="25" t="s">
        <v>733</v>
      </c>
      <c r="G2680" s="26">
        <v>166797.75099999999</v>
      </c>
      <c r="H2680" s="26">
        <v>166797.75068999999</v>
      </c>
      <c r="I2680" s="26">
        <v>166797.75068999999</v>
      </c>
      <c r="J2680" s="26"/>
      <c r="K2680" s="26"/>
      <c r="L2680" s="26"/>
      <c r="M2680" s="26"/>
      <c r="N2680" s="26">
        <v>7902.0510000000004</v>
      </c>
      <c r="O2680" s="47">
        <f t="shared" si="3132"/>
        <v>4.7375045330714709</v>
      </c>
      <c r="P2680" s="26"/>
      <c r="Q2680" s="26"/>
      <c r="R2680" s="26"/>
    </row>
    <row r="2681" spans="1:18" ht="26" x14ac:dyDescent="0.35">
      <c r="A2681" s="24" t="s">
        <v>453</v>
      </c>
      <c r="B2681" s="24" t="s">
        <v>100</v>
      </c>
      <c r="C2681" s="24" t="s">
        <v>8</v>
      </c>
      <c r="D2681" s="24" t="s">
        <v>343</v>
      </c>
      <c r="E2681" s="24"/>
      <c r="F2681" s="25" t="s">
        <v>410</v>
      </c>
      <c r="G2681" s="26">
        <f t="shared" ref="G2681" si="3172">G2686+G2682</f>
        <v>76211.975999999995</v>
      </c>
      <c r="H2681" s="26">
        <f t="shared" ref="H2681:M2681" si="3173">H2686+H2682</f>
        <v>5104.0545900000006</v>
      </c>
      <c r="I2681" s="26">
        <f t="shared" si="3173"/>
        <v>5104.0545900000006</v>
      </c>
      <c r="J2681" s="26">
        <f t="shared" si="3173"/>
        <v>0</v>
      </c>
      <c r="K2681" s="26">
        <f t="shared" si="3173"/>
        <v>0</v>
      </c>
      <c r="L2681" s="26">
        <f t="shared" si="3173"/>
        <v>0</v>
      </c>
      <c r="M2681" s="26">
        <f t="shared" si="3173"/>
        <v>0</v>
      </c>
      <c r="N2681" s="26">
        <f t="shared" ref="N2681" si="3174">N2686+N2682</f>
        <v>5037.1409999999996</v>
      </c>
      <c r="O2681" s="47">
        <f t="shared" si="3132"/>
        <v>98.689011082853611</v>
      </c>
      <c r="P2681" s="26">
        <f t="shared" ref="P2681:R2681" si="3175">P2686+P2682</f>
        <v>0</v>
      </c>
      <c r="Q2681" s="26">
        <f t="shared" ref="Q2681" si="3176">Q2686+Q2682</f>
        <v>0</v>
      </c>
      <c r="R2681" s="26">
        <f t="shared" si="3175"/>
        <v>0</v>
      </c>
    </row>
    <row r="2682" spans="1:18" ht="26" x14ac:dyDescent="0.35">
      <c r="A2682" s="24" t="s">
        <v>453</v>
      </c>
      <c r="B2682" s="24" t="s">
        <v>100</v>
      </c>
      <c r="C2682" s="24" t="s">
        <v>8</v>
      </c>
      <c r="D2682" s="24" t="s">
        <v>460</v>
      </c>
      <c r="E2682" s="24"/>
      <c r="F2682" s="25" t="s">
        <v>684</v>
      </c>
      <c r="G2682" s="26">
        <f t="shared" ref="G2682:G2684" si="3177">G2683</f>
        <v>70705.5</v>
      </c>
      <c r="H2682" s="26">
        <f t="shared" ref="H2682:M2684" si="3178">H2683</f>
        <v>0</v>
      </c>
      <c r="I2682" s="26">
        <f t="shared" si="3178"/>
        <v>0</v>
      </c>
      <c r="J2682" s="26">
        <f t="shared" si="3178"/>
        <v>0</v>
      </c>
      <c r="K2682" s="26">
        <f t="shared" si="3178"/>
        <v>0</v>
      </c>
      <c r="L2682" s="26">
        <f t="shared" si="3178"/>
        <v>0</v>
      </c>
      <c r="M2682" s="26">
        <f t="shared" si="3178"/>
        <v>0</v>
      </c>
      <c r="N2682" s="26">
        <f t="shared" ref="N2682:N2684" si="3179">N2683</f>
        <v>0</v>
      </c>
      <c r="O2682" s="47"/>
      <c r="P2682" s="26">
        <f t="shared" ref="P2682:R2684" si="3180">P2683</f>
        <v>0</v>
      </c>
      <c r="Q2682" s="26">
        <f t="shared" si="3180"/>
        <v>0</v>
      </c>
      <c r="R2682" s="26">
        <f t="shared" si="3180"/>
        <v>0</v>
      </c>
    </row>
    <row r="2683" spans="1:18" ht="52" x14ac:dyDescent="0.35">
      <c r="A2683" s="24" t="s">
        <v>453</v>
      </c>
      <c r="B2683" s="24" t="s">
        <v>100</v>
      </c>
      <c r="C2683" s="24" t="s">
        <v>8</v>
      </c>
      <c r="D2683" s="24" t="s">
        <v>810</v>
      </c>
      <c r="E2683" s="24"/>
      <c r="F2683" s="25" t="s">
        <v>815</v>
      </c>
      <c r="G2683" s="26">
        <f t="shared" si="3177"/>
        <v>70705.5</v>
      </c>
      <c r="H2683" s="26">
        <f t="shared" si="3178"/>
        <v>0</v>
      </c>
      <c r="I2683" s="26">
        <f t="shared" si="3178"/>
        <v>0</v>
      </c>
      <c r="J2683" s="26">
        <f t="shared" si="3178"/>
        <v>0</v>
      </c>
      <c r="K2683" s="26">
        <f t="shared" si="3178"/>
        <v>0</v>
      </c>
      <c r="L2683" s="26">
        <f t="shared" si="3178"/>
        <v>0</v>
      </c>
      <c r="M2683" s="26">
        <f t="shared" si="3178"/>
        <v>0</v>
      </c>
      <c r="N2683" s="26">
        <f t="shared" si="3179"/>
        <v>0</v>
      </c>
      <c r="O2683" s="47"/>
      <c r="P2683" s="26">
        <f t="shared" si="3180"/>
        <v>0</v>
      </c>
      <c r="Q2683" s="26">
        <f t="shared" si="3180"/>
        <v>0</v>
      </c>
      <c r="R2683" s="26">
        <f t="shared" si="3180"/>
        <v>0</v>
      </c>
    </row>
    <row r="2684" spans="1:18" x14ac:dyDescent="0.35">
      <c r="A2684" s="24" t="s">
        <v>453</v>
      </c>
      <c r="B2684" s="24" t="s">
        <v>100</v>
      </c>
      <c r="C2684" s="24" t="s">
        <v>8</v>
      </c>
      <c r="D2684" s="24" t="s">
        <v>810</v>
      </c>
      <c r="E2684" s="24" t="s">
        <v>7</v>
      </c>
      <c r="F2684" s="25" t="s">
        <v>371</v>
      </c>
      <c r="G2684" s="26">
        <f t="shared" si="3177"/>
        <v>70705.5</v>
      </c>
      <c r="H2684" s="26">
        <f t="shared" si="3178"/>
        <v>0</v>
      </c>
      <c r="I2684" s="26">
        <f t="shared" si="3178"/>
        <v>0</v>
      </c>
      <c r="J2684" s="26">
        <f t="shared" si="3178"/>
        <v>0</v>
      </c>
      <c r="K2684" s="26">
        <f t="shared" si="3178"/>
        <v>0</v>
      </c>
      <c r="L2684" s="26">
        <f t="shared" si="3178"/>
        <v>0</v>
      </c>
      <c r="M2684" s="26">
        <f t="shared" si="3178"/>
        <v>0</v>
      </c>
      <c r="N2684" s="26">
        <f t="shared" si="3179"/>
        <v>0</v>
      </c>
      <c r="O2684" s="47"/>
      <c r="P2684" s="26">
        <f t="shared" si="3180"/>
        <v>0</v>
      </c>
      <c r="Q2684" s="26">
        <f t="shared" si="3180"/>
        <v>0</v>
      </c>
      <c r="R2684" s="26">
        <f t="shared" si="3180"/>
        <v>0</v>
      </c>
    </row>
    <row r="2685" spans="1:18" ht="39" x14ac:dyDescent="0.35">
      <c r="A2685" s="24" t="s">
        <v>453</v>
      </c>
      <c r="B2685" s="24" t="s">
        <v>100</v>
      </c>
      <c r="C2685" s="24" t="s">
        <v>8</v>
      </c>
      <c r="D2685" s="24" t="s">
        <v>810</v>
      </c>
      <c r="E2685" s="24" t="s">
        <v>428</v>
      </c>
      <c r="F2685" s="25" t="s">
        <v>733</v>
      </c>
      <c r="G2685" s="26">
        <v>70705.5</v>
      </c>
      <c r="H2685" s="26">
        <v>0</v>
      </c>
      <c r="I2685" s="26">
        <v>0</v>
      </c>
      <c r="J2685" s="26"/>
      <c r="K2685" s="26"/>
      <c r="L2685" s="26"/>
      <c r="M2685" s="26"/>
      <c r="N2685" s="26"/>
      <c r="O2685" s="47"/>
      <c r="P2685" s="26"/>
      <c r="Q2685" s="26"/>
      <c r="R2685" s="26"/>
    </row>
    <row r="2686" spans="1:18" ht="39" x14ac:dyDescent="0.35">
      <c r="A2686" s="24" t="s">
        <v>453</v>
      </c>
      <c r="B2686" s="24" t="s">
        <v>100</v>
      </c>
      <c r="C2686" s="24" t="s">
        <v>8</v>
      </c>
      <c r="D2686" s="24" t="s">
        <v>457</v>
      </c>
      <c r="E2686" s="24"/>
      <c r="F2686" s="25" t="s">
        <v>688</v>
      </c>
      <c r="G2686" s="26">
        <f t="shared" ref="G2686" si="3181">G2687+G2690</f>
        <v>5506.4760000000006</v>
      </c>
      <c r="H2686" s="26">
        <f t="shared" ref="H2686:M2686" si="3182">H2687+H2690</f>
        <v>5104.0545900000006</v>
      </c>
      <c r="I2686" s="26">
        <f t="shared" si="3182"/>
        <v>5104.0545900000006</v>
      </c>
      <c r="J2686" s="26">
        <f t="shared" si="3182"/>
        <v>0</v>
      </c>
      <c r="K2686" s="26">
        <f t="shared" si="3182"/>
        <v>0</v>
      </c>
      <c r="L2686" s="26">
        <f t="shared" si="3182"/>
        <v>0</v>
      </c>
      <c r="M2686" s="26">
        <f t="shared" si="3182"/>
        <v>0</v>
      </c>
      <c r="N2686" s="26">
        <f t="shared" ref="N2686" si="3183">N2687+N2690</f>
        <v>5037.1409999999996</v>
      </c>
      <c r="O2686" s="47">
        <f t="shared" si="3132"/>
        <v>98.689011082853611</v>
      </c>
      <c r="P2686" s="26">
        <f t="shared" ref="P2686:R2686" si="3184">P2687+P2690</f>
        <v>0</v>
      </c>
      <c r="Q2686" s="26">
        <f t="shared" ref="Q2686" si="3185">Q2687+Q2690</f>
        <v>0</v>
      </c>
      <c r="R2686" s="26">
        <f t="shared" si="3184"/>
        <v>0</v>
      </c>
    </row>
    <row r="2687" spans="1:18" ht="39" x14ac:dyDescent="0.35">
      <c r="A2687" s="24" t="s">
        <v>453</v>
      </c>
      <c r="B2687" s="24" t="s">
        <v>100</v>
      </c>
      <c r="C2687" s="24" t="s">
        <v>8</v>
      </c>
      <c r="D2687" s="24" t="s">
        <v>431</v>
      </c>
      <c r="E2687" s="24"/>
      <c r="F2687" s="25" t="s">
        <v>689</v>
      </c>
      <c r="G2687" s="26">
        <f t="shared" ref="G2687:N2688" si="3186">G2688</f>
        <v>4937.8</v>
      </c>
      <c r="H2687" s="26">
        <f t="shared" si="3186"/>
        <v>4535.3785900000003</v>
      </c>
      <c r="I2687" s="26">
        <f t="shared" si="3186"/>
        <v>4535.3785900000003</v>
      </c>
      <c r="J2687" s="26">
        <f t="shared" si="3186"/>
        <v>0</v>
      </c>
      <c r="K2687" s="26">
        <f t="shared" si="3186"/>
        <v>0</v>
      </c>
      <c r="L2687" s="26">
        <f t="shared" si="3186"/>
        <v>0</v>
      </c>
      <c r="M2687" s="26">
        <f t="shared" si="3186"/>
        <v>0</v>
      </c>
      <c r="N2687" s="26">
        <f t="shared" si="3186"/>
        <v>4476.991</v>
      </c>
      <c r="O2687" s="47">
        <f t="shared" si="3132"/>
        <v>98.712619270004538</v>
      </c>
      <c r="P2687" s="26">
        <f t="shared" ref="P2687:R2688" si="3187">P2688</f>
        <v>0</v>
      </c>
      <c r="Q2687" s="26">
        <f t="shared" si="3187"/>
        <v>0</v>
      </c>
      <c r="R2687" s="26">
        <f t="shared" si="3187"/>
        <v>0</v>
      </c>
    </row>
    <row r="2688" spans="1:18" ht="26" x14ac:dyDescent="0.35">
      <c r="A2688" s="24" t="s">
        <v>453</v>
      </c>
      <c r="B2688" s="24" t="s">
        <v>100</v>
      </c>
      <c r="C2688" s="24" t="s">
        <v>8</v>
      </c>
      <c r="D2688" s="24" t="s">
        <v>431</v>
      </c>
      <c r="E2688" s="24" t="s">
        <v>6</v>
      </c>
      <c r="F2688" s="25" t="s">
        <v>367</v>
      </c>
      <c r="G2688" s="26">
        <f t="shared" si="3186"/>
        <v>4937.8</v>
      </c>
      <c r="H2688" s="26">
        <f t="shared" si="3186"/>
        <v>4535.3785900000003</v>
      </c>
      <c r="I2688" s="26">
        <f t="shared" si="3186"/>
        <v>4535.3785900000003</v>
      </c>
      <c r="J2688" s="26">
        <f t="shared" si="3186"/>
        <v>0</v>
      </c>
      <c r="K2688" s="26">
        <f t="shared" si="3186"/>
        <v>0</v>
      </c>
      <c r="L2688" s="26">
        <f t="shared" si="3186"/>
        <v>0</v>
      </c>
      <c r="M2688" s="26">
        <f t="shared" si="3186"/>
        <v>0</v>
      </c>
      <c r="N2688" s="26">
        <f t="shared" si="3186"/>
        <v>4476.991</v>
      </c>
      <c r="O2688" s="47">
        <f t="shared" si="3132"/>
        <v>98.712619270004538</v>
      </c>
      <c r="P2688" s="26">
        <f t="shared" si="3187"/>
        <v>0</v>
      </c>
      <c r="Q2688" s="26">
        <f t="shared" si="3187"/>
        <v>0</v>
      </c>
      <c r="R2688" s="26">
        <f t="shared" si="3187"/>
        <v>0</v>
      </c>
    </row>
    <row r="2689" spans="1:18" ht="26" x14ac:dyDescent="0.35">
      <c r="A2689" s="24" t="s">
        <v>453</v>
      </c>
      <c r="B2689" s="24" t="s">
        <v>100</v>
      </c>
      <c r="C2689" s="24" t="s">
        <v>8</v>
      </c>
      <c r="D2689" s="24" t="s">
        <v>431</v>
      </c>
      <c r="E2689" s="24">
        <v>240</v>
      </c>
      <c r="F2689" s="25" t="s">
        <v>356</v>
      </c>
      <c r="G2689" s="26">
        <v>4937.8</v>
      </c>
      <c r="H2689" s="26">
        <v>4535.3785900000003</v>
      </c>
      <c r="I2689" s="26">
        <v>4535.3785900000003</v>
      </c>
      <c r="J2689" s="26"/>
      <c r="K2689" s="26"/>
      <c r="L2689" s="26"/>
      <c r="M2689" s="26"/>
      <c r="N2689" s="26">
        <v>4476.991</v>
      </c>
      <c r="O2689" s="47">
        <f t="shared" si="3132"/>
        <v>98.712619270004538</v>
      </c>
      <c r="P2689" s="26"/>
      <c r="Q2689" s="26"/>
      <c r="R2689" s="26"/>
    </row>
    <row r="2690" spans="1:18" ht="39" x14ac:dyDescent="0.35">
      <c r="A2690" s="24" t="s">
        <v>453</v>
      </c>
      <c r="B2690" s="24" t="s">
        <v>100</v>
      </c>
      <c r="C2690" s="24" t="s">
        <v>8</v>
      </c>
      <c r="D2690" s="24" t="s">
        <v>432</v>
      </c>
      <c r="E2690" s="24"/>
      <c r="F2690" s="25" t="s">
        <v>690</v>
      </c>
      <c r="G2690" s="26">
        <f t="shared" ref="G2690:N2691" si="3188">G2691</f>
        <v>568.67600000000004</v>
      </c>
      <c r="H2690" s="26">
        <f t="shared" si="3188"/>
        <v>568.67600000000004</v>
      </c>
      <c r="I2690" s="26">
        <v>568.67600000000004</v>
      </c>
      <c r="J2690" s="26">
        <f t="shared" si="3188"/>
        <v>0</v>
      </c>
      <c r="K2690" s="26">
        <f t="shared" si="3188"/>
        <v>0</v>
      </c>
      <c r="L2690" s="26">
        <f t="shared" si="3188"/>
        <v>0</v>
      </c>
      <c r="M2690" s="26">
        <f t="shared" si="3188"/>
        <v>0</v>
      </c>
      <c r="N2690" s="26">
        <f t="shared" si="3188"/>
        <v>560.15</v>
      </c>
      <c r="O2690" s="47">
        <f t="shared" si="3132"/>
        <v>98.500728006808785</v>
      </c>
      <c r="P2690" s="26">
        <f t="shared" ref="P2690:R2691" si="3189">P2691</f>
        <v>0</v>
      </c>
      <c r="Q2690" s="26">
        <f t="shared" si="3189"/>
        <v>0</v>
      </c>
      <c r="R2690" s="26">
        <f t="shared" si="3189"/>
        <v>0</v>
      </c>
    </row>
    <row r="2691" spans="1:18" x14ac:dyDescent="0.35">
      <c r="A2691" s="24" t="s">
        <v>453</v>
      </c>
      <c r="B2691" s="24" t="s">
        <v>100</v>
      </c>
      <c r="C2691" s="24" t="s">
        <v>8</v>
      </c>
      <c r="D2691" s="24" t="s">
        <v>432</v>
      </c>
      <c r="E2691" s="24" t="s">
        <v>7</v>
      </c>
      <c r="F2691" s="25" t="s">
        <v>371</v>
      </c>
      <c r="G2691" s="26">
        <f t="shared" si="3188"/>
        <v>568.67600000000004</v>
      </c>
      <c r="H2691" s="26">
        <f t="shared" si="3188"/>
        <v>568.67600000000004</v>
      </c>
      <c r="I2691" s="26">
        <v>568.67600000000004</v>
      </c>
      <c r="J2691" s="26">
        <f t="shared" si="3188"/>
        <v>0</v>
      </c>
      <c r="K2691" s="26">
        <f t="shared" si="3188"/>
        <v>0</v>
      </c>
      <c r="L2691" s="26">
        <f t="shared" si="3188"/>
        <v>0</v>
      </c>
      <c r="M2691" s="26">
        <f t="shared" si="3188"/>
        <v>0</v>
      </c>
      <c r="N2691" s="26">
        <f t="shared" si="3188"/>
        <v>560.15</v>
      </c>
      <c r="O2691" s="47">
        <f t="shared" si="3132"/>
        <v>98.500728006808785</v>
      </c>
      <c r="P2691" s="26">
        <f t="shared" si="3189"/>
        <v>0</v>
      </c>
      <c r="Q2691" s="26">
        <f t="shared" si="3189"/>
        <v>0</v>
      </c>
      <c r="R2691" s="26">
        <f t="shared" si="3189"/>
        <v>0</v>
      </c>
    </row>
    <row r="2692" spans="1:18" ht="39" x14ac:dyDescent="0.35">
      <c r="A2692" s="24" t="s">
        <v>453</v>
      </c>
      <c r="B2692" s="24" t="s">
        <v>100</v>
      </c>
      <c r="C2692" s="24" t="s">
        <v>8</v>
      </c>
      <c r="D2692" s="24" t="s">
        <v>432</v>
      </c>
      <c r="E2692" s="24">
        <v>810</v>
      </c>
      <c r="F2692" s="25" t="s">
        <v>733</v>
      </c>
      <c r="G2692" s="26">
        <v>568.67600000000004</v>
      </c>
      <c r="H2692" s="26">
        <v>568.67600000000004</v>
      </c>
      <c r="I2692" s="26">
        <v>568.67600000000004</v>
      </c>
      <c r="J2692" s="26"/>
      <c r="K2692" s="26"/>
      <c r="L2692" s="26"/>
      <c r="M2692" s="26"/>
      <c r="N2692" s="26">
        <v>560.15</v>
      </c>
      <c r="O2692" s="47">
        <f t="shared" si="3132"/>
        <v>98.500728006808785</v>
      </c>
      <c r="P2692" s="26"/>
      <c r="Q2692" s="26"/>
      <c r="R2692" s="26"/>
    </row>
    <row r="2693" spans="1:18" ht="26" x14ac:dyDescent="0.35">
      <c r="A2693" s="24" t="s">
        <v>453</v>
      </c>
      <c r="B2693" s="24" t="s">
        <v>100</v>
      </c>
      <c r="C2693" s="24" t="s">
        <v>8</v>
      </c>
      <c r="D2693" s="24" t="s">
        <v>28</v>
      </c>
      <c r="E2693" s="24"/>
      <c r="F2693" s="25" t="s">
        <v>39</v>
      </c>
      <c r="G2693" s="26">
        <f t="shared" ref="G2693:N2698" si="3190">G2694</f>
        <v>10606.407999999999</v>
      </c>
      <c r="H2693" s="26">
        <f>H2694+H2700</f>
        <v>45961.977899999998</v>
      </c>
      <c r="I2693" s="26">
        <f t="shared" ref="I2693:R2693" si="3191">I2694+I2700</f>
        <v>45961.977899999998</v>
      </c>
      <c r="J2693" s="26">
        <f t="shared" si="3191"/>
        <v>20000</v>
      </c>
      <c r="K2693" s="26">
        <f t="shared" si="3191"/>
        <v>20000</v>
      </c>
      <c r="L2693" s="26">
        <f t="shared" si="3191"/>
        <v>0</v>
      </c>
      <c r="M2693" s="26">
        <f t="shared" si="3191"/>
        <v>0</v>
      </c>
      <c r="N2693" s="26">
        <f t="shared" si="3191"/>
        <v>45701.978000000003</v>
      </c>
      <c r="O2693" s="47">
        <f t="shared" si="3132"/>
        <v>99.434315249518463</v>
      </c>
      <c r="P2693" s="26">
        <f t="shared" si="3191"/>
        <v>20000</v>
      </c>
      <c r="Q2693" s="26">
        <f t="shared" si="3191"/>
        <v>0</v>
      </c>
      <c r="R2693" s="26">
        <f t="shared" si="3191"/>
        <v>0</v>
      </c>
    </row>
    <row r="2694" spans="1:18" ht="26" x14ac:dyDescent="0.35">
      <c r="A2694" s="24" t="s">
        <v>453</v>
      </c>
      <c r="B2694" s="24" t="s">
        <v>100</v>
      </c>
      <c r="C2694" s="24" t="s">
        <v>8</v>
      </c>
      <c r="D2694" s="24" t="s">
        <v>59</v>
      </c>
      <c r="E2694" s="24"/>
      <c r="F2694" s="25" t="s">
        <v>72</v>
      </c>
      <c r="G2694" s="26">
        <f t="shared" si="3190"/>
        <v>10606.407999999999</v>
      </c>
      <c r="H2694" s="26">
        <f t="shared" si="3190"/>
        <v>25961.977899999998</v>
      </c>
      <c r="I2694" s="26">
        <f t="shared" si="3190"/>
        <v>25961.977899999998</v>
      </c>
      <c r="J2694" s="26">
        <f t="shared" si="3190"/>
        <v>0</v>
      </c>
      <c r="K2694" s="26">
        <f t="shared" si="3190"/>
        <v>0</v>
      </c>
      <c r="L2694" s="26">
        <f t="shared" si="3190"/>
        <v>0</v>
      </c>
      <c r="M2694" s="26">
        <f t="shared" si="3190"/>
        <v>0</v>
      </c>
      <c r="N2694" s="26">
        <f t="shared" si="3190"/>
        <v>25701.977999999999</v>
      </c>
      <c r="O2694" s="47">
        <f t="shared" si="3132"/>
        <v>98.998535855005102</v>
      </c>
      <c r="P2694" s="26">
        <f t="shared" ref="P2694:R2698" si="3192">P2695</f>
        <v>0</v>
      </c>
      <c r="Q2694" s="26">
        <f t="shared" si="3192"/>
        <v>0</v>
      </c>
      <c r="R2694" s="26">
        <f t="shared" si="3192"/>
        <v>0</v>
      </c>
    </row>
    <row r="2695" spans="1:18" ht="26" x14ac:dyDescent="0.35">
      <c r="A2695" s="24" t="s">
        <v>453</v>
      </c>
      <c r="B2695" s="24" t="s">
        <v>100</v>
      </c>
      <c r="C2695" s="24" t="s">
        <v>8</v>
      </c>
      <c r="D2695" s="24" t="s">
        <v>53</v>
      </c>
      <c r="E2695" s="24"/>
      <c r="F2695" s="25" t="s">
        <v>73</v>
      </c>
      <c r="G2695" s="26">
        <f>G2698</f>
        <v>10606.407999999999</v>
      </c>
      <c r="H2695" s="26">
        <f>H2698+H2696</f>
        <v>25961.977899999998</v>
      </c>
      <c r="I2695" s="26">
        <f t="shared" ref="I2695:M2695" si="3193">I2698+I2696</f>
        <v>25961.977899999998</v>
      </c>
      <c r="J2695" s="26">
        <f t="shared" si="3193"/>
        <v>0</v>
      </c>
      <c r="K2695" s="26">
        <f t="shared" si="3193"/>
        <v>0</v>
      </c>
      <c r="L2695" s="26">
        <f t="shared" si="3193"/>
        <v>0</v>
      </c>
      <c r="M2695" s="26">
        <f t="shared" si="3193"/>
        <v>0</v>
      </c>
      <c r="N2695" s="26">
        <f t="shared" ref="N2695:R2695" si="3194">N2698+N2696</f>
        <v>25701.977999999999</v>
      </c>
      <c r="O2695" s="47">
        <f t="shared" si="3132"/>
        <v>98.998535855005102</v>
      </c>
      <c r="P2695" s="26">
        <f t="shared" ref="P2695:Q2695" si="3195">P2698+P2696</f>
        <v>0</v>
      </c>
      <c r="Q2695" s="26">
        <f t="shared" si="3195"/>
        <v>0</v>
      </c>
      <c r="R2695" s="26">
        <f t="shared" si="3194"/>
        <v>0</v>
      </c>
    </row>
    <row r="2696" spans="1:18" ht="26" x14ac:dyDescent="0.35">
      <c r="A2696" s="24" t="s">
        <v>453</v>
      </c>
      <c r="B2696" s="24" t="s">
        <v>100</v>
      </c>
      <c r="C2696" s="24" t="s">
        <v>8</v>
      </c>
      <c r="D2696" s="24" t="s">
        <v>53</v>
      </c>
      <c r="E2696" s="10" t="s">
        <v>85</v>
      </c>
      <c r="F2696" s="25" t="s">
        <v>370</v>
      </c>
      <c r="G2696" s="26"/>
      <c r="H2696" s="26">
        <f>H2697</f>
        <v>7583.0431399999998</v>
      </c>
      <c r="I2696" s="26">
        <f t="shared" ref="I2696:K2696" si="3196">I2697</f>
        <v>7583.0431399999998</v>
      </c>
      <c r="J2696" s="26">
        <f t="shared" si="3196"/>
        <v>0</v>
      </c>
      <c r="K2696" s="26">
        <f t="shared" si="3196"/>
        <v>0</v>
      </c>
      <c r="L2696" s="26">
        <f t="shared" ref="L2696:R2696" si="3197">L2697</f>
        <v>0</v>
      </c>
      <c r="M2696" s="26">
        <f t="shared" si="3197"/>
        <v>0</v>
      </c>
      <c r="N2696" s="26">
        <f t="shared" si="3197"/>
        <v>7350.8950000000004</v>
      </c>
      <c r="O2696" s="47">
        <f t="shared" si="3132"/>
        <v>96.938588694353655</v>
      </c>
      <c r="P2696" s="26">
        <f t="shared" si="3197"/>
        <v>0</v>
      </c>
      <c r="Q2696" s="26">
        <f t="shared" si="3197"/>
        <v>0</v>
      </c>
      <c r="R2696" s="26">
        <f t="shared" si="3197"/>
        <v>0</v>
      </c>
    </row>
    <row r="2697" spans="1:18" ht="26" x14ac:dyDescent="0.35">
      <c r="A2697" s="24" t="s">
        <v>453</v>
      </c>
      <c r="B2697" s="24" t="s">
        <v>100</v>
      </c>
      <c r="C2697" s="24" t="s">
        <v>8</v>
      </c>
      <c r="D2697" s="24" t="s">
        <v>53</v>
      </c>
      <c r="E2697" s="10">
        <v>630</v>
      </c>
      <c r="F2697" s="25" t="s">
        <v>363</v>
      </c>
      <c r="G2697" s="26"/>
      <c r="H2697" s="26">
        <v>7583.0431399999998</v>
      </c>
      <c r="I2697" s="26">
        <v>7583.0431399999998</v>
      </c>
      <c r="J2697" s="26"/>
      <c r="K2697" s="26"/>
      <c r="L2697" s="26"/>
      <c r="M2697" s="26"/>
      <c r="N2697" s="26">
        <v>7350.8950000000004</v>
      </c>
      <c r="O2697" s="47">
        <f t="shared" si="3132"/>
        <v>96.938588694353655</v>
      </c>
      <c r="P2697" s="26"/>
      <c r="Q2697" s="26"/>
      <c r="R2697" s="26"/>
    </row>
    <row r="2698" spans="1:18" x14ac:dyDescent="0.35">
      <c r="A2698" s="24" t="s">
        <v>453</v>
      </c>
      <c r="B2698" s="24" t="s">
        <v>100</v>
      </c>
      <c r="C2698" s="24" t="s">
        <v>8</v>
      </c>
      <c r="D2698" s="24" t="s">
        <v>53</v>
      </c>
      <c r="E2698" s="24" t="s">
        <v>7</v>
      </c>
      <c r="F2698" s="25" t="s">
        <v>371</v>
      </c>
      <c r="G2698" s="26">
        <f t="shared" si="3190"/>
        <v>10606.407999999999</v>
      </c>
      <c r="H2698" s="26">
        <f t="shared" si="3190"/>
        <v>18378.93476</v>
      </c>
      <c r="I2698" s="26">
        <f t="shared" si="3190"/>
        <v>18378.93476</v>
      </c>
      <c r="J2698" s="26">
        <f t="shared" si="3190"/>
        <v>0</v>
      </c>
      <c r="K2698" s="26">
        <f t="shared" si="3190"/>
        <v>0</v>
      </c>
      <c r="L2698" s="26">
        <f t="shared" si="3190"/>
        <v>0</v>
      </c>
      <c r="M2698" s="26">
        <f t="shared" si="3190"/>
        <v>0</v>
      </c>
      <c r="N2698" s="26">
        <f t="shared" si="3190"/>
        <v>18351.082999999999</v>
      </c>
      <c r="O2698" s="47">
        <f t="shared" si="3132"/>
        <v>99.848458246553989</v>
      </c>
      <c r="P2698" s="26">
        <f t="shared" si="3192"/>
        <v>0</v>
      </c>
      <c r="Q2698" s="26">
        <f t="shared" si="3192"/>
        <v>0</v>
      </c>
      <c r="R2698" s="26">
        <f t="shared" si="3192"/>
        <v>0</v>
      </c>
    </row>
    <row r="2699" spans="1:18" ht="39" x14ac:dyDescent="0.35">
      <c r="A2699" s="24" t="s">
        <v>453</v>
      </c>
      <c r="B2699" s="24" t="s">
        <v>100</v>
      </c>
      <c r="C2699" s="24" t="s">
        <v>8</v>
      </c>
      <c r="D2699" s="24" t="s">
        <v>53</v>
      </c>
      <c r="E2699" s="24">
        <v>810</v>
      </c>
      <c r="F2699" s="25" t="s">
        <v>733</v>
      </c>
      <c r="G2699" s="26">
        <v>10606.407999999999</v>
      </c>
      <c r="H2699" s="26">
        <v>18378.93476</v>
      </c>
      <c r="I2699" s="26">
        <v>18378.93476</v>
      </c>
      <c r="J2699" s="26"/>
      <c r="K2699" s="26"/>
      <c r="L2699" s="26"/>
      <c r="M2699" s="26"/>
      <c r="N2699" s="26">
        <v>18351.082999999999</v>
      </c>
      <c r="O2699" s="47">
        <f t="shared" si="3132"/>
        <v>99.848458246553989</v>
      </c>
      <c r="P2699" s="26"/>
      <c r="Q2699" s="26"/>
      <c r="R2699" s="26"/>
    </row>
    <row r="2700" spans="1:18" x14ac:dyDescent="0.35">
      <c r="A2700" s="24" t="s">
        <v>453</v>
      </c>
      <c r="B2700" s="24" t="s">
        <v>100</v>
      </c>
      <c r="C2700" s="24" t="s">
        <v>8</v>
      </c>
      <c r="D2700" s="24" t="s">
        <v>29</v>
      </c>
      <c r="E2700" s="24"/>
      <c r="F2700" s="25" t="s">
        <v>40</v>
      </c>
      <c r="G2700" s="26"/>
      <c r="H2700" s="26">
        <f>H2701</f>
        <v>20000</v>
      </c>
      <c r="I2700" s="26">
        <f t="shared" ref="I2700:R2702" si="3198">I2701</f>
        <v>20000</v>
      </c>
      <c r="J2700" s="26">
        <f t="shared" si="3198"/>
        <v>20000</v>
      </c>
      <c r="K2700" s="26">
        <f t="shared" si="3198"/>
        <v>20000</v>
      </c>
      <c r="L2700" s="26">
        <f t="shared" si="3198"/>
        <v>0</v>
      </c>
      <c r="M2700" s="26">
        <f t="shared" si="3198"/>
        <v>0</v>
      </c>
      <c r="N2700" s="26">
        <f t="shared" si="3198"/>
        <v>20000</v>
      </c>
      <c r="O2700" s="47">
        <f t="shared" si="3132"/>
        <v>100</v>
      </c>
      <c r="P2700" s="26">
        <f t="shared" si="3198"/>
        <v>20000</v>
      </c>
      <c r="Q2700" s="26">
        <f t="shared" si="3198"/>
        <v>0</v>
      </c>
      <c r="R2700" s="26">
        <f t="shared" si="3198"/>
        <v>0</v>
      </c>
    </row>
    <row r="2701" spans="1:18" x14ac:dyDescent="0.35">
      <c r="A2701" s="24" t="s">
        <v>453</v>
      </c>
      <c r="B2701" s="24" t="s">
        <v>100</v>
      </c>
      <c r="C2701" s="24" t="s">
        <v>8</v>
      </c>
      <c r="D2701" s="24" t="s">
        <v>1010</v>
      </c>
      <c r="E2701" s="24"/>
      <c r="F2701" s="25" t="s">
        <v>963</v>
      </c>
      <c r="G2701" s="26"/>
      <c r="H2701" s="26">
        <f>H2702</f>
        <v>20000</v>
      </c>
      <c r="I2701" s="26">
        <f t="shared" si="3198"/>
        <v>20000</v>
      </c>
      <c r="J2701" s="26">
        <f t="shared" si="3198"/>
        <v>20000</v>
      </c>
      <c r="K2701" s="26">
        <f t="shared" si="3198"/>
        <v>20000</v>
      </c>
      <c r="L2701" s="26">
        <f t="shared" si="3198"/>
        <v>0</v>
      </c>
      <c r="M2701" s="26">
        <f t="shared" si="3198"/>
        <v>0</v>
      </c>
      <c r="N2701" s="26">
        <f t="shared" si="3198"/>
        <v>20000</v>
      </c>
      <c r="O2701" s="47">
        <f t="shared" si="3132"/>
        <v>100</v>
      </c>
      <c r="P2701" s="26">
        <f t="shared" si="3198"/>
        <v>20000</v>
      </c>
      <c r="Q2701" s="26">
        <f t="shared" si="3198"/>
        <v>0</v>
      </c>
      <c r="R2701" s="26">
        <f t="shared" si="3198"/>
        <v>0</v>
      </c>
    </row>
    <row r="2702" spans="1:18" ht="26" x14ac:dyDescent="0.35">
      <c r="A2702" s="24" t="s">
        <v>453</v>
      </c>
      <c r="B2702" s="24" t="s">
        <v>100</v>
      </c>
      <c r="C2702" s="24" t="s">
        <v>8</v>
      </c>
      <c r="D2702" s="24" t="s">
        <v>1010</v>
      </c>
      <c r="E2702" s="24" t="s">
        <v>6</v>
      </c>
      <c r="F2702" s="25" t="s">
        <v>367</v>
      </c>
      <c r="G2702" s="26"/>
      <c r="H2702" s="26">
        <f>H2703</f>
        <v>20000</v>
      </c>
      <c r="I2702" s="26">
        <f t="shared" si="3198"/>
        <v>20000</v>
      </c>
      <c r="J2702" s="26">
        <f t="shared" si="3198"/>
        <v>20000</v>
      </c>
      <c r="K2702" s="26">
        <f t="shared" si="3198"/>
        <v>20000</v>
      </c>
      <c r="L2702" s="26">
        <f t="shared" si="3198"/>
        <v>0</v>
      </c>
      <c r="M2702" s="26">
        <f t="shared" si="3198"/>
        <v>0</v>
      </c>
      <c r="N2702" s="26">
        <f t="shared" si="3198"/>
        <v>20000</v>
      </c>
      <c r="O2702" s="47">
        <f t="shared" ref="O2702:O2765" si="3199">N2702/H2702*100</f>
        <v>100</v>
      </c>
      <c r="P2702" s="26">
        <f t="shared" si="3198"/>
        <v>20000</v>
      </c>
      <c r="Q2702" s="26">
        <f t="shared" si="3198"/>
        <v>0</v>
      </c>
      <c r="R2702" s="26">
        <f t="shared" si="3198"/>
        <v>0</v>
      </c>
    </row>
    <row r="2703" spans="1:18" ht="26" x14ac:dyDescent="0.35">
      <c r="A2703" s="24" t="s">
        <v>453</v>
      </c>
      <c r="B2703" s="24" t="s">
        <v>100</v>
      </c>
      <c r="C2703" s="24" t="s">
        <v>8</v>
      </c>
      <c r="D2703" s="24" t="s">
        <v>1010</v>
      </c>
      <c r="E2703" s="24">
        <v>240</v>
      </c>
      <c r="F2703" s="25" t="s">
        <v>356</v>
      </c>
      <c r="G2703" s="26"/>
      <c r="H2703" s="26">
        <v>20000</v>
      </c>
      <c r="I2703" s="26">
        <v>20000</v>
      </c>
      <c r="J2703" s="26">
        <f>H2703</f>
        <v>20000</v>
      </c>
      <c r="K2703" s="26">
        <f>I2703</f>
        <v>20000</v>
      </c>
      <c r="L2703" s="26"/>
      <c r="M2703" s="26"/>
      <c r="N2703" s="26">
        <v>20000</v>
      </c>
      <c r="O2703" s="47">
        <f t="shared" si="3199"/>
        <v>100</v>
      </c>
      <c r="P2703" s="26">
        <f>N2703</f>
        <v>20000</v>
      </c>
      <c r="Q2703" s="26"/>
      <c r="R2703" s="26"/>
    </row>
    <row r="2704" spans="1:18" ht="26" x14ac:dyDescent="0.35">
      <c r="A2704" s="24" t="s">
        <v>453</v>
      </c>
      <c r="B2704" s="24" t="s">
        <v>100</v>
      </c>
      <c r="C2704" s="24" t="s">
        <v>8</v>
      </c>
      <c r="D2704" s="24" t="s">
        <v>57</v>
      </c>
      <c r="E2704" s="24"/>
      <c r="F2704" s="25" t="s">
        <v>748</v>
      </c>
      <c r="G2704" s="26">
        <f>G2705+G2711</f>
        <v>34950.856999999996</v>
      </c>
      <c r="H2704" s="26">
        <f t="shared" ref="H2704:N2704" si="3200">H2705+H2711</f>
        <v>72146.278420000002</v>
      </c>
      <c r="I2704" s="26">
        <f t="shared" si="3200"/>
        <v>72146.278420000002</v>
      </c>
      <c r="J2704" s="26">
        <f t="shared" si="3200"/>
        <v>0</v>
      </c>
      <c r="K2704" s="26">
        <f t="shared" si="3200"/>
        <v>0</v>
      </c>
      <c r="L2704" s="26">
        <f t="shared" si="3200"/>
        <v>0</v>
      </c>
      <c r="M2704" s="26">
        <f t="shared" si="3200"/>
        <v>0</v>
      </c>
      <c r="N2704" s="26">
        <f t="shared" si="3200"/>
        <v>56540.316999999995</v>
      </c>
      <c r="O2704" s="47">
        <f t="shared" si="3199"/>
        <v>78.369000090136581</v>
      </c>
      <c r="P2704" s="26">
        <f t="shared" ref="P2704:R2704" si="3201">P2705+P2711</f>
        <v>0</v>
      </c>
      <c r="Q2704" s="26">
        <f t="shared" ref="Q2704" si="3202">Q2705+Q2711</f>
        <v>0</v>
      </c>
      <c r="R2704" s="26">
        <f t="shared" si="3201"/>
        <v>0</v>
      </c>
    </row>
    <row r="2705" spans="1:18" ht="26" x14ac:dyDescent="0.35">
      <c r="A2705" s="24" t="s">
        <v>453</v>
      </c>
      <c r="B2705" s="24" t="s">
        <v>100</v>
      </c>
      <c r="C2705" s="24" t="s">
        <v>8</v>
      </c>
      <c r="D2705" s="24" t="s">
        <v>60</v>
      </c>
      <c r="E2705" s="24"/>
      <c r="F2705" s="25" t="s">
        <v>67</v>
      </c>
      <c r="G2705" s="26">
        <f t="shared" ref="G2705:N2707" si="3203">G2706</f>
        <v>34950.856999999996</v>
      </c>
      <c r="H2705" s="26">
        <f t="shared" si="3203"/>
        <v>34954.860410000001</v>
      </c>
      <c r="I2705" s="26">
        <f t="shared" si="3203"/>
        <v>34954.860410000001</v>
      </c>
      <c r="J2705" s="26">
        <f t="shared" si="3203"/>
        <v>0</v>
      </c>
      <c r="K2705" s="26">
        <f t="shared" si="3203"/>
        <v>0</v>
      </c>
      <c r="L2705" s="26">
        <f t="shared" si="3203"/>
        <v>0</v>
      </c>
      <c r="M2705" s="26">
        <f t="shared" si="3203"/>
        <v>0</v>
      </c>
      <c r="N2705" s="26">
        <f t="shared" si="3203"/>
        <v>24140.037</v>
      </c>
      <c r="O2705" s="47">
        <f t="shared" si="3199"/>
        <v>69.06060192159697</v>
      </c>
      <c r="P2705" s="26">
        <f t="shared" ref="P2705:R2707" si="3204">P2706</f>
        <v>0</v>
      </c>
      <c r="Q2705" s="26">
        <f t="shared" si="3204"/>
        <v>0</v>
      </c>
      <c r="R2705" s="26">
        <f t="shared" si="3204"/>
        <v>0</v>
      </c>
    </row>
    <row r="2706" spans="1:18" x14ac:dyDescent="0.35">
      <c r="A2706" s="24" t="s">
        <v>453</v>
      </c>
      <c r="B2706" s="24" t="s">
        <v>100</v>
      </c>
      <c r="C2706" s="24" t="s">
        <v>8</v>
      </c>
      <c r="D2706" s="24" t="s">
        <v>52</v>
      </c>
      <c r="E2706" s="24"/>
      <c r="F2706" s="25" t="s">
        <v>68</v>
      </c>
      <c r="G2706" s="26">
        <f>G2707+G2709</f>
        <v>34950.856999999996</v>
      </c>
      <c r="H2706" s="26">
        <f t="shared" ref="H2706:N2706" si="3205">H2707+H2709</f>
        <v>34954.860410000001</v>
      </c>
      <c r="I2706" s="26">
        <f t="shared" si="3205"/>
        <v>34954.860410000001</v>
      </c>
      <c r="J2706" s="26">
        <f t="shared" si="3205"/>
        <v>0</v>
      </c>
      <c r="K2706" s="26">
        <f t="shared" si="3205"/>
        <v>0</v>
      </c>
      <c r="L2706" s="26">
        <f t="shared" si="3205"/>
        <v>0</v>
      </c>
      <c r="M2706" s="26">
        <f t="shared" si="3205"/>
        <v>0</v>
      </c>
      <c r="N2706" s="26">
        <f t="shared" si="3205"/>
        <v>24140.037</v>
      </c>
      <c r="O2706" s="47">
        <f t="shared" si="3199"/>
        <v>69.06060192159697</v>
      </c>
      <c r="P2706" s="26">
        <f t="shared" ref="P2706:R2706" si="3206">P2707+P2709</f>
        <v>0</v>
      </c>
      <c r="Q2706" s="26">
        <f t="shared" ref="Q2706" si="3207">Q2707+Q2709</f>
        <v>0</v>
      </c>
      <c r="R2706" s="26">
        <f t="shared" si="3206"/>
        <v>0</v>
      </c>
    </row>
    <row r="2707" spans="1:18" ht="26" x14ac:dyDescent="0.35">
      <c r="A2707" s="24" t="s">
        <v>453</v>
      </c>
      <c r="B2707" s="24" t="s">
        <v>100</v>
      </c>
      <c r="C2707" s="24" t="s">
        <v>8</v>
      </c>
      <c r="D2707" s="24" t="s">
        <v>52</v>
      </c>
      <c r="E2707" s="24" t="s">
        <v>6</v>
      </c>
      <c r="F2707" s="25" t="s">
        <v>367</v>
      </c>
      <c r="G2707" s="26">
        <f t="shared" si="3203"/>
        <v>34747.036999999997</v>
      </c>
      <c r="H2707" s="26">
        <f t="shared" si="3203"/>
        <v>34747.036619999999</v>
      </c>
      <c r="I2707" s="26">
        <f t="shared" si="3203"/>
        <v>34747.036619999999</v>
      </c>
      <c r="J2707" s="26">
        <f t="shared" si="3203"/>
        <v>0</v>
      </c>
      <c r="K2707" s="26">
        <f t="shared" si="3203"/>
        <v>0</v>
      </c>
      <c r="L2707" s="26">
        <f t="shared" si="3203"/>
        <v>0</v>
      </c>
      <c r="M2707" s="26">
        <f t="shared" si="3203"/>
        <v>0</v>
      </c>
      <c r="N2707" s="26">
        <f t="shared" si="3203"/>
        <v>23932.213</v>
      </c>
      <c r="O2707" s="47">
        <f t="shared" si="3199"/>
        <v>68.875551206645596</v>
      </c>
      <c r="P2707" s="26">
        <f t="shared" si="3204"/>
        <v>0</v>
      </c>
      <c r="Q2707" s="26">
        <f t="shared" si="3204"/>
        <v>0</v>
      </c>
      <c r="R2707" s="26">
        <f t="shared" si="3204"/>
        <v>0</v>
      </c>
    </row>
    <row r="2708" spans="1:18" ht="26" x14ac:dyDescent="0.35">
      <c r="A2708" s="24" t="s">
        <v>453</v>
      </c>
      <c r="B2708" s="24" t="s">
        <v>100</v>
      </c>
      <c r="C2708" s="24" t="s">
        <v>8</v>
      </c>
      <c r="D2708" s="24" t="s">
        <v>52</v>
      </c>
      <c r="E2708" s="24">
        <v>240</v>
      </c>
      <c r="F2708" s="25" t="s">
        <v>356</v>
      </c>
      <c r="G2708" s="26">
        <v>34747.036999999997</v>
      </c>
      <c r="H2708" s="26">
        <v>34747.036619999999</v>
      </c>
      <c r="I2708" s="26">
        <v>34747.036619999999</v>
      </c>
      <c r="J2708" s="26"/>
      <c r="K2708" s="26"/>
      <c r="L2708" s="26"/>
      <c r="M2708" s="26"/>
      <c r="N2708" s="26">
        <v>23932.213</v>
      </c>
      <c r="O2708" s="47">
        <f t="shared" si="3199"/>
        <v>68.875551206645596</v>
      </c>
      <c r="P2708" s="26"/>
      <c r="Q2708" s="26"/>
      <c r="R2708" s="26"/>
    </row>
    <row r="2709" spans="1:18" x14ac:dyDescent="0.35">
      <c r="A2709" s="24" t="s">
        <v>453</v>
      </c>
      <c r="B2709" s="24" t="s">
        <v>100</v>
      </c>
      <c r="C2709" s="24" t="s">
        <v>8</v>
      </c>
      <c r="D2709" s="24" t="s">
        <v>52</v>
      </c>
      <c r="E2709" s="24" t="s">
        <v>7</v>
      </c>
      <c r="F2709" s="25" t="s">
        <v>371</v>
      </c>
      <c r="G2709" s="26">
        <f>G2710</f>
        <v>203.82</v>
      </c>
      <c r="H2709" s="26">
        <f t="shared" ref="H2709:N2709" si="3208">H2710</f>
        <v>207.82379</v>
      </c>
      <c r="I2709" s="26">
        <f t="shared" si="3208"/>
        <v>207.82379</v>
      </c>
      <c r="J2709" s="26">
        <f t="shared" si="3208"/>
        <v>0</v>
      </c>
      <c r="K2709" s="26">
        <f t="shared" si="3208"/>
        <v>0</v>
      </c>
      <c r="L2709" s="26">
        <f t="shared" si="3208"/>
        <v>0</v>
      </c>
      <c r="M2709" s="26">
        <f t="shared" si="3208"/>
        <v>0</v>
      </c>
      <c r="N2709" s="26">
        <f t="shared" si="3208"/>
        <v>207.82400000000001</v>
      </c>
      <c r="O2709" s="47">
        <f t="shared" si="3199"/>
        <v>100.00010104714192</v>
      </c>
      <c r="P2709" s="26">
        <f t="shared" ref="P2709:R2709" si="3209">P2710</f>
        <v>0</v>
      </c>
      <c r="Q2709" s="26">
        <f t="shared" si="3209"/>
        <v>0</v>
      </c>
      <c r="R2709" s="26">
        <f t="shared" si="3209"/>
        <v>0</v>
      </c>
    </row>
    <row r="2710" spans="1:18" x14ac:dyDescent="0.35">
      <c r="A2710" s="24" t="s">
        <v>453</v>
      </c>
      <c r="B2710" s="24" t="s">
        <v>100</v>
      </c>
      <c r="C2710" s="24" t="s">
        <v>8</v>
      </c>
      <c r="D2710" s="24" t="s">
        <v>52</v>
      </c>
      <c r="E2710" s="24" t="s">
        <v>845</v>
      </c>
      <c r="F2710" s="25" t="s">
        <v>364</v>
      </c>
      <c r="G2710" s="26">
        <v>203.82</v>
      </c>
      <c r="H2710" s="26">
        <v>207.82379</v>
      </c>
      <c r="I2710" s="26">
        <v>207.82379</v>
      </c>
      <c r="J2710" s="26"/>
      <c r="K2710" s="26"/>
      <c r="L2710" s="26"/>
      <c r="M2710" s="26"/>
      <c r="N2710" s="26">
        <v>207.82400000000001</v>
      </c>
      <c r="O2710" s="47">
        <f t="shared" si="3199"/>
        <v>100.00010104714192</v>
      </c>
      <c r="P2710" s="26"/>
      <c r="Q2710" s="26"/>
      <c r="R2710" s="26"/>
    </row>
    <row r="2711" spans="1:18" x14ac:dyDescent="0.35">
      <c r="A2711" s="24" t="s">
        <v>453</v>
      </c>
      <c r="B2711" s="24" t="s">
        <v>100</v>
      </c>
      <c r="C2711" s="24" t="s">
        <v>8</v>
      </c>
      <c r="D2711" s="24" t="s">
        <v>58</v>
      </c>
      <c r="E2711" s="24"/>
      <c r="F2711" s="25" t="s">
        <v>65</v>
      </c>
      <c r="G2711" s="26">
        <f>G2712</f>
        <v>0</v>
      </c>
      <c r="H2711" s="26">
        <f t="shared" ref="H2711:N2713" si="3210">H2712</f>
        <v>37191.418010000001</v>
      </c>
      <c r="I2711" s="26">
        <f t="shared" si="3210"/>
        <v>37191.418010000001</v>
      </c>
      <c r="J2711" s="26">
        <f t="shared" si="3210"/>
        <v>0</v>
      </c>
      <c r="K2711" s="26">
        <f t="shared" si="3210"/>
        <v>0</v>
      </c>
      <c r="L2711" s="26">
        <f t="shared" si="3210"/>
        <v>0</v>
      </c>
      <c r="M2711" s="26">
        <f t="shared" si="3210"/>
        <v>0</v>
      </c>
      <c r="N2711" s="26">
        <f t="shared" si="3210"/>
        <v>32400.28</v>
      </c>
      <c r="O2711" s="47">
        <f t="shared" si="3199"/>
        <v>87.117624800668352</v>
      </c>
      <c r="P2711" s="26">
        <f t="shared" ref="P2711:R2713" si="3211">P2712</f>
        <v>0</v>
      </c>
      <c r="Q2711" s="26">
        <f t="shared" si="3211"/>
        <v>0</v>
      </c>
      <c r="R2711" s="26">
        <f t="shared" si="3211"/>
        <v>0</v>
      </c>
    </row>
    <row r="2712" spans="1:18" x14ac:dyDescent="0.35">
      <c r="A2712" s="24" t="s">
        <v>453</v>
      </c>
      <c r="B2712" s="24" t="s">
        <v>100</v>
      </c>
      <c r="C2712" s="24" t="s">
        <v>8</v>
      </c>
      <c r="D2712" s="24" t="s">
        <v>56</v>
      </c>
      <c r="E2712" s="24"/>
      <c r="F2712" s="25" t="s">
        <v>66</v>
      </c>
      <c r="G2712" s="26">
        <f>G2713</f>
        <v>0</v>
      </c>
      <c r="H2712" s="26">
        <f t="shared" si="3210"/>
        <v>37191.418010000001</v>
      </c>
      <c r="I2712" s="26">
        <f t="shared" si="3210"/>
        <v>37191.418010000001</v>
      </c>
      <c r="J2712" s="26">
        <f t="shared" si="3210"/>
        <v>0</v>
      </c>
      <c r="K2712" s="26">
        <f t="shared" si="3210"/>
        <v>0</v>
      </c>
      <c r="L2712" s="26">
        <f t="shared" si="3210"/>
        <v>0</v>
      </c>
      <c r="M2712" s="26">
        <f t="shared" si="3210"/>
        <v>0</v>
      </c>
      <c r="N2712" s="26">
        <f t="shared" si="3210"/>
        <v>32400.28</v>
      </c>
      <c r="O2712" s="47">
        <f t="shared" si="3199"/>
        <v>87.117624800668352</v>
      </c>
      <c r="P2712" s="26">
        <f t="shared" si="3211"/>
        <v>0</v>
      </c>
      <c r="Q2712" s="26">
        <f t="shared" si="3211"/>
        <v>0</v>
      </c>
      <c r="R2712" s="26">
        <f t="shared" si="3211"/>
        <v>0</v>
      </c>
    </row>
    <row r="2713" spans="1:18" ht="26" x14ac:dyDescent="0.35">
      <c r="A2713" s="24" t="s">
        <v>453</v>
      </c>
      <c r="B2713" s="24" t="s">
        <v>100</v>
      </c>
      <c r="C2713" s="24" t="s">
        <v>8</v>
      </c>
      <c r="D2713" s="24" t="s">
        <v>56</v>
      </c>
      <c r="E2713" s="24" t="s">
        <v>6</v>
      </c>
      <c r="F2713" s="25" t="s">
        <v>367</v>
      </c>
      <c r="G2713" s="26">
        <f>G2714</f>
        <v>0</v>
      </c>
      <c r="H2713" s="26">
        <f t="shared" si="3210"/>
        <v>37191.418010000001</v>
      </c>
      <c r="I2713" s="26">
        <f t="shared" si="3210"/>
        <v>37191.418010000001</v>
      </c>
      <c r="J2713" s="26">
        <f t="shared" si="3210"/>
        <v>0</v>
      </c>
      <c r="K2713" s="26">
        <f t="shared" si="3210"/>
        <v>0</v>
      </c>
      <c r="L2713" s="26">
        <f t="shared" si="3210"/>
        <v>0</v>
      </c>
      <c r="M2713" s="26">
        <f t="shared" si="3210"/>
        <v>0</v>
      </c>
      <c r="N2713" s="26">
        <f t="shared" si="3210"/>
        <v>32400.28</v>
      </c>
      <c r="O2713" s="47">
        <f t="shared" si="3199"/>
        <v>87.117624800668352</v>
      </c>
      <c r="P2713" s="26">
        <f t="shared" si="3211"/>
        <v>0</v>
      </c>
      <c r="Q2713" s="26">
        <f t="shared" si="3211"/>
        <v>0</v>
      </c>
      <c r="R2713" s="26">
        <f t="shared" si="3211"/>
        <v>0</v>
      </c>
    </row>
    <row r="2714" spans="1:18" ht="26" x14ac:dyDescent="0.35">
      <c r="A2714" s="24" t="s">
        <v>453</v>
      </c>
      <c r="B2714" s="24" t="s">
        <v>100</v>
      </c>
      <c r="C2714" s="24" t="s">
        <v>8</v>
      </c>
      <c r="D2714" s="24" t="s">
        <v>56</v>
      </c>
      <c r="E2714" s="24">
        <v>240</v>
      </c>
      <c r="F2714" s="25" t="s">
        <v>356</v>
      </c>
      <c r="G2714" s="26"/>
      <c r="H2714" s="26">
        <v>37191.418010000001</v>
      </c>
      <c r="I2714" s="26">
        <v>37191.418010000001</v>
      </c>
      <c r="J2714" s="26"/>
      <c r="K2714" s="26"/>
      <c r="L2714" s="26"/>
      <c r="M2714" s="26"/>
      <c r="N2714" s="26">
        <v>32400.28</v>
      </c>
      <c r="O2714" s="47">
        <f t="shared" si="3199"/>
        <v>87.117624800668352</v>
      </c>
      <c r="P2714" s="26"/>
      <c r="Q2714" s="26"/>
      <c r="R2714" s="26"/>
    </row>
    <row r="2715" spans="1:18" s="29" customFormat="1" x14ac:dyDescent="0.35">
      <c r="A2715" s="28">
        <v>940</v>
      </c>
      <c r="B2715" s="28" t="s">
        <v>100</v>
      </c>
      <c r="C2715" s="28" t="s">
        <v>130</v>
      </c>
      <c r="D2715" s="28"/>
      <c r="E2715" s="28"/>
      <c r="F2715" s="21" t="s">
        <v>613</v>
      </c>
      <c r="G2715" s="22">
        <f t="shared" ref="G2715:R2715" si="3212">G2716+G2727</f>
        <v>287946.19</v>
      </c>
      <c r="H2715" s="22">
        <f t="shared" si="3212"/>
        <v>285363.42768999998</v>
      </c>
      <c r="I2715" s="22">
        <f t="shared" si="3212"/>
        <v>285363.42768999998</v>
      </c>
      <c r="J2715" s="22">
        <f t="shared" si="3212"/>
        <v>0</v>
      </c>
      <c r="K2715" s="22">
        <f t="shared" si="3212"/>
        <v>0</v>
      </c>
      <c r="L2715" s="22">
        <f t="shared" si="3212"/>
        <v>222901.57279000001</v>
      </c>
      <c r="M2715" s="22">
        <f t="shared" si="3212"/>
        <v>222901.57279000001</v>
      </c>
      <c r="N2715" s="22">
        <f t="shared" si="3212"/>
        <v>189115.519</v>
      </c>
      <c r="O2715" s="48">
        <f t="shared" si="3199"/>
        <v>66.271813641600431</v>
      </c>
      <c r="P2715" s="22">
        <f t="shared" si="3212"/>
        <v>0</v>
      </c>
      <c r="Q2715" s="22">
        <f t="shared" si="3212"/>
        <v>130822.905</v>
      </c>
      <c r="R2715" s="22">
        <f t="shared" si="3212"/>
        <v>0</v>
      </c>
    </row>
    <row r="2716" spans="1:18" ht="39" x14ac:dyDescent="0.35">
      <c r="A2716" s="24">
        <v>940</v>
      </c>
      <c r="B2716" s="24" t="s">
        <v>100</v>
      </c>
      <c r="C2716" s="24" t="s">
        <v>130</v>
      </c>
      <c r="D2716" s="24" t="s">
        <v>139</v>
      </c>
      <c r="E2716" s="24"/>
      <c r="F2716" s="25" t="s">
        <v>153</v>
      </c>
      <c r="G2716" s="26">
        <f>G2717</f>
        <v>6699.3670000000002</v>
      </c>
      <c r="H2716" s="26">
        <f t="shared" ref="H2716:R2716" si="3213">H2717</f>
        <v>6699.3669900000004</v>
      </c>
      <c r="I2716" s="26">
        <f t="shared" si="3213"/>
        <v>6699.3669900000004</v>
      </c>
      <c r="J2716" s="26">
        <f t="shared" si="3213"/>
        <v>0</v>
      </c>
      <c r="K2716" s="26">
        <f t="shared" si="3213"/>
        <v>0</v>
      </c>
      <c r="L2716" s="26">
        <f t="shared" si="3213"/>
        <v>6383.8359899999996</v>
      </c>
      <c r="M2716" s="26">
        <f t="shared" si="3213"/>
        <v>6383.8359899999996</v>
      </c>
      <c r="N2716" s="26">
        <f t="shared" si="3213"/>
        <v>1699.367</v>
      </c>
      <c r="O2716" s="47">
        <f t="shared" si="3199"/>
        <v>25.366083131982592</v>
      </c>
      <c r="P2716" s="26">
        <f t="shared" si="3213"/>
        <v>0</v>
      </c>
      <c r="Q2716" s="26">
        <f t="shared" si="3213"/>
        <v>1383.836</v>
      </c>
      <c r="R2716" s="26">
        <f t="shared" si="3213"/>
        <v>0</v>
      </c>
    </row>
    <row r="2717" spans="1:18" ht="39" x14ac:dyDescent="0.35">
      <c r="A2717" s="24">
        <v>940</v>
      </c>
      <c r="B2717" s="24" t="s">
        <v>100</v>
      </c>
      <c r="C2717" s="24" t="s">
        <v>130</v>
      </c>
      <c r="D2717" s="24" t="s">
        <v>140</v>
      </c>
      <c r="E2717" s="24"/>
      <c r="F2717" s="25" t="s">
        <v>154</v>
      </c>
      <c r="G2717" s="26">
        <f>G2718+G2721+G2724</f>
        <v>6699.3670000000002</v>
      </c>
      <c r="H2717" s="26">
        <f t="shared" ref="H2717:N2717" si="3214">H2718+H2721+H2724</f>
        <v>6699.3669900000004</v>
      </c>
      <c r="I2717" s="26">
        <f t="shared" si="3214"/>
        <v>6699.3669900000004</v>
      </c>
      <c r="J2717" s="26">
        <f t="shared" si="3214"/>
        <v>0</v>
      </c>
      <c r="K2717" s="26">
        <f t="shared" si="3214"/>
        <v>0</v>
      </c>
      <c r="L2717" s="26">
        <f t="shared" si="3214"/>
        <v>6383.8359899999996</v>
      </c>
      <c r="M2717" s="26">
        <f t="shared" si="3214"/>
        <v>6383.8359899999996</v>
      </c>
      <c r="N2717" s="26">
        <f t="shared" si="3214"/>
        <v>1699.367</v>
      </c>
      <c r="O2717" s="47">
        <f t="shared" si="3199"/>
        <v>25.366083131982592</v>
      </c>
      <c r="P2717" s="26">
        <f t="shared" ref="P2717:R2717" si="3215">P2718+P2721+P2724</f>
        <v>0</v>
      </c>
      <c r="Q2717" s="26">
        <f t="shared" ref="Q2717" si="3216">Q2718+Q2721+Q2724</f>
        <v>1383.836</v>
      </c>
      <c r="R2717" s="26">
        <f t="shared" si="3215"/>
        <v>0</v>
      </c>
    </row>
    <row r="2718" spans="1:18" x14ac:dyDescent="0.35">
      <c r="A2718" s="24">
        <v>940</v>
      </c>
      <c r="B2718" s="24" t="s">
        <v>100</v>
      </c>
      <c r="C2718" s="24" t="s">
        <v>130</v>
      </c>
      <c r="D2718" s="24" t="s">
        <v>770</v>
      </c>
      <c r="E2718" s="24"/>
      <c r="F2718" s="25" t="s">
        <v>772</v>
      </c>
      <c r="G2718" s="26">
        <f t="shared" ref="G2718:N2719" si="3217">G2719</f>
        <v>315.53099999999995</v>
      </c>
      <c r="H2718" s="26">
        <f t="shared" si="3217"/>
        <v>315.53100000000001</v>
      </c>
      <c r="I2718" s="26">
        <f t="shared" si="3217"/>
        <v>315.53100000000001</v>
      </c>
      <c r="J2718" s="26">
        <f t="shared" si="3217"/>
        <v>0</v>
      </c>
      <c r="K2718" s="26">
        <f t="shared" si="3217"/>
        <v>0</v>
      </c>
      <c r="L2718" s="26">
        <f t="shared" si="3217"/>
        <v>0</v>
      </c>
      <c r="M2718" s="26">
        <f t="shared" si="3217"/>
        <v>0</v>
      </c>
      <c r="N2718" s="26">
        <f t="shared" si="3217"/>
        <v>315.53100000000001</v>
      </c>
      <c r="O2718" s="47">
        <f t="shared" si="3199"/>
        <v>100</v>
      </c>
      <c r="P2718" s="26">
        <f t="shared" ref="P2718:R2719" si="3218">P2719</f>
        <v>0</v>
      </c>
      <c r="Q2718" s="26">
        <f t="shared" si="3218"/>
        <v>0</v>
      </c>
      <c r="R2718" s="26">
        <f t="shared" si="3218"/>
        <v>0</v>
      </c>
    </row>
    <row r="2719" spans="1:18" x14ac:dyDescent="0.35">
      <c r="A2719" s="24">
        <v>940</v>
      </c>
      <c r="B2719" s="24" t="s">
        <v>100</v>
      </c>
      <c r="C2719" s="24" t="s">
        <v>130</v>
      </c>
      <c r="D2719" s="24" t="s">
        <v>770</v>
      </c>
      <c r="E2719" s="24" t="s">
        <v>7</v>
      </c>
      <c r="F2719" s="25" t="s">
        <v>371</v>
      </c>
      <c r="G2719" s="26">
        <f t="shared" si="3217"/>
        <v>315.53099999999995</v>
      </c>
      <c r="H2719" s="26">
        <f t="shared" si="3217"/>
        <v>315.53100000000001</v>
      </c>
      <c r="I2719" s="26">
        <f t="shared" si="3217"/>
        <v>315.53100000000001</v>
      </c>
      <c r="J2719" s="26">
        <f t="shared" si="3217"/>
        <v>0</v>
      </c>
      <c r="K2719" s="26">
        <f t="shared" si="3217"/>
        <v>0</v>
      </c>
      <c r="L2719" s="26">
        <f t="shared" si="3217"/>
        <v>0</v>
      </c>
      <c r="M2719" s="26">
        <f t="shared" si="3217"/>
        <v>0</v>
      </c>
      <c r="N2719" s="26">
        <f t="shared" si="3217"/>
        <v>315.53100000000001</v>
      </c>
      <c r="O2719" s="47">
        <f t="shared" si="3199"/>
        <v>100</v>
      </c>
      <c r="P2719" s="26">
        <f t="shared" si="3218"/>
        <v>0</v>
      </c>
      <c r="Q2719" s="26">
        <f t="shared" si="3218"/>
        <v>0</v>
      </c>
      <c r="R2719" s="26">
        <f t="shared" si="3218"/>
        <v>0</v>
      </c>
    </row>
    <row r="2720" spans="1:18" x14ac:dyDescent="0.35">
      <c r="A2720" s="24">
        <v>940</v>
      </c>
      <c r="B2720" s="24" t="s">
        <v>100</v>
      </c>
      <c r="C2720" s="24" t="s">
        <v>130</v>
      </c>
      <c r="D2720" s="24" t="s">
        <v>770</v>
      </c>
      <c r="E2720" s="24" t="s">
        <v>350</v>
      </c>
      <c r="F2720" s="25" t="s">
        <v>365</v>
      </c>
      <c r="G2720" s="26">
        <f>423.4-107.869</f>
        <v>315.53099999999995</v>
      </c>
      <c r="H2720" s="26">
        <v>315.53100000000001</v>
      </c>
      <c r="I2720" s="26">
        <v>315.53100000000001</v>
      </c>
      <c r="J2720" s="26"/>
      <c r="K2720" s="26"/>
      <c r="L2720" s="26"/>
      <c r="M2720" s="26"/>
      <c r="N2720" s="26">
        <v>315.53100000000001</v>
      </c>
      <c r="O2720" s="47">
        <f t="shared" si="3199"/>
        <v>100</v>
      </c>
      <c r="P2720" s="26"/>
      <c r="Q2720" s="26"/>
      <c r="R2720" s="26"/>
    </row>
    <row r="2721" spans="1:18" ht="39" x14ac:dyDescent="0.35">
      <c r="A2721" s="24">
        <v>940</v>
      </c>
      <c r="B2721" s="24" t="s">
        <v>100</v>
      </c>
      <c r="C2721" s="24" t="s">
        <v>130</v>
      </c>
      <c r="D2721" s="24" t="s">
        <v>799</v>
      </c>
      <c r="E2721" s="24"/>
      <c r="F2721" s="25" t="s">
        <v>1028</v>
      </c>
      <c r="G2721" s="26">
        <f t="shared" ref="G2721:G2722" si="3219">G2722</f>
        <v>5000</v>
      </c>
      <c r="H2721" s="26">
        <f t="shared" ref="H2721:M2722" si="3220">H2722</f>
        <v>5000</v>
      </c>
      <c r="I2721" s="26">
        <f t="shared" si="3220"/>
        <v>5000</v>
      </c>
      <c r="J2721" s="26">
        <f t="shared" si="3220"/>
        <v>0</v>
      </c>
      <c r="K2721" s="26">
        <f t="shared" si="3220"/>
        <v>0</v>
      </c>
      <c r="L2721" s="26">
        <f t="shared" si="3220"/>
        <v>5000</v>
      </c>
      <c r="M2721" s="26">
        <f t="shared" si="3220"/>
        <v>5000</v>
      </c>
      <c r="N2721" s="26">
        <f t="shared" ref="N2721:N2722" si="3221">N2722</f>
        <v>0</v>
      </c>
      <c r="O2721" s="47">
        <f t="shared" si="3199"/>
        <v>0</v>
      </c>
      <c r="P2721" s="26">
        <f t="shared" ref="P2721:R2722" si="3222">P2722</f>
        <v>0</v>
      </c>
      <c r="Q2721" s="26">
        <f t="shared" si="3222"/>
        <v>0</v>
      </c>
      <c r="R2721" s="26">
        <f t="shared" si="3222"/>
        <v>0</v>
      </c>
    </row>
    <row r="2722" spans="1:18" ht="26" x14ac:dyDescent="0.35">
      <c r="A2722" s="24">
        <v>940</v>
      </c>
      <c r="B2722" s="24" t="s">
        <v>100</v>
      </c>
      <c r="C2722" s="24" t="s">
        <v>130</v>
      </c>
      <c r="D2722" s="24" t="s">
        <v>799</v>
      </c>
      <c r="E2722" s="24" t="s">
        <v>20</v>
      </c>
      <c r="F2722" s="25" t="s">
        <v>369</v>
      </c>
      <c r="G2722" s="26">
        <f t="shared" si="3219"/>
        <v>5000</v>
      </c>
      <c r="H2722" s="26">
        <f t="shared" si="3220"/>
        <v>5000</v>
      </c>
      <c r="I2722" s="26">
        <f t="shared" si="3220"/>
        <v>5000</v>
      </c>
      <c r="J2722" s="26">
        <f t="shared" si="3220"/>
        <v>0</v>
      </c>
      <c r="K2722" s="26">
        <f t="shared" si="3220"/>
        <v>0</v>
      </c>
      <c r="L2722" s="26">
        <f t="shared" si="3220"/>
        <v>5000</v>
      </c>
      <c r="M2722" s="26">
        <f t="shared" si="3220"/>
        <v>5000</v>
      </c>
      <c r="N2722" s="26">
        <f t="shared" si="3221"/>
        <v>0</v>
      </c>
      <c r="O2722" s="47">
        <f t="shared" si="3199"/>
        <v>0</v>
      </c>
      <c r="P2722" s="26">
        <f t="shared" si="3222"/>
        <v>0</v>
      </c>
      <c r="Q2722" s="26">
        <f t="shared" si="3222"/>
        <v>0</v>
      </c>
      <c r="R2722" s="26">
        <f t="shared" si="3222"/>
        <v>0</v>
      </c>
    </row>
    <row r="2723" spans="1:18" x14ac:dyDescent="0.35">
      <c r="A2723" s="24">
        <v>940</v>
      </c>
      <c r="B2723" s="24" t="s">
        <v>100</v>
      </c>
      <c r="C2723" s="24" t="s">
        <v>130</v>
      </c>
      <c r="D2723" s="24" t="s">
        <v>799</v>
      </c>
      <c r="E2723" s="24" t="s">
        <v>524</v>
      </c>
      <c r="F2723" s="25" t="s">
        <v>360</v>
      </c>
      <c r="G2723" s="26">
        <v>5000</v>
      </c>
      <c r="H2723" s="26">
        <v>5000</v>
      </c>
      <c r="I2723" s="26">
        <v>5000</v>
      </c>
      <c r="J2723" s="26"/>
      <c r="K2723" s="26"/>
      <c r="L2723" s="26">
        <f>H2723</f>
        <v>5000</v>
      </c>
      <c r="M2723" s="26">
        <f>I2723</f>
        <v>5000</v>
      </c>
      <c r="N2723" s="26"/>
      <c r="O2723" s="47">
        <f t="shared" si="3199"/>
        <v>0</v>
      </c>
      <c r="P2723" s="26"/>
      <c r="Q2723" s="26"/>
      <c r="R2723" s="26"/>
    </row>
    <row r="2724" spans="1:18" ht="26" x14ac:dyDescent="0.35">
      <c r="A2724" s="24">
        <v>940</v>
      </c>
      <c r="B2724" s="24" t="s">
        <v>100</v>
      </c>
      <c r="C2724" s="24" t="s">
        <v>130</v>
      </c>
      <c r="D2724" s="24" t="s">
        <v>873</v>
      </c>
      <c r="E2724" s="24"/>
      <c r="F2724" s="25" t="s">
        <v>874</v>
      </c>
      <c r="G2724" s="26">
        <f>G2725</f>
        <v>1383.836</v>
      </c>
      <c r="H2724" s="26">
        <f t="shared" ref="H2724:N2725" si="3223">H2725</f>
        <v>1383.83599</v>
      </c>
      <c r="I2724" s="26">
        <f t="shared" si="3223"/>
        <v>1383.83599</v>
      </c>
      <c r="J2724" s="26">
        <f t="shared" si="3223"/>
        <v>0</v>
      </c>
      <c r="K2724" s="26">
        <f t="shared" si="3223"/>
        <v>0</v>
      </c>
      <c r="L2724" s="26">
        <f t="shared" si="3223"/>
        <v>1383.83599</v>
      </c>
      <c r="M2724" s="26">
        <f t="shared" si="3223"/>
        <v>1383.83599</v>
      </c>
      <c r="N2724" s="26">
        <f t="shared" si="3223"/>
        <v>1383.836</v>
      </c>
      <c r="O2724" s="47">
        <f t="shared" si="3199"/>
        <v>100.00000072262898</v>
      </c>
      <c r="P2724" s="26">
        <f t="shared" ref="P2724:R2725" si="3224">P2725</f>
        <v>0</v>
      </c>
      <c r="Q2724" s="26">
        <f t="shared" si="3224"/>
        <v>1383.836</v>
      </c>
      <c r="R2724" s="26">
        <f t="shared" si="3224"/>
        <v>0</v>
      </c>
    </row>
    <row r="2725" spans="1:18" ht="26" x14ac:dyDescent="0.35">
      <c r="A2725" s="24">
        <v>940</v>
      </c>
      <c r="B2725" s="24" t="s">
        <v>100</v>
      </c>
      <c r="C2725" s="24" t="s">
        <v>130</v>
      </c>
      <c r="D2725" s="24" t="s">
        <v>873</v>
      </c>
      <c r="E2725" s="24" t="s">
        <v>20</v>
      </c>
      <c r="F2725" s="25" t="s">
        <v>369</v>
      </c>
      <c r="G2725" s="26">
        <f>G2726</f>
        <v>1383.836</v>
      </c>
      <c r="H2725" s="26">
        <f t="shared" si="3223"/>
        <v>1383.83599</v>
      </c>
      <c r="I2725" s="26">
        <f t="shared" si="3223"/>
        <v>1383.83599</v>
      </c>
      <c r="J2725" s="26">
        <f t="shared" si="3223"/>
        <v>0</v>
      </c>
      <c r="K2725" s="26">
        <f t="shared" si="3223"/>
        <v>0</v>
      </c>
      <c r="L2725" s="26">
        <f t="shared" si="3223"/>
        <v>1383.83599</v>
      </c>
      <c r="M2725" s="26">
        <f t="shared" si="3223"/>
        <v>1383.83599</v>
      </c>
      <c r="N2725" s="26">
        <f t="shared" si="3223"/>
        <v>1383.836</v>
      </c>
      <c r="O2725" s="47">
        <f t="shared" si="3199"/>
        <v>100.00000072262898</v>
      </c>
      <c r="P2725" s="26">
        <f t="shared" si="3224"/>
        <v>0</v>
      </c>
      <c r="Q2725" s="26">
        <f t="shared" si="3224"/>
        <v>1383.836</v>
      </c>
      <c r="R2725" s="26">
        <f t="shared" si="3224"/>
        <v>0</v>
      </c>
    </row>
    <row r="2726" spans="1:18" x14ac:dyDescent="0.35">
      <c r="A2726" s="24">
        <v>940</v>
      </c>
      <c r="B2726" s="24" t="s">
        <v>100</v>
      </c>
      <c r="C2726" s="24" t="s">
        <v>130</v>
      </c>
      <c r="D2726" s="24" t="s">
        <v>873</v>
      </c>
      <c r="E2726" s="24" t="s">
        <v>524</v>
      </c>
      <c r="F2726" s="25" t="s">
        <v>360</v>
      </c>
      <c r="G2726" s="26">
        <v>1383.836</v>
      </c>
      <c r="H2726" s="26">
        <v>1383.83599</v>
      </c>
      <c r="I2726" s="26">
        <v>1383.83599</v>
      </c>
      <c r="J2726" s="26"/>
      <c r="K2726" s="26"/>
      <c r="L2726" s="26">
        <f>H2726</f>
        <v>1383.83599</v>
      </c>
      <c r="M2726" s="26">
        <f>I2726</f>
        <v>1383.83599</v>
      </c>
      <c r="N2726" s="26">
        <v>1383.836</v>
      </c>
      <c r="O2726" s="47">
        <f t="shared" si="3199"/>
        <v>100.00000072262898</v>
      </c>
      <c r="P2726" s="26"/>
      <c r="Q2726" s="26">
        <v>1383.836</v>
      </c>
      <c r="R2726" s="26"/>
    </row>
    <row r="2727" spans="1:18" ht="26" x14ac:dyDescent="0.35">
      <c r="A2727" s="24">
        <v>940</v>
      </c>
      <c r="B2727" s="24" t="s">
        <v>100</v>
      </c>
      <c r="C2727" s="24" t="s">
        <v>130</v>
      </c>
      <c r="D2727" s="24" t="s">
        <v>343</v>
      </c>
      <c r="E2727" s="24"/>
      <c r="F2727" s="25" t="s">
        <v>410</v>
      </c>
      <c r="G2727" s="26">
        <f t="shared" ref="G2727:R2727" si="3225">G2728+G2758</f>
        <v>281246.82299999997</v>
      </c>
      <c r="H2727" s="26">
        <f t="shared" si="3225"/>
        <v>278664.06069999997</v>
      </c>
      <c r="I2727" s="26">
        <f t="shared" si="3225"/>
        <v>278664.06069999997</v>
      </c>
      <c r="J2727" s="26">
        <f t="shared" si="3225"/>
        <v>0</v>
      </c>
      <c r="K2727" s="26">
        <f t="shared" si="3225"/>
        <v>0</v>
      </c>
      <c r="L2727" s="26">
        <f t="shared" si="3225"/>
        <v>216517.73680000001</v>
      </c>
      <c r="M2727" s="26">
        <f t="shared" si="3225"/>
        <v>216517.73680000001</v>
      </c>
      <c r="N2727" s="26">
        <f t="shared" si="3225"/>
        <v>187416.152</v>
      </c>
      <c r="O2727" s="47">
        <f t="shared" si="3199"/>
        <v>67.255228940974092</v>
      </c>
      <c r="P2727" s="26">
        <f t="shared" si="3225"/>
        <v>0</v>
      </c>
      <c r="Q2727" s="26">
        <f t="shared" si="3225"/>
        <v>129439.069</v>
      </c>
      <c r="R2727" s="26">
        <f t="shared" si="3225"/>
        <v>0</v>
      </c>
    </row>
    <row r="2728" spans="1:18" ht="26" x14ac:dyDescent="0.35">
      <c r="A2728" s="24">
        <v>940</v>
      </c>
      <c r="B2728" s="24" t="s">
        <v>100</v>
      </c>
      <c r="C2728" s="24" t="s">
        <v>130</v>
      </c>
      <c r="D2728" s="24" t="s">
        <v>458</v>
      </c>
      <c r="E2728" s="24"/>
      <c r="F2728" s="25" t="s">
        <v>674</v>
      </c>
      <c r="G2728" s="26">
        <f>G2729+G2732+G2735+G2740+G2743+G2746+G2749+G2752+G2755</f>
        <v>238566.935</v>
      </c>
      <c r="H2728" s="26">
        <f t="shared" ref="H2728:R2728" si="3226">H2729+H2732+H2735+H2740+H2743+H2746+H2749+H2752+H2755</f>
        <v>238566.93137999997</v>
      </c>
      <c r="I2728" s="26">
        <f t="shared" si="3226"/>
        <v>238566.93137999997</v>
      </c>
      <c r="J2728" s="26">
        <f t="shared" si="3226"/>
        <v>0</v>
      </c>
      <c r="K2728" s="26">
        <f t="shared" si="3226"/>
        <v>0</v>
      </c>
      <c r="L2728" s="26">
        <f t="shared" si="3226"/>
        <v>216517.73680000001</v>
      </c>
      <c r="M2728" s="26">
        <f t="shared" si="3226"/>
        <v>216517.73680000001</v>
      </c>
      <c r="N2728" s="26">
        <f t="shared" si="3226"/>
        <v>148136.02499999999</v>
      </c>
      <c r="O2728" s="47">
        <f t="shared" si="3199"/>
        <v>62.094115116081362</v>
      </c>
      <c r="P2728" s="26">
        <f t="shared" si="3226"/>
        <v>0</v>
      </c>
      <c r="Q2728" s="26">
        <f t="shared" si="3226"/>
        <v>129439.069</v>
      </c>
      <c r="R2728" s="26">
        <f t="shared" si="3226"/>
        <v>0</v>
      </c>
    </row>
    <row r="2729" spans="1:18" ht="26" x14ac:dyDescent="0.35">
      <c r="A2729" s="24">
        <v>940</v>
      </c>
      <c r="B2729" s="24" t="s">
        <v>100</v>
      </c>
      <c r="C2729" s="24" t="s">
        <v>130</v>
      </c>
      <c r="D2729" s="24" t="s">
        <v>433</v>
      </c>
      <c r="E2729" s="24"/>
      <c r="F2729" s="25" t="s">
        <v>675</v>
      </c>
      <c r="G2729" s="26">
        <f t="shared" ref="G2729:N2730" si="3227">G2730</f>
        <v>6000</v>
      </c>
      <c r="H2729" s="26">
        <f t="shared" si="3227"/>
        <v>6000</v>
      </c>
      <c r="I2729" s="26">
        <f t="shared" si="3227"/>
        <v>6000</v>
      </c>
      <c r="J2729" s="26">
        <f t="shared" si="3227"/>
        <v>0</v>
      </c>
      <c r="K2729" s="26">
        <f t="shared" si="3227"/>
        <v>0</v>
      </c>
      <c r="L2729" s="26">
        <f t="shared" si="3227"/>
        <v>0</v>
      </c>
      <c r="M2729" s="26">
        <f t="shared" si="3227"/>
        <v>0</v>
      </c>
      <c r="N2729" s="26">
        <f t="shared" si="3227"/>
        <v>6000</v>
      </c>
      <c r="O2729" s="47">
        <f t="shared" si="3199"/>
        <v>100</v>
      </c>
      <c r="P2729" s="26">
        <f t="shared" ref="P2729:R2730" si="3228">P2730</f>
        <v>0</v>
      </c>
      <c r="Q2729" s="26">
        <f t="shared" si="3228"/>
        <v>0</v>
      </c>
      <c r="R2729" s="26">
        <f t="shared" si="3228"/>
        <v>0</v>
      </c>
    </row>
    <row r="2730" spans="1:18" ht="26" x14ac:dyDescent="0.35">
      <c r="A2730" s="24">
        <v>940</v>
      </c>
      <c r="B2730" s="24" t="s">
        <v>100</v>
      </c>
      <c r="C2730" s="24" t="s">
        <v>130</v>
      </c>
      <c r="D2730" s="24" t="s">
        <v>433</v>
      </c>
      <c r="E2730" s="24" t="s">
        <v>6</v>
      </c>
      <c r="F2730" s="25" t="s">
        <v>367</v>
      </c>
      <c r="G2730" s="26">
        <f t="shared" si="3227"/>
        <v>6000</v>
      </c>
      <c r="H2730" s="26">
        <f t="shared" si="3227"/>
        <v>6000</v>
      </c>
      <c r="I2730" s="26">
        <f t="shared" si="3227"/>
        <v>6000</v>
      </c>
      <c r="J2730" s="26">
        <f t="shared" si="3227"/>
        <v>0</v>
      </c>
      <c r="K2730" s="26">
        <f t="shared" si="3227"/>
        <v>0</v>
      </c>
      <c r="L2730" s="26">
        <f t="shared" si="3227"/>
        <v>0</v>
      </c>
      <c r="M2730" s="26">
        <f t="shared" si="3227"/>
        <v>0</v>
      </c>
      <c r="N2730" s="26">
        <f t="shared" si="3227"/>
        <v>6000</v>
      </c>
      <c r="O2730" s="47">
        <f t="shared" si="3199"/>
        <v>100</v>
      </c>
      <c r="P2730" s="26">
        <f t="shared" si="3228"/>
        <v>0</v>
      </c>
      <c r="Q2730" s="26">
        <f t="shared" si="3228"/>
        <v>0</v>
      </c>
      <c r="R2730" s="26">
        <f t="shared" si="3228"/>
        <v>0</v>
      </c>
    </row>
    <row r="2731" spans="1:18" ht="26" x14ac:dyDescent="0.35">
      <c r="A2731" s="24">
        <v>940</v>
      </c>
      <c r="B2731" s="24" t="s">
        <v>100</v>
      </c>
      <c r="C2731" s="24" t="s">
        <v>130</v>
      </c>
      <c r="D2731" s="24" t="s">
        <v>433</v>
      </c>
      <c r="E2731" s="24">
        <v>240</v>
      </c>
      <c r="F2731" s="25" t="s">
        <v>356</v>
      </c>
      <c r="G2731" s="26">
        <f>18000-11986.493-13.507</f>
        <v>6000</v>
      </c>
      <c r="H2731" s="26">
        <v>6000</v>
      </c>
      <c r="I2731" s="26">
        <v>6000</v>
      </c>
      <c r="J2731" s="26"/>
      <c r="K2731" s="26"/>
      <c r="L2731" s="26"/>
      <c r="M2731" s="26"/>
      <c r="N2731" s="26">
        <v>6000</v>
      </c>
      <c r="O2731" s="47">
        <f t="shared" si="3199"/>
        <v>100</v>
      </c>
      <c r="P2731" s="26"/>
      <c r="Q2731" s="26"/>
      <c r="R2731" s="26"/>
    </row>
    <row r="2732" spans="1:18" x14ac:dyDescent="0.35">
      <c r="A2732" s="24">
        <v>940</v>
      </c>
      <c r="B2732" s="24" t="s">
        <v>100</v>
      </c>
      <c r="C2732" s="24" t="s">
        <v>130</v>
      </c>
      <c r="D2732" s="24" t="s">
        <v>434</v>
      </c>
      <c r="E2732" s="24"/>
      <c r="F2732" s="25" t="s">
        <v>784</v>
      </c>
      <c r="G2732" s="26">
        <f t="shared" ref="G2732:N2733" si="3229">G2733</f>
        <v>5929.1379999999999</v>
      </c>
      <c r="H2732" s="26">
        <f t="shared" si="3229"/>
        <v>5929.1379999999999</v>
      </c>
      <c r="I2732" s="26">
        <f t="shared" si="3229"/>
        <v>5929.1379999999999</v>
      </c>
      <c r="J2732" s="26">
        <f t="shared" si="3229"/>
        <v>0</v>
      </c>
      <c r="K2732" s="26">
        <f t="shared" si="3229"/>
        <v>0</v>
      </c>
      <c r="L2732" s="26">
        <f t="shared" si="3229"/>
        <v>0</v>
      </c>
      <c r="M2732" s="26">
        <f t="shared" si="3229"/>
        <v>0</v>
      </c>
      <c r="N2732" s="26">
        <v>5484.1390000000001</v>
      </c>
      <c r="O2732" s="47">
        <f t="shared" si="3199"/>
        <v>92.494710023615582</v>
      </c>
      <c r="P2732" s="26">
        <f t="shared" ref="P2732:R2733" si="3230">P2733</f>
        <v>0</v>
      </c>
      <c r="Q2732" s="26">
        <f t="shared" si="3230"/>
        <v>0</v>
      </c>
      <c r="R2732" s="26">
        <f t="shared" si="3230"/>
        <v>0</v>
      </c>
    </row>
    <row r="2733" spans="1:18" x14ac:dyDescent="0.35">
      <c r="A2733" s="24">
        <v>940</v>
      </c>
      <c r="B2733" s="24" t="s">
        <v>100</v>
      </c>
      <c r="C2733" s="24" t="s">
        <v>130</v>
      </c>
      <c r="D2733" s="24" t="s">
        <v>434</v>
      </c>
      <c r="E2733" s="24" t="s">
        <v>7</v>
      </c>
      <c r="F2733" s="25" t="s">
        <v>371</v>
      </c>
      <c r="G2733" s="26">
        <f t="shared" si="3229"/>
        <v>5929.1379999999999</v>
      </c>
      <c r="H2733" s="26">
        <f t="shared" si="3229"/>
        <v>5929.1379999999999</v>
      </c>
      <c r="I2733" s="26">
        <f t="shared" si="3229"/>
        <v>5929.1379999999999</v>
      </c>
      <c r="J2733" s="26">
        <f t="shared" si="3229"/>
        <v>0</v>
      </c>
      <c r="K2733" s="26">
        <f t="shared" si="3229"/>
        <v>0</v>
      </c>
      <c r="L2733" s="26">
        <f t="shared" si="3229"/>
        <v>0</v>
      </c>
      <c r="M2733" s="26">
        <f t="shared" si="3229"/>
        <v>0</v>
      </c>
      <c r="N2733" s="26">
        <f t="shared" si="3229"/>
        <v>5484.1390000000001</v>
      </c>
      <c r="O2733" s="47">
        <f t="shared" si="3199"/>
        <v>92.494710023615582</v>
      </c>
      <c r="P2733" s="26">
        <f t="shared" si="3230"/>
        <v>0</v>
      </c>
      <c r="Q2733" s="26">
        <f t="shared" si="3230"/>
        <v>0</v>
      </c>
      <c r="R2733" s="26">
        <f t="shared" si="3230"/>
        <v>0</v>
      </c>
    </row>
    <row r="2734" spans="1:18" x14ac:dyDescent="0.35">
      <c r="A2734" s="24">
        <v>940</v>
      </c>
      <c r="B2734" s="24" t="s">
        <v>100</v>
      </c>
      <c r="C2734" s="24" t="s">
        <v>130</v>
      </c>
      <c r="D2734" s="24" t="s">
        <v>434</v>
      </c>
      <c r="E2734" s="24">
        <v>850</v>
      </c>
      <c r="F2734" s="25" t="s">
        <v>365</v>
      </c>
      <c r="G2734" s="26">
        <f>5712.9+216.238</f>
        <v>5929.1379999999999</v>
      </c>
      <c r="H2734" s="26">
        <v>5929.1379999999999</v>
      </c>
      <c r="I2734" s="26">
        <v>5929.1379999999999</v>
      </c>
      <c r="J2734" s="26"/>
      <c r="K2734" s="26"/>
      <c r="L2734" s="26"/>
      <c r="M2734" s="26"/>
      <c r="N2734" s="26">
        <v>5484.1390000000001</v>
      </c>
      <c r="O2734" s="47">
        <f t="shared" si="3199"/>
        <v>92.494710023615582</v>
      </c>
      <c r="P2734" s="26"/>
      <c r="Q2734" s="26"/>
      <c r="R2734" s="26"/>
    </row>
    <row r="2735" spans="1:18" x14ac:dyDescent="0.35">
      <c r="A2735" s="24">
        <v>940</v>
      </c>
      <c r="B2735" s="24" t="s">
        <v>100</v>
      </c>
      <c r="C2735" s="24" t="s">
        <v>130</v>
      </c>
      <c r="D2735" s="24" t="s">
        <v>435</v>
      </c>
      <c r="E2735" s="24"/>
      <c r="F2735" s="25" t="s">
        <v>793</v>
      </c>
      <c r="G2735" s="26">
        <f t="shared" ref="G2735" si="3231">G2736+G2738</f>
        <v>7588.0079999999998</v>
      </c>
      <c r="H2735" s="26">
        <f t="shared" ref="H2735:M2735" si="3232">H2736+H2738</f>
        <v>7588.0077099999999</v>
      </c>
      <c r="I2735" s="26">
        <f t="shared" si="3232"/>
        <v>7588.0077099999999</v>
      </c>
      <c r="J2735" s="26">
        <f t="shared" si="3232"/>
        <v>0</v>
      </c>
      <c r="K2735" s="26">
        <f t="shared" si="3232"/>
        <v>0</v>
      </c>
      <c r="L2735" s="26">
        <f t="shared" si="3232"/>
        <v>3994.7992899999999</v>
      </c>
      <c r="M2735" s="26">
        <f t="shared" si="3232"/>
        <v>3994.7992899999999</v>
      </c>
      <c r="N2735" s="26">
        <f t="shared" ref="N2735" si="3233">N2736+N2738</f>
        <v>3722.902</v>
      </c>
      <c r="O2735" s="47">
        <f t="shared" si="3199"/>
        <v>49.062970706970987</v>
      </c>
      <c r="P2735" s="26">
        <f t="shared" ref="P2735:R2735" si="3234">P2736+P2738</f>
        <v>0</v>
      </c>
      <c r="Q2735" s="26">
        <f t="shared" ref="Q2735" si="3235">Q2736+Q2738</f>
        <v>168.154</v>
      </c>
      <c r="R2735" s="26">
        <f t="shared" si="3234"/>
        <v>0</v>
      </c>
    </row>
    <row r="2736" spans="1:18" ht="26" x14ac:dyDescent="0.35">
      <c r="A2736" s="24">
        <v>940</v>
      </c>
      <c r="B2736" s="24" t="s">
        <v>100</v>
      </c>
      <c r="C2736" s="24" t="s">
        <v>130</v>
      </c>
      <c r="D2736" s="24" t="s">
        <v>435</v>
      </c>
      <c r="E2736" s="24" t="s">
        <v>6</v>
      </c>
      <c r="F2736" s="25" t="s">
        <v>367</v>
      </c>
      <c r="G2736" s="26">
        <f t="shared" ref="G2736:N2736" si="3236">G2737</f>
        <v>3731.03</v>
      </c>
      <c r="H2736" s="26">
        <f t="shared" si="3236"/>
        <v>3593.2084199999999</v>
      </c>
      <c r="I2736" s="26">
        <f t="shared" si="3236"/>
        <v>3593.2084199999999</v>
      </c>
      <c r="J2736" s="26">
        <f t="shared" si="3236"/>
        <v>0</v>
      </c>
      <c r="K2736" s="26">
        <f t="shared" si="3236"/>
        <v>0</v>
      </c>
      <c r="L2736" s="26">
        <f t="shared" si="3236"/>
        <v>0</v>
      </c>
      <c r="M2736" s="26">
        <f t="shared" si="3236"/>
        <v>0</v>
      </c>
      <c r="N2736" s="26">
        <f t="shared" si="3236"/>
        <v>3554.748</v>
      </c>
      <c r="O2736" s="47">
        <f t="shared" si="3199"/>
        <v>98.929635704237825</v>
      </c>
      <c r="P2736" s="26">
        <f t="shared" ref="P2736:R2736" si="3237">P2737</f>
        <v>0</v>
      </c>
      <c r="Q2736" s="26">
        <f t="shared" si="3237"/>
        <v>0</v>
      </c>
      <c r="R2736" s="26">
        <f t="shared" si="3237"/>
        <v>0</v>
      </c>
    </row>
    <row r="2737" spans="1:18" ht="26" x14ac:dyDescent="0.35">
      <c r="A2737" s="24">
        <v>940</v>
      </c>
      <c r="B2737" s="24" t="s">
        <v>100</v>
      </c>
      <c r="C2737" s="24" t="s">
        <v>130</v>
      </c>
      <c r="D2737" s="24" t="s">
        <v>435</v>
      </c>
      <c r="E2737" s="24">
        <v>240</v>
      </c>
      <c r="F2737" s="25" t="s">
        <v>356</v>
      </c>
      <c r="G2737" s="26">
        <v>3731.03</v>
      </c>
      <c r="H2737" s="26">
        <v>3593.2084199999999</v>
      </c>
      <c r="I2737" s="26">
        <v>3593.2084199999999</v>
      </c>
      <c r="J2737" s="26"/>
      <c r="K2737" s="26"/>
      <c r="L2737" s="26"/>
      <c r="M2737" s="26"/>
      <c r="N2737" s="26">
        <v>3554.748</v>
      </c>
      <c r="O2737" s="47">
        <f t="shared" si="3199"/>
        <v>98.929635704237825</v>
      </c>
      <c r="P2737" s="26"/>
      <c r="Q2737" s="26"/>
      <c r="R2737" s="26"/>
    </row>
    <row r="2738" spans="1:18" ht="26" x14ac:dyDescent="0.35">
      <c r="A2738" s="24">
        <v>940</v>
      </c>
      <c r="B2738" s="24" t="s">
        <v>100</v>
      </c>
      <c r="C2738" s="24" t="s">
        <v>130</v>
      </c>
      <c r="D2738" s="24" t="s">
        <v>435</v>
      </c>
      <c r="E2738" s="24" t="s">
        <v>20</v>
      </c>
      <c r="F2738" s="25" t="s">
        <v>369</v>
      </c>
      <c r="G2738" s="26">
        <f t="shared" ref="G2738:N2738" si="3238">G2739</f>
        <v>3856.9780000000001</v>
      </c>
      <c r="H2738" s="26">
        <f t="shared" si="3238"/>
        <v>3994.7992899999999</v>
      </c>
      <c r="I2738" s="26">
        <f t="shared" si="3238"/>
        <v>3994.7992899999999</v>
      </c>
      <c r="J2738" s="26">
        <f t="shared" si="3238"/>
        <v>0</v>
      </c>
      <c r="K2738" s="26">
        <f t="shared" si="3238"/>
        <v>0</v>
      </c>
      <c r="L2738" s="26">
        <f t="shared" si="3238"/>
        <v>3994.7992899999999</v>
      </c>
      <c r="M2738" s="26">
        <f t="shared" si="3238"/>
        <v>3994.7992899999999</v>
      </c>
      <c r="N2738" s="26">
        <f t="shared" si="3238"/>
        <v>168.154</v>
      </c>
      <c r="O2738" s="47">
        <f t="shared" si="3199"/>
        <v>4.2093228668817551</v>
      </c>
      <c r="P2738" s="26">
        <f t="shared" ref="P2738:R2738" si="3239">P2739</f>
        <v>0</v>
      </c>
      <c r="Q2738" s="26">
        <f t="shared" si="3239"/>
        <v>168.154</v>
      </c>
      <c r="R2738" s="26">
        <f t="shared" si="3239"/>
        <v>0</v>
      </c>
    </row>
    <row r="2739" spans="1:18" x14ac:dyDescent="0.35">
      <c r="A2739" s="24">
        <v>940</v>
      </c>
      <c r="B2739" s="24" t="s">
        <v>100</v>
      </c>
      <c r="C2739" s="24" t="s">
        <v>130</v>
      </c>
      <c r="D2739" s="24" t="s">
        <v>435</v>
      </c>
      <c r="E2739" s="24">
        <v>410</v>
      </c>
      <c r="F2739" s="25" t="s">
        <v>360</v>
      </c>
      <c r="G2739" s="26">
        <v>3856.9780000000001</v>
      </c>
      <c r="H2739" s="26">
        <v>3994.7992899999999</v>
      </c>
      <c r="I2739" s="26">
        <v>3994.7992899999999</v>
      </c>
      <c r="J2739" s="26"/>
      <c r="K2739" s="26"/>
      <c r="L2739" s="26">
        <f>H2739</f>
        <v>3994.7992899999999</v>
      </c>
      <c r="M2739" s="26">
        <f>I2739</f>
        <v>3994.7992899999999</v>
      </c>
      <c r="N2739" s="26">
        <v>168.154</v>
      </c>
      <c r="O2739" s="47">
        <f t="shared" si="3199"/>
        <v>4.2093228668817551</v>
      </c>
      <c r="P2739" s="26"/>
      <c r="Q2739" s="26">
        <v>168.154</v>
      </c>
      <c r="R2739" s="26"/>
    </row>
    <row r="2740" spans="1:18" ht="26" x14ac:dyDescent="0.35">
      <c r="A2740" s="24">
        <v>940</v>
      </c>
      <c r="B2740" s="24" t="s">
        <v>100</v>
      </c>
      <c r="C2740" s="24" t="s">
        <v>130</v>
      </c>
      <c r="D2740" s="24" t="s">
        <v>436</v>
      </c>
      <c r="E2740" s="24"/>
      <c r="F2740" s="25" t="s">
        <v>677</v>
      </c>
      <c r="G2740" s="26">
        <f t="shared" ref="G2740:N2741" si="3240">G2741</f>
        <v>39857.415000000001</v>
      </c>
      <c r="H2740" s="26">
        <f t="shared" si="3240"/>
        <v>39857.414049999999</v>
      </c>
      <c r="I2740" s="26">
        <f t="shared" si="3240"/>
        <v>39857.414049999999</v>
      </c>
      <c r="J2740" s="26">
        <f t="shared" si="3240"/>
        <v>0</v>
      </c>
      <c r="K2740" s="26">
        <f t="shared" si="3240"/>
        <v>0</v>
      </c>
      <c r="L2740" s="26">
        <f t="shared" si="3240"/>
        <v>39857.414049999999</v>
      </c>
      <c r="M2740" s="26">
        <f t="shared" si="3240"/>
        <v>39857.414049999999</v>
      </c>
      <c r="N2740" s="26">
        <f t="shared" si="3240"/>
        <v>39378.959000000003</v>
      </c>
      <c r="O2740" s="47">
        <f t="shared" si="3199"/>
        <v>98.799583311150613</v>
      </c>
      <c r="P2740" s="26">
        <f t="shared" ref="P2740:R2741" si="3241">P2741</f>
        <v>0</v>
      </c>
      <c r="Q2740" s="26">
        <f t="shared" si="3241"/>
        <v>39378.959000000003</v>
      </c>
      <c r="R2740" s="26">
        <f t="shared" si="3241"/>
        <v>0</v>
      </c>
    </row>
    <row r="2741" spans="1:18" ht="26" x14ac:dyDescent="0.35">
      <c r="A2741" s="24">
        <v>940</v>
      </c>
      <c r="B2741" s="24" t="s">
        <v>100</v>
      </c>
      <c r="C2741" s="24" t="s">
        <v>130</v>
      </c>
      <c r="D2741" s="24" t="s">
        <v>436</v>
      </c>
      <c r="E2741" s="24" t="s">
        <v>20</v>
      </c>
      <c r="F2741" s="25" t="s">
        <v>369</v>
      </c>
      <c r="G2741" s="26">
        <f t="shared" si="3240"/>
        <v>39857.415000000001</v>
      </c>
      <c r="H2741" s="26">
        <f t="shared" si="3240"/>
        <v>39857.414049999999</v>
      </c>
      <c r="I2741" s="26">
        <f t="shared" si="3240"/>
        <v>39857.414049999999</v>
      </c>
      <c r="J2741" s="26">
        <f t="shared" si="3240"/>
        <v>0</v>
      </c>
      <c r="K2741" s="26">
        <f t="shared" si="3240"/>
        <v>0</v>
      </c>
      <c r="L2741" s="26">
        <f t="shared" si="3240"/>
        <v>39857.414049999999</v>
      </c>
      <c r="M2741" s="26">
        <f t="shared" si="3240"/>
        <v>39857.414049999999</v>
      </c>
      <c r="N2741" s="26">
        <f t="shared" si="3240"/>
        <v>39378.959000000003</v>
      </c>
      <c r="O2741" s="47">
        <f t="shared" si="3199"/>
        <v>98.799583311150613</v>
      </c>
      <c r="P2741" s="26">
        <f t="shared" si="3241"/>
        <v>0</v>
      </c>
      <c r="Q2741" s="26">
        <f t="shared" si="3241"/>
        <v>39378.959000000003</v>
      </c>
      <c r="R2741" s="26">
        <f t="shared" si="3241"/>
        <v>0</v>
      </c>
    </row>
    <row r="2742" spans="1:18" x14ac:dyDescent="0.35">
      <c r="A2742" s="24">
        <v>940</v>
      </c>
      <c r="B2742" s="24" t="s">
        <v>100</v>
      </c>
      <c r="C2742" s="24" t="s">
        <v>130</v>
      </c>
      <c r="D2742" s="24" t="s">
        <v>436</v>
      </c>
      <c r="E2742" s="24">
        <v>410</v>
      </c>
      <c r="F2742" s="25" t="s">
        <v>360</v>
      </c>
      <c r="G2742" s="26">
        <v>39857.415000000001</v>
      </c>
      <c r="H2742" s="26">
        <v>39857.414049999999</v>
      </c>
      <c r="I2742" s="26">
        <v>39857.414049999999</v>
      </c>
      <c r="J2742" s="26"/>
      <c r="K2742" s="26"/>
      <c r="L2742" s="26">
        <f>H2742</f>
        <v>39857.414049999999</v>
      </c>
      <c r="M2742" s="26">
        <f>I2742</f>
        <v>39857.414049999999</v>
      </c>
      <c r="N2742" s="26">
        <v>39378.959000000003</v>
      </c>
      <c r="O2742" s="47">
        <f t="shared" si="3199"/>
        <v>98.799583311150613</v>
      </c>
      <c r="P2742" s="26"/>
      <c r="Q2742" s="26">
        <v>39378.959000000003</v>
      </c>
      <c r="R2742" s="26"/>
    </row>
    <row r="2743" spans="1:18" ht="26" x14ac:dyDescent="0.35">
      <c r="A2743" s="24">
        <v>940</v>
      </c>
      <c r="B2743" s="24" t="s">
        <v>100</v>
      </c>
      <c r="C2743" s="24" t="s">
        <v>130</v>
      </c>
      <c r="D2743" s="24" t="s">
        <v>437</v>
      </c>
      <c r="E2743" s="24"/>
      <c r="F2743" s="25" t="s">
        <v>794</v>
      </c>
      <c r="G2743" s="26">
        <f t="shared" ref="G2743:N2744" si="3242">G2744</f>
        <v>120113.94500000001</v>
      </c>
      <c r="H2743" s="26">
        <f t="shared" si="3242"/>
        <v>120113.94437</v>
      </c>
      <c r="I2743" s="26">
        <f t="shared" si="3242"/>
        <v>120113.94437</v>
      </c>
      <c r="J2743" s="26">
        <f t="shared" si="3242"/>
        <v>0</v>
      </c>
      <c r="K2743" s="26">
        <f t="shared" si="3242"/>
        <v>0</v>
      </c>
      <c r="L2743" s="26">
        <f t="shared" si="3242"/>
        <v>120113.94437</v>
      </c>
      <c r="M2743" s="26">
        <f t="shared" si="3242"/>
        <v>120113.94437</v>
      </c>
      <c r="N2743" s="26">
        <f t="shared" si="3242"/>
        <v>89360.574999999997</v>
      </c>
      <c r="O2743" s="47">
        <f t="shared" si="3199"/>
        <v>74.396503643850821</v>
      </c>
      <c r="P2743" s="26">
        <f t="shared" ref="P2743:R2744" si="3243">P2744</f>
        <v>0</v>
      </c>
      <c r="Q2743" s="26">
        <f t="shared" si="3243"/>
        <v>89360.574999999997</v>
      </c>
      <c r="R2743" s="26">
        <f t="shared" si="3243"/>
        <v>0</v>
      </c>
    </row>
    <row r="2744" spans="1:18" ht="26" x14ac:dyDescent="0.35">
      <c r="A2744" s="24">
        <v>940</v>
      </c>
      <c r="B2744" s="24" t="s">
        <v>100</v>
      </c>
      <c r="C2744" s="24" t="s">
        <v>130</v>
      </c>
      <c r="D2744" s="24" t="s">
        <v>437</v>
      </c>
      <c r="E2744" s="24" t="s">
        <v>20</v>
      </c>
      <c r="F2744" s="25" t="s">
        <v>369</v>
      </c>
      <c r="G2744" s="26">
        <f t="shared" si="3242"/>
        <v>120113.94500000001</v>
      </c>
      <c r="H2744" s="26">
        <f t="shared" si="3242"/>
        <v>120113.94437</v>
      </c>
      <c r="I2744" s="26">
        <f t="shared" si="3242"/>
        <v>120113.94437</v>
      </c>
      <c r="J2744" s="26">
        <f t="shared" si="3242"/>
        <v>0</v>
      </c>
      <c r="K2744" s="26">
        <f t="shared" si="3242"/>
        <v>0</v>
      </c>
      <c r="L2744" s="26">
        <f t="shared" si="3242"/>
        <v>120113.94437</v>
      </c>
      <c r="M2744" s="26">
        <f t="shared" si="3242"/>
        <v>120113.94437</v>
      </c>
      <c r="N2744" s="26">
        <f t="shared" si="3242"/>
        <v>89360.574999999997</v>
      </c>
      <c r="O2744" s="47">
        <f t="shared" si="3199"/>
        <v>74.396503643850821</v>
      </c>
      <c r="P2744" s="26">
        <f t="shared" si="3243"/>
        <v>0</v>
      </c>
      <c r="Q2744" s="26">
        <f t="shared" si="3243"/>
        <v>89360.574999999997</v>
      </c>
      <c r="R2744" s="26">
        <f t="shared" si="3243"/>
        <v>0</v>
      </c>
    </row>
    <row r="2745" spans="1:18" x14ac:dyDescent="0.35">
      <c r="A2745" s="24">
        <v>940</v>
      </c>
      <c r="B2745" s="24" t="s">
        <v>100</v>
      </c>
      <c r="C2745" s="24" t="s">
        <v>130</v>
      </c>
      <c r="D2745" s="24" t="s">
        <v>437</v>
      </c>
      <c r="E2745" s="24">
        <v>410</v>
      </c>
      <c r="F2745" s="25" t="s">
        <v>360</v>
      </c>
      <c r="G2745" s="26">
        <v>120113.94500000001</v>
      </c>
      <c r="H2745" s="26">
        <v>120113.94437</v>
      </c>
      <c r="I2745" s="26">
        <v>120113.94437</v>
      </c>
      <c r="J2745" s="26"/>
      <c r="K2745" s="26"/>
      <c r="L2745" s="26">
        <f>H2745</f>
        <v>120113.94437</v>
      </c>
      <c r="M2745" s="26">
        <f>I2745</f>
        <v>120113.94437</v>
      </c>
      <c r="N2745" s="26">
        <v>89360.574999999997</v>
      </c>
      <c r="O2745" s="47">
        <f t="shared" si="3199"/>
        <v>74.396503643850821</v>
      </c>
      <c r="P2745" s="26"/>
      <c r="Q2745" s="26">
        <v>89360.574999999997</v>
      </c>
      <c r="R2745" s="26"/>
    </row>
    <row r="2746" spans="1:18" ht="26" x14ac:dyDescent="0.35">
      <c r="A2746" s="24">
        <v>940</v>
      </c>
      <c r="B2746" s="24" t="s">
        <v>100</v>
      </c>
      <c r="C2746" s="24" t="s">
        <v>130</v>
      </c>
      <c r="D2746" s="24" t="s">
        <v>438</v>
      </c>
      <c r="E2746" s="24"/>
      <c r="F2746" s="25" t="s">
        <v>678</v>
      </c>
      <c r="G2746" s="26">
        <f t="shared" ref="G2746:N2747" si="3244">G2747</f>
        <v>5014.3</v>
      </c>
      <c r="H2746" s="26">
        <f t="shared" si="3244"/>
        <v>5014.3</v>
      </c>
      <c r="I2746" s="26">
        <f t="shared" si="3244"/>
        <v>5014.3</v>
      </c>
      <c r="J2746" s="26">
        <f t="shared" si="3244"/>
        <v>0</v>
      </c>
      <c r="K2746" s="26">
        <f t="shared" si="3244"/>
        <v>0</v>
      </c>
      <c r="L2746" s="26">
        <f t="shared" si="3244"/>
        <v>5014.3</v>
      </c>
      <c r="M2746" s="26">
        <f t="shared" si="3244"/>
        <v>5014.3</v>
      </c>
      <c r="N2746" s="26">
        <f t="shared" si="3244"/>
        <v>0</v>
      </c>
      <c r="O2746" s="47">
        <f t="shared" si="3199"/>
        <v>0</v>
      </c>
      <c r="P2746" s="26">
        <f t="shared" ref="P2746:R2747" si="3245">P2747</f>
        <v>0</v>
      </c>
      <c r="Q2746" s="26">
        <f t="shared" si="3245"/>
        <v>0</v>
      </c>
      <c r="R2746" s="26">
        <f t="shared" si="3245"/>
        <v>0</v>
      </c>
    </row>
    <row r="2747" spans="1:18" ht="26" x14ac:dyDescent="0.35">
      <c r="A2747" s="24">
        <v>940</v>
      </c>
      <c r="B2747" s="24" t="s">
        <v>100</v>
      </c>
      <c r="C2747" s="24" t="s">
        <v>130</v>
      </c>
      <c r="D2747" s="24" t="s">
        <v>438</v>
      </c>
      <c r="E2747" s="24" t="s">
        <v>20</v>
      </c>
      <c r="F2747" s="25" t="s">
        <v>369</v>
      </c>
      <c r="G2747" s="26">
        <f t="shared" si="3244"/>
        <v>5014.3</v>
      </c>
      <c r="H2747" s="26">
        <f t="shared" si="3244"/>
        <v>5014.3</v>
      </c>
      <c r="I2747" s="26">
        <f t="shared" si="3244"/>
        <v>5014.3</v>
      </c>
      <c r="J2747" s="26">
        <f t="shared" si="3244"/>
        <v>0</v>
      </c>
      <c r="K2747" s="26">
        <f t="shared" si="3244"/>
        <v>0</v>
      </c>
      <c r="L2747" s="26">
        <f t="shared" si="3244"/>
        <v>5014.3</v>
      </c>
      <c r="M2747" s="26">
        <f t="shared" si="3244"/>
        <v>5014.3</v>
      </c>
      <c r="N2747" s="26">
        <f t="shared" si="3244"/>
        <v>0</v>
      </c>
      <c r="O2747" s="47">
        <f t="shared" si="3199"/>
        <v>0</v>
      </c>
      <c r="P2747" s="26">
        <f t="shared" si="3245"/>
        <v>0</v>
      </c>
      <c r="Q2747" s="26">
        <f t="shared" si="3245"/>
        <v>0</v>
      </c>
      <c r="R2747" s="26">
        <f t="shared" si="3245"/>
        <v>0</v>
      </c>
    </row>
    <row r="2748" spans="1:18" x14ac:dyDescent="0.35">
      <c r="A2748" s="24">
        <v>940</v>
      </c>
      <c r="B2748" s="24" t="s">
        <v>100</v>
      </c>
      <c r="C2748" s="24" t="s">
        <v>130</v>
      </c>
      <c r="D2748" s="24" t="s">
        <v>438</v>
      </c>
      <c r="E2748" s="24">
        <v>410</v>
      </c>
      <c r="F2748" s="25" t="s">
        <v>360</v>
      </c>
      <c r="G2748" s="26">
        <v>5014.3</v>
      </c>
      <c r="H2748" s="26">
        <v>5014.3</v>
      </c>
      <c r="I2748" s="26">
        <v>5014.3</v>
      </c>
      <c r="J2748" s="26"/>
      <c r="K2748" s="26"/>
      <c r="L2748" s="26">
        <f>H2748</f>
        <v>5014.3</v>
      </c>
      <c r="M2748" s="26">
        <f>I2748</f>
        <v>5014.3</v>
      </c>
      <c r="N2748" s="26"/>
      <c r="O2748" s="47">
        <f t="shared" si="3199"/>
        <v>0</v>
      </c>
      <c r="P2748" s="26"/>
      <c r="Q2748" s="26"/>
      <c r="R2748" s="26"/>
    </row>
    <row r="2749" spans="1:18" ht="26" x14ac:dyDescent="0.35">
      <c r="A2749" s="24">
        <v>940</v>
      </c>
      <c r="B2749" s="24" t="s">
        <v>100</v>
      </c>
      <c r="C2749" s="24" t="s">
        <v>130</v>
      </c>
      <c r="D2749" s="24" t="s">
        <v>439</v>
      </c>
      <c r="E2749" s="24"/>
      <c r="F2749" s="25" t="s">
        <v>679</v>
      </c>
      <c r="G2749" s="26">
        <f t="shared" ref="G2749:N2750" si="3246">G2750</f>
        <v>37268.476999999999</v>
      </c>
      <c r="H2749" s="26">
        <f t="shared" si="3246"/>
        <v>37268.476999999999</v>
      </c>
      <c r="I2749" s="26">
        <f t="shared" si="3246"/>
        <v>37268.476999999999</v>
      </c>
      <c r="J2749" s="26">
        <f t="shared" si="3246"/>
        <v>0</v>
      </c>
      <c r="K2749" s="26">
        <f t="shared" si="3246"/>
        <v>0</v>
      </c>
      <c r="L2749" s="26">
        <f t="shared" si="3246"/>
        <v>37268.476999999999</v>
      </c>
      <c r="M2749" s="26">
        <f t="shared" si="3246"/>
        <v>37268.476999999999</v>
      </c>
      <c r="N2749" s="26">
        <f t="shared" si="3246"/>
        <v>224.25800000000001</v>
      </c>
      <c r="O2749" s="47">
        <f t="shared" si="3199"/>
        <v>0.60173642190959398</v>
      </c>
      <c r="P2749" s="26">
        <f t="shared" ref="P2749:R2750" si="3247">P2750</f>
        <v>0</v>
      </c>
      <c r="Q2749" s="26">
        <f t="shared" si="3247"/>
        <v>224.25800000000001</v>
      </c>
      <c r="R2749" s="26">
        <f t="shared" si="3247"/>
        <v>0</v>
      </c>
    </row>
    <row r="2750" spans="1:18" ht="26" x14ac:dyDescent="0.35">
      <c r="A2750" s="24">
        <v>940</v>
      </c>
      <c r="B2750" s="24" t="s">
        <v>100</v>
      </c>
      <c r="C2750" s="24" t="s">
        <v>130</v>
      </c>
      <c r="D2750" s="24" t="s">
        <v>439</v>
      </c>
      <c r="E2750" s="24" t="s">
        <v>20</v>
      </c>
      <c r="F2750" s="25" t="s">
        <v>369</v>
      </c>
      <c r="G2750" s="26">
        <f t="shared" si="3246"/>
        <v>37268.476999999999</v>
      </c>
      <c r="H2750" s="26">
        <f t="shared" si="3246"/>
        <v>37268.476999999999</v>
      </c>
      <c r="I2750" s="26">
        <f t="shared" si="3246"/>
        <v>37268.476999999999</v>
      </c>
      <c r="J2750" s="26">
        <f t="shared" si="3246"/>
        <v>0</v>
      </c>
      <c r="K2750" s="26">
        <f t="shared" si="3246"/>
        <v>0</v>
      </c>
      <c r="L2750" s="26">
        <f t="shared" si="3246"/>
        <v>37268.476999999999</v>
      </c>
      <c r="M2750" s="26">
        <f t="shared" si="3246"/>
        <v>37268.476999999999</v>
      </c>
      <c r="N2750" s="26">
        <f t="shared" si="3246"/>
        <v>224.25800000000001</v>
      </c>
      <c r="O2750" s="47">
        <f t="shared" si="3199"/>
        <v>0.60173642190959398</v>
      </c>
      <c r="P2750" s="26">
        <f t="shared" si="3247"/>
        <v>0</v>
      </c>
      <c r="Q2750" s="26">
        <f t="shared" si="3247"/>
        <v>224.25800000000001</v>
      </c>
      <c r="R2750" s="26">
        <f t="shared" si="3247"/>
        <v>0</v>
      </c>
    </row>
    <row r="2751" spans="1:18" x14ac:dyDescent="0.35">
      <c r="A2751" s="24">
        <v>940</v>
      </c>
      <c r="B2751" s="24" t="s">
        <v>100</v>
      </c>
      <c r="C2751" s="24" t="s">
        <v>130</v>
      </c>
      <c r="D2751" s="24" t="s">
        <v>439</v>
      </c>
      <c r="E2751" s="24">
        <v>410</v>
      </c>
      <c r="F2751" s="25" t="s">
        <v>360</v>
      </c>
      <c r="G2751" s="26">
        <f>38052.5-784.023</f>
        <v>37268.476999999999</v>
      </c>
      <c r="H2751" s="26">
        <v>37268.476999999999</v>
      </c>
      <c r="I2751" s="26">
        <v>37268.476999999999</v>
      </c>
      <c r="J2751" s="26"/>
      <c r="K2751" s="26"/>
      <c r="L2751" s="26">
        <f>H2751</f>
        <v>37268.476999999999</v>
      </c>
      <c r="M2751" s="26">
        <f>I2751</f>
        <v>37268.476999999999</v>
      </c>
      <c r="N2751" s="26">
        <v>224.25800000000001</v>
      </c>
      <c r="O2751" s="47">
        <f t="shared" si="3199"/>
        <v>0.60173642190959398</v>
      </c>
      <c r="P2751" s="26"/>
      <c r="Q2751" s="26">
        <v>224.25800000000001</v>
      </c>
      <c r="R2751" s="26"/>
    </row>
    <row r="2752" spans="1:18" ht="26" x14ac:dyDescent="0.35">
      <c r="A2752" s="24">
        <v>940</v>
      </c>
      <c r="B2752" s="24" t="s">
        <v>100</v>
      </c>
      <c r="C2752" s="24" t="s">
        <v>130</v>
      </c>
      <c r="D2752" s="24" t="s">
        <v>440</v>
      </c>
      <c r="E2752" s="24"/>
      <c r="F2752" s="25" t="s">
        <v>680</v>
      </c>
      <c r="G2752" s="26">
        <f t="shared" ref="G2752:N2753" si="3248">G2753</f>
        <v>10268.803</v>
      </c>
      <c r="H2752" s="26">
        <f t="shared" si="3248"/>
        <v>10268.802089999999</v>
      </c>
      <c r="I2752" s="26">
        <f t="shared" si="3248"/>
        <v>10268.802089999999</v>
      </c>
      <c r="J2752" s="26">
        <f t="shared" si="3248"/>
        <v>0</v>
      </c>
      <c r="K2752" s="26">
        <f t="shared" si="3248"/>
        <v>0</v>
      </c>
      <c r="L2752" s="26">
        <f t="shared" si="3248"/>
        <v>10268.802089999999</v>
      </c>
      <c r="M2752" s="26">
        <f t="shared" si="3248"/>
        <v>10268.802089999999</v>
      </c>
      <c r="N2752" s="26">
        <f t="shared" si="3248"/>
        <v>307.12299999999999</v>
      </c>
      <c r="O2752" s="47">
        <f t="shared" si="3199"/>
        <v>2.990835711003561</v>
      </c>
      <c r="P2752" s="26">
        <f t="shared" ref="P2752:R2753" si="3249">P2753</f>
        <v>0</v>
      </c>
      <c r="Q2752" s="26">
        <f t="shared" si="3249"/>
        <v>307.12299999999999</v>
      </c>
      <c r="R2752" s="26">
        <f t="shared" si="3249"/>
        <v>0</v>
      </c>
    </row>
    <row r="2753" spans="1:18" ht="26" x14ac:dyDescent="0.35">
      <c r="A2753" s="24">
        <v>940</v>
      </c>
      <c r="B2753" s="24" t="s">
        <v>100</v>
      </c>
      <c r="C2753" s="24" t="s">
        <v>130</v>
      </c>
      <c r="D2753" s="24" t="s">
        <v>440</v>
      </c>
      <c r="E2753" s="24" t="s">
        <v>20</v>
      </c>
      <c r="F2753" s="25" t="s">
        <v>369</v>
      </c>
      <c r="G2753" s="26">
        <f t="shared" si="3248"/>
        <v>10268.803</v>
      </c>
      <c r="H2753" s="26">
        <f t="shared" si="3248"/>
        <v>10268.802089999999</v>
      </c>
      <c r="I2753" s="26">
        <f t="shared" si="3248"/>
        <v>10268.802089999999</v>
      </c>
      <c r="J2753" s="26">
        <f t="shared" si="3248"/>
        <v>0</v>
      </c>
      <c r="K2753" s="26">
        <f t="shared" si="3248"/>
        <v>0</v>
      </c>
      <c r="L2753" s="26">
        <f t="shared" si="3248"/>
        <v>10268.802089999999</v>
      </c>
      <c r="M2753" s="26">
        <f t="shared" si="3248"/>
        <v>10268.802089999999</v>
      </c>
      <c r="N2753" s="26">
        <f t="shared" si="3248"/>
        <v>307.12299999999999</v>
      </c>
      <c r="O2753" s="47">
        <f t="shared" si="3199"/>
        <v>2.990835711003561</v>
      </c>
      <c r="P2753" s="26">
        <f t="shared" si="3249"/>
        <v>0</v>
      </c>
      <c r="Q2753" s="26">
        <f t="shared" si="3249"/>
        <v>307.12299999999999</v>
      </c>
      <c r="R2753" s="26">
        <f t="shared" si="3249"/>
        <v>0</v>
      </c>
    </row>
    <row r="2754" spans="1:18" x14ac:dyDescent="0.35">
      <c r="A2754" s="24">
        <v>940</v>
      </c>
      <c r="B2754" s="24" t="s">
        <v>100</v>
      </c>
      <c r="C2754" s="24" t="s">
        <v>130</v>
      </c>
      <c r="D2754" s="24" t="s">
        <v>440</v>
      </c>
      <c r="E2754" s="24">
        <v>410</v>
      </c>
      <c r="F2754" s="25" t="s">
        <v>360</v>
      </c>
      <c r="G2754" s="26">
        <v>10268.803</v>
      </c>
      <c r="H2754" s="26">
        <v>10268.802089999999</v>
      </c>
      <c r="I2754" s="26">
        <v>10268.802089999999</v>
      </c>
      <c r="J2754" s="26"/>
      <c r="K2754" s="26"/>
      <c r="L2754" s="26">
        <f>H2754</f>
        <v>10268.802089999999</v>
      </c>
      <c r="M2754" s="26">
        <f>I2754</f>
        <v>10268.802089999999</v>
      </c>
      <c r="N2754" s="26">
        <v>307.12299999999999</v>
      </c>
      <c r="O2754" s="47">
        <f t="shared" si="3199"/>
        <v>2.990835711003561</v>
      </c>
      <c r="P2754" s="26"/>
      <c r="Q2754" s="26">
        <v>307.12299999999999</v>
      </c>
      <c r="R2754" s="26"/>
    </row>
    <row r="2755" spans="1:18" ht="65" x14ac:dyDescent="0.35">
      <c r="A2755" s="24">
        <v>940</v>
      </c>
      <c r="B2755" s="24" t="s">
        <v>100</v>
      </c>
      <c r="C2755" s="24" t="s">
        <v>130</v>
      </c>
      <c r="D2755" s="24" t="s">
        <v>441</v>
      </c>
      <c r="E2755" s="24"/>
      <c r="F2755" s="25" t="s">
        <v>681</v>
      </c>
      <c r="G2755" s="26">
        <f t="shared" ref="G2755:N2756" si="3250">G2756</f>
        <v>6526.8490000000002</v>
      </c>
      <c r="H2755" s="26">
        <f t="shared" si="3250"/>
        <v>6526.8481599999996</v>
      </c>
      <c r="I2755" s="26">
        <f t="shared" si="3250"/>
        <v>6526.8481599999996</v>
      </c>
      <c r="J2755" s="26">
        <f t="shared" si="3250"/>
        <v>0</v>
      </c>
      <c r="K2755" s="26">
        <f t="shared" si="3250"/>
        <v>0</v>
      </c>
      <c r="L2755" s="26">
        <f t="shared" si="3250"/>
        <v>0</v>
      </c>
      <c r="M2755" s="26">
        <f t="shared" si="3250"/>
        <v>0</v>
      </c>
      <c r="N2755" s="26">
        <f t="shared" si="3250"/>
        <v>3658.069</v>
      </c>
      <c r="O2755" s="47">
        <f t="shared" si="3199"/>
        <v>56.046485383536179</v>
      </c>
      <c r="P2755" s="26">
        <f t="shared" ref="P2755:R2756" si="3251">P2756</f>
        <v>0</v>
      </c>
      <c r="Q2755" s="26">
        <f t="shared" si="3251"/>
        <v>0</v>
      </c>
      <c r="R2755" s="26">
        <f t="shared" si="3251"/>
        <v>0</v>
      </c>
    </row>
    <row r="2756" spans="1:18" x14ac:dyDescent="0.35">
      <c r="A2756" s="24">
        <v>940</v>
      </c>
      <c r="B2756" s="24" t="s">
        <v>100</v>
      </c>
      <c r="C2756" s="24" t="s">
        <v>130</v>
      </c>
      <c r="D2756" s="24" t="s">
        <v>441</v>
      </c>
      <c r="E2756" s="24" t="s">
        <v>7</v>
      </c>
      <c r="F2756" s="25" t="s">
        <v>371</v>
      </c>
      <c r="G2756" s="26">
        <f t="shared" si="3250"/>
        <v>6526.8490000000002</v>
      </c>
      <c r="H2756" s="26">
        <f t="shared" si="3250"/>
        <v>6526.8481599999996</v>
      </c>
      <c r="I2756" s="26">
        <f t="shared" si="3250"/>
        <v>6526.8481599999996</v>
      </c>
      <c r="J2756" s="26">
        <f t="shared" si="3250"/>
        <v>0</v>
      </c>
      <c r="K2756" s="26">
        <f t="shared" si="3250"/>
        <v>0</v>
      </c>
      <c r="L2756" s="26">
        <f t="shared" si="3250"/>
        <v>0</v>
      </c>
      <c r="M2756" s="26">
        <f t="shared" si="3250"/>
        <v>0</v>
      </c>
      <c r="N2756" s="26">
        <f t="shared" si="3250"/>
        <v>3658.069</v>
      </c>
      <c r="O2756" s="47">
        <f t="shared" si="3199"/>
        <v>56.046485383536179</v>
      </c>
      <c r="P2756" s="26">
        <f t="shared" si="3251"/>
        <v>0</v>
      </c>
      <c r="Q2756" s="26">
        <f t="shared" si="3251"/>
        <v>0</v>
      </c>
      <c r="R2756" s="26">
        <f t="shared" si="3251"/>
        <v>0</v>
      </c>
    </row>
    <row r="2757" spans="1:18" ht="39" x14ac:dyDescent="0.35">
      <c r="A2757" s="24">
        <v>940</v>
      </c>
      <c r="B2757" s="24" t="s">
        <v>100</v>
      </c>
      <c r="C2757" s="24" t="s">
        <v>130</v>
      </c>
      <c r="D2757" s="24" t="s">
        <v>441</v>
      </c>
      <c r="E2757" s="24" t="s">
        <v>428</v>
      </c>
      <c r="F2757" s="25" t="s">
        <v>733</v>
      </c>
      <c r="G2757" s="26">
        <v>6526.8490000000002</v>
      </c>
      <c r="H2757" s="26">
        <v>6526.8481599999996</v>
      </c>
      <c r="I2757" s="26">
        <v>6526.8481599999996</v>
      </c>
      <c r="J2757" s="26"/>
      <c r="K2757" s="26"/>
      <c r="L2757" s="26"/>
      <c r="M2757" s="26"/>
      <c r="N2757" s="26">
        <v>3658.069</v>
      </c>
      <c r="O2757" s="47">
        <f t="shared" si="3199"/>
        <v>56.046485383536179</v>
      </c>
      <c r="P2757" s="26"/>
      <c r="Q2757" s="26"/>
      <c r="R2757" s="26"/>
    </row>
    <row r="2758" spans="1:18" x14ac:dyDescent="0.35">
      <c r="A2758" s="24">
        <v>940</v>
      </c>
      <c r="B2758" s="24" t="s">
        <v>100</v>
      </c>
      <c r="C2758" s="24" t="s">
        <v>130</v>
      </c>
      <c r="D2758" s="24" t="s">
        <v>459</v>
      </c>
      <c r="E2758" s="24"/>
      <c r="F2758" s="25" t="s">
        <v>691</v>
      </c>
      <c r="G2758" s="26">
        <f t="shared" ref="G2758" si="3252">G2759+G2762</f>
        <v>42679.888000000006</v>
      </c>
      <c r="H2758" s="26">
        <f t="shared" ref="H2758:M2758" si="3253">H2759+H2762</f>
        <v>40097.12932</v>
      </c>
      <c r="I2758" s="26">
        <f t="shared" si="3253"/>
        <v>40097.12932</v>
      </c>
      <c r="J2758" s="26">
        <f t="shared" si="3253"/>
        <v>0</v>
      </c>
      <c r="K2758" s="26">
        <f t="shared" si="3253"/>
        <v>0</v>
      </c>
      <c r="L2758" s="26">
        <f t="shared" si="3253"/>
        <v>0</v>
      </c>
      <c r="M2758" s="26">
        <f t="shared" si="3253"/>
        <v>0</v>
      </c>
      <c r="N2758" s="26">
        <f t="shared" ref="N2758" si="3254">N2759+N2762</f>
        <v>39280.127</v>
      </c>
      <c r="O2758" s="47">
        <f t="shared" si="3199"/>
        <v>97.962441865900644</v>
      </c>
      <c r="P2758" s="26">
        <f t="shared" ref="P2758:R2758" si="3255">P2759+P2762</f>
        <v>0</v>
      </c>
      <c r="Q2758" s="26">
        <f t="shared" ref="Q2758" si="3256">Q2759+Q2762</f>
        <v>0</v>
      </c>
      <c r="R2758" s="26">
        <f t="shared" si="3255"/>
        <v>0</v>
      </c>
    </row>
    <row r="2759" spans="1:18" ht="26" x14ac:dyDescent="0.35">
      <c r="A2759" s="24">
        <v>940</v>
      </c>
      <c r="B2759" s="24" t="s">
        <v>100</v>
      </c>
      <c r="C2759" s="24" t="s">
        <v>130</v>
      </c>
      <c r="D2759" s="24" t="s">
        <v>442</v>
      </c>
      <c r="E2759" s="24"/>
      <c r="F2759" s="25" t="s">
        <v>786</v>
      </c>
      <c r="G2759" s="26">
        <f t="shared" ref="G2759:N2760" si="3257">G2760</f>
        <v>32739.078000000001</v>
      </c>
      <c r="H2759" s="26">
        <f t="shared" si="3257"/>
        <v>30033.31956</v>
      </c>
      <c r="I2759" s="26">
        <f t="shared" si="3257"/>
        <v>30033.31956</v>
      </c>
      <c r="J2759" s="26">
        <f t="shared" si="3257"/>
        <v>0</v>
      </c>
      <c r="K2759" s="26">
        <f t="shared" si="3257"/>
        <v>0</v>
      </c>
      <c r="L2759" s="26">
        <f t="shared" si="3257"/>
        <v>0</v>
      </c>
      <c r="M2759" s="26">
        <f t="shared" si="3257"/>
        <v>0</v>
      </c>
      <c r="N2759" s="26">
        <f t="shared" si="3257"/>
        <v>29216.317999999999</v>
      </c>
      <c r="O2759" s="47">
        <f t="shared" si="3199"/>
        <v>97.279682792413908</v>
      </c>
      <c r="P2759" s="26">
        <f t="shared" ref="P2759:R2760" si="3258">P2760</f>
        <v>0</v>
      </c>
      <c r="Q2759" s="26">
        <f t="shared" si="3258"/>
        <v>0</v>
      </c>
      <c r="R2759" s="26">
        <f t="shared" si="3258"/>
        <v>0</v>
      </c>
    </row>
    <row r="2760" spans="1:18" ht="26" x14ac:dyDescent="0.35">
      <c r="A2760" s="24">
        <v>940</v>
      </c>
      <c r="B2760" s="24" t="s">
        <v>100</v>
      </c>
      <c r="C2760" s="24" t="s">
        <v>130</v>
      </c>
      <c r="D2760" s="24" t="s">
        <v>442</v>
      </c>
      <c r="E2760" s="24" t="s">
        <v>6</v>
      </c>
      <c r="F2760" s="25" t="s">
        <v>367</v>
      </c>
      <c r="G2760" s="26">
        <f t="shared" si="3257"/>
        <v>32739.078000000001</v>
      </c>
      <c r="H2760" s="26">
        <f t="shared" si="3257"/>
        <v>30033.31956</v>
      </c>
      <c r="I2760" s="26">
        <f t="shared" si="3257"/>
        <v>30033.31956</v>
      </c>
      <c r="J2760" s="26">
        <f t="shared" si="3257"/>
        <v>0</v>
      </c>
      <c r="K2760" s="26">
        <f t="shared" si="3257"/>
        <v>0</v>
      </c>
      <c r="L2760" s="26">
        <f t="shared" si="3257"/>
        <v>0</v>
      </c>
      <c r="M2760" s="26">
        <f t="shared" si="3257"/>
        <v>0</v>
      </c>
      <c r="N2760" s="26">
        <f t="shared" si="3257"/>
        <v>29216.317999999999</v>
      </c>
      <c r="O2760" s="47">
        <f t="shared" si="3199"/>
        <v>97.279682792413908</v>
      </c>
      <c r="P2760" s="26">
        <f t="shared" si="3258"/>
        <v>0</v>
      </c>
      <c r="Q2760" s="26">
        <f t="shared" si="3258"/>
        <v>0</v>
      </c>
      <c r="R2760" s="26">
        <f t="shared" si="3258"/>
        <v>0</v>
      </c>
    </row>
    <row r="2761" spans="1:18" ht="26" x14ac:dyDescent="0.35">
      <c r="A2761" s="24">
        <v>940</v>
      </c>
      <c r="B2761" s="24" t="s">
        <v>100</v>
      </c>
      <c r="C2761" s="24" t="s">
        <v>130</v>
      </c>
      <c r="D2761" s="24" t="s">
        <v>442</v>
      </c>
      <c r="E2761" s="24">
        <v>240</v>
      </c>
      <c r="F2761" s="25" t="s">
        <v>356</v>
      </c>
      <c r="G2761" s="26">
        <v>32739.078000000001</v>
      </c>
      <c r="H2761" s="26">
        <v>30033.31956</v>
      </c>
      <c r="I2761" s="26">
        <v>30033.31956</v>
      </c>
      <c r="J2761" s="26"/>
      <c r="K2761" s="26"/>
      <c r="L2761" s="26"/>
      <c r="M2761" s="26"/>
      <c r="N2761" s="26">
        <v>29216.317999999999</v>
      </c>
      <c r="O2761" s="47">
        <f t="shared" si="3199"/>
        <v>97.279682792413908</v>
      </c>
      <c r="P2761" s="26"/>
      <c r="Q2761" s="26"/>
      <c r="R2761" s="26"/>
    </row>
    <row r="2762" spans="1:18" ht="52" x14ac:dyDescent="0.35">
      <c r="A2762" s="24">
        <v>940</v>
      </c>
      <c r="B2762" s="24" t="s">
        <v>100</v>
      </c>
      <c r="C2762" s="24" t="s">
        <v>130</v>
      </c>
      <c r="D2762" s="24" t="s">
        <v>443</v>
      </c>
      <c r="E2762" s="24"/>
      <c r="F2762" s="25" t="s">
        <v>692</v>
      </c>
      <c r="G2762" s="26">
        <f t="shared" ref="G2762:N2763" si="3259">G2763</f>
        <v>9940.8100000000013</v>
      </c>
      <c r="H2762" s="26">
        <f t="shared" si="3259"/>
        <v>10063.80976</v>
      </c>
      <c r="I2762" s="26">
        <f t="shared" si="3259"/>
        <v>10063.80976</v>
      </c>
      <c r="J2762" s="26">
        <f t="shared" si="3259"/>
        <v>0</v>
      </c>
      <c r="K2762" s="26">
        <f t="shared" si="3259"/>
        <v>0</v>
      </c>
      <c r="L2762" s="26">
        <f t="shared" si="3259"/>
        <v>0</v>
      </c>
      <c r="M2762" s="26">
        <f t="shared" si="3259"/>
        <v>0</v>
      </c>
      <c r="N2762" s="26">
        <f t="shared" si="3259"/>
        <v>10063.808999999999</v>
      </c>
      <c r="O2762" s="47">
        <f t="shared" si="3199"/>
        <v>99.999992448187925</v>
      </c>
      <c r="P2762" s="26">
        <f t="shared" ref="P2762:R2763" si="3260">P2763</f>
        <v>0</v>
      </c>
      <c r="Q2762" s="26">
        <f t="shared" si="3260"/>
        <v>0</v>
      </c>
      <c r="R2762" s="26">
        <f t="shared" si="3260"/>
        <v>0</v>
      </c>
    </row>
    <row r="2763" spans="1:18" ht="26" x14ac:dyDescent="0.35">
      <c r="A2763" s="24">
        <v>940</v>
      </c>
      <c r="B2763" s="24" t="s">
        <v>100</v>
      </c>
      <c r="C2763" s="24" t="s">
        <v>130</v>
      </c>
      <c r="D2763" s="24" t="s">
        <v>443</v>
      </c>
      <c r="E2763" s="24" t="s">
        <v>6</v>
      </c>
      <c r="F2763" s="25" t="s">
        <v>367</v>
      </c>
      <c r="G2763" s="26">
        <f t="shared" si="3259"/>
        <v>9940.8100000000013</v>
      </c>
      <c r="H2763" s="26">
        <f t="shared" si="3259"/>
        <v>10063.80976</v>
      </c>
      <c r="I2763" s="26">
        <f t="shared" si="3259"/>
        <v>10063.80976</v>
      </c>
      <c r="J2763" s="26">
        <f t="shared" si="3259"/>
        <v>0</v>
      </c>
      <c r="K2763" s="26">
        <f t="shared" si="3259"/>
        <v>0</v>
      </c>
      <c r="L2763" s="26">
        <f t="shared" si="3259"/>
        <v>0</v>
      </c>
      <c r="M2763" s="26">
        <f t="shared" si="3259"/>
        <v>0</v>
      </c>
      <c r="N2763" s="26">
        <f t="shared" si="3259"/>
        <v>10063.808999999999</v>
      </c>
      <c r="O2763" s="47">
        <f t="shared" si="3199"/>
        <v>99.999992448187925</v>
      </c>
      <c r="P2763" s="26">
        <f t="shared" si="3260"/>
        <v>0</v>
      </c>
      <c r="Q2763" s="26">
        <f t="shared" si="3260"/>
        <v>0</v>
      </c>
      <c r="R2763" s="26">
        <f t="shared" si="3260"/>
        <v>0</v>
      </c>
    </row>
    <row r="2764" spans="1:18" ht="26" x14ac:dyDescent="0.35">
      <c r="A2764" s="24">
        <v>940</v>
      </c>
      <c r="B2764" s="24" t="s">
        <v>100</v>
      </c>
      <c r="C2764" s="24" t="s">
        <v>130</v>
      </c>
      <c r="D2764" s="24" t="s">
        <v>443</v>
      </c>
      <c r="E2764" s="24">
        <v>240</v>
      </c>
      <c r="F2764" s="25" t="s">
        <v>356</v>
      </c>
      <c r="G2764" s="26">
        <f>7572.417+2368.393</f>
        <v>9940.8100000000013</v>
      </c>
      <c r="H2764" s="26">
        <v>10063.80976</v>
      </c>
      <c r="I2764" s="26">
        <v>10063.80976</v>
      </c>
      <c r="J2764" s="26"/>
      <c r="K2764" s="26"/>
      <c r="L2764" s="26"/>
      <c r="M2764" s="26"/>
      <c r="N2764" s="26">
        <v>10063.808999999999</v>
      </c>
      <c r="O2764" s="47">
        <f t="shared" si="3199"/>
        <v>99.999992448187925</v>
      </c>
      <c r="P2764" s="26"/>
      <c r="Q2764" s="26"/>
      <c r="R2764" s="26"/>
    </row>
    <row r="2765" spans="1:18" s="29" customFormat="1" x14ac:dyDescent="0.35">
      <c r="A2765" s="28">
        <v>940</v>
      </c>
      <c r="B2765" s="28" t="s">
        <v>100</v>
      </c>
      <c r="C2765" s="28" t="s">
        <v>99</v>
      </c>
      <c r="D2765" s="28"/>
      <c r="E2765" s="28"/>
      <c r="F2765" s="21" t="s">
        <v>381</v>
      </c>
      <c r="G2765" s="22">
        <f t="shared" ref="G2765:N2765" si="3261">G2766</f>
        <v>18603.485999999997</v>
      </c>
      <c r="H2765" s="22">
        <f t="shared" si="3261"/>
        <v>18069.585469999998</v>
      </c>
      <c r="I2765" s="22">
        <f t="shared" si="3261"/>
        <v>18069.585469999998</v>
      </c>
      <c r="J2765" s="22">
        <f t="shared" si="3261"/>
        <v>229.5</v>
      </c>
      <c r="K2765" s="22">
        <f t="shared" si="3261"/>
        <v>229.5</v>
      </c>
      <c r="L2765" s="22">
        <f t="shared" si="3261"/>
        <v>0</v>
      </c>
      <c r="M2765" s="22">
        <f t="shared" si="3261"/>
        <v>0</v>
      </c>
      <c r="N2765" s="22">
        <f t="shared" si="3261"/>
        <v>10091.909</v>
      </c>
      <c r="O2765" s="48">
        <f t="shared" si="3199"/>
        <v>55.850251887377702</v>
      </c>
      <c r="P2765" s="22">
        <f t="shared" ref="P2765:R2765" si="3262">P2766</f>
        <v>229.5</v>
      </c>
      <c r="Q2765" s="22">
        <f t="shared" si="3262"/>
        <v>0</v>
      </c>
      <c r="R2765" s="22">
        <f t="shared" si="3262"/>
        <v>0</v>
      </c>
    </row>
    <row r="2766" spans="1:18" ht="26" x14ac:dyDescent="0.35">
      <c r="A2766" s="24">
        <v>940</v>
      </c>
      <c r="B2766" s="24" t="s">
        <v>100</v>
      </c>
      <c r="C2766" s="24" t="s">
        <v>99</v>
      </c>
      <c r="D2766" s="24" t="s">
        <v>343</v>
      </c>
      <c r="E2766" s="24"/>
      <c r="F2766" s="25" t="s">
        <v>410</v>
      </c>
      <c r="G2766" s="26">
        <f t="shared" ref="G2766" si="3263">G2767+G2771</f>
        <v>18603.485999999997</v>
      </c>
      <c r="H2766" s="26">
        <f t="shared" ref="H2766:M2766" si="3264">H2767+H2771</f>
        <v>18069.585469999998</v>
      </c>
      <c r="I2766" s="26">
        <f t="shared" si="3264"/>
        <v>18069.585469999998</v>
      </c>
      <c r="J2766" s="26">
        <f t="shared" si="3264"/>
        <v>229.5</v>
      </c>
      <c r="K2766" s="26">
        <f t="shared" si="3264"/>
        <v>229.5</v>
      </c>
      <c r="L2766" s="26">
        <f t="shared" si="3264"/>
        <v>0</v>
      </c>
      <c r="M2766" s="26">
        <f t="shared" si="3264"/>
        <v>0</v>
      </c>
      <c r="N2766" s="26">
        <f t="shared" ref="N2766" si="3265">N2767+N2771</f>
        <v>10091.909</v>
      </c>
      <c r="O2766" s="47">
        <f t="shared" ref="O2766:O2829" si="3266">N2766/H2766*100</f>
        <v>55.850251887377702</v>
      </c>
      <c r="P2766" s="26">
        <f t="shared" ref="P2766:R2766" si="3267">P2767+P2771</f>
        <v>229.5</v>
      </c>
      <c r="Q2766" s="26">
        <f t="shared" ref="Q2766" si="3268">Q2767+Q2771</f>
        <v>0</v>
      </c>
      <c r="R2766" s="26">
        <f t="shared" si="3267"/>
        <v>0</v>
      </c>
    </row>
    <row r="2767" spans="1:18" ht="26" x14ac:dyDescent="0.35">
      <c r="A2767" s="24">
        <v>940</v>
      </c>
      <c r="B2767" s="24" t="s">
        <v>100</v>
      </c>
      <c r="C2767" s="24" t="s">
        <v>99</v>
      </c>
      <c r="D2767" s="24" t="s">
        <v>458</v>
      </c>
      <c r="E2767" s="24"/>
      <c r="F2767" s="25" t="s">
        <v>674</v>
      </c>
      <c r="G2767" s="26">
        <f t="shared" ref="G2767:N2769" si="3269">G2768</f>
        <v>13840.085999999999</v>
      </c>
      <c r="H2767" s="26">
        <f t="shared" si="3269"/>
        <v>13840.08547</v>
      </c>
      <c r="I2767" s="26">
        <f t="shared" si="3269"/>
        <v>13840.08547</v>
      </c>
      <c r="J2767" s="26">
        <f t="shared" si="3269"/>
        <v>0</v>
      </c>
      <c r="K2767" s="26">
        <f t="shared" si="3269"/>
        <v>0</v>
      </c>
      <c r="L2767" s="26">
        <f t="shared" si="3269"/>
        <v>0</v>
      </c>
      <c r="M2767" s="26">
        <f t="shared" si="3269"/>
        <v>0</v>
      </c>
      <c r="N2767" s="26">
        <f t="shared" si="3269"/>
        <v>5862.4089999999997</v>
      </c>
      <c r="O2767" s="47">
        <f t="shared" si="3266"/>
        <v>42.358184945515362</v>
      </c>
      <c r="P2767" s="26">
        <f t="shared" ref="P2767:R2769" si="3270">P2768</f>
        <v>0</v>
      </c>
      <c r="Q2767" s="26">
        <f t="shared" si="3270"/>
        <v>0</v>
      </c>
      <c r="R2767" s="26">
        <f t="shared" si="3270"/>
        <v>0</v>
      </c>
    </row>
    <row r="2768" spans="1:18" x14ac:dyDescent="0.35">
      <c r="A2768" s="24">
        <v>940</v>
      </c>
      <c r="B2768" s="24" t="s">
        <v>100</v>
      </c>
      <c r="C2768" s="24" t="s">
        <v>99</v>
      </c>
      <c r="D2768" s="24" t="s">
        <v>444</v>
      </c>
      <c r="E2768" s="24"/>
      <c r="F2768" s="25" t="s">
        <v>676</v>
      </c>
      <c r="G2768" s="26">
        <f t="shared" si="3269"/>
        <v>13840.085999999999</v>
      </c>
      <c r="H2768" s="26">
        <f t="shared" si="3269"/>
        <v>13840.08547</v>
      </c>
      <c r="I2768" s="26">
        <f t="shared" si="3269"/>
        <v>13840.08547</v>
      </c>
      <c r="J2768" s="26">
        <f t="shared" si="3269"/>
        <v>0</v>
      </c>
      <c r="K2768" s="26">
        <f t="shared" si="3269"/>
        <v>0</v>
      </c>
      <c r="L2768" s="26">
        <f t="shared" si="3269"/>
        <v>0</v>
      </c>
      <c r="M2768" s="26">
        <f t="shared" si="3269"/>
        <v>0</v>
      </c>
      <c r="N2768" s="26">
        <f t="shared" si="3269"/>
        <v>5862.4089999999997</v>
      </c>
      <c r="O2768" s="47">
        <f t="shared" si="3266"/>
        <v>42.358184945515362</v>
      </c>
      <c r="P2768" s="26">
        <f t="shared" si="3270"/>
        <v>0</v>
      </c>
      <c r="Q2768" s="26">
        <f t="shared" si="3270"/>
        <v>0</v>
      </c>
      <c r="R2768" s="26">
        <f t="shared" si="3270"/>
        <v>0</v>
      </c>
    </row>
    <row r="2769" spans="1:18" ht="26" x14ac:dyDescent="0.35">
      <c r="A2769" s="24">
        <v>940</v>
      </c>
      <c r="B2769" s="24" t="s">
        <v>100</v>
      </c>
      <c r="C2769" s="24" t="s">
        <v>99</v>
      </c>
      <c r="D2769" s="24" t="s">
        <v>444</v>
      </c>
      <c r="E2769" s="24" t="s">
        <v>6</v>
      </c>
      <c r="F2769" s="25" t="s">
        <v>367</v>
      </c>
      <c r="G2769" s="26">
        <f t="shared" si="3269"/>
        <v>13840.085999999999</v>
      </c>
      <c r="H2769" s="26">
        <f t="shared" si="3269"/>
        <v>13840.08547</v>
      </c>
      <c r="I2769" s="26">
        <f t="shared" si="3269"/>
        <v>13840.08547</v>
      </c>
      <c r="J2769" s="26">
        <f t="shared" si="3269"/>
        <v>0</v>
      </c>
      <c r="K2769" s="26">
        <f t="shared" si="3269"/>
        <v>0</v>
      </c>
      <c r="L2769" s="26">
        <f t="shared" si="3269"/>
        <v>0</v>
      </c>
      <c r="M2769" s="26">
        <f t="shared" si="3269"/>
        <v>0</v>
      </c>
      <c r="N2769" s="26">
        <f t="shared" si="3269"/>
        <v>5862.4089999999997</v>
      </c>
      <c r="O2769" s="47">
        <f t="shared" si="3266"/>
        <v>42.358184945515362</v>
      </c>
      <c r="P2769" s="26">
        <f t="shared" si="3270"/>
        <v>0</v>
      </c>
      <c r="Q2769" s="26">
        <f t="shared" si="3270"/>
        <v>0</v>
      </c>
      <c r="R2769" s="26">
        <f t="shared" si="3270"/>
        <v>0</v>
      </c>
    </row>
    <row r="2770" spans="1:18" ht="26" x14ac:dyDescent="0.35">
      <c r="A2770" s="24">
        <v>940</v>
      </c>
      <c r="B2770" s="24" t="s">
        <v>100</v>
      </c>
      <c r="C2770" s="24" t="s">
        <v>99</v>
      </c>
      <c r="D2770" s="24" t="s">
        <v>444</v>
      </c>
      <c r="E2770" s="24">
        <v>240</v>
      </c>
      <c r="F2770" s="25" t="s">
        <v>356</v>
      </c>
      <c r="G2770" s="26">
        <v>13840.085999999999</v>
      </c>
      <c r="H2770" s="26">
        <v>13840.08547</v>
      </c>
      <c r="I2770" s="26">
        <v>13840.08547</v>
      </c>
      <c r="J2770" s="26"/>
      <c r="K2770" s="26"/>
      <c r="L2770" s="26"/>
      <c r="M2770" s="26"/>
      <c r="N2770" s="26">
        <v>5862.4089999999997</v>
      </c>
      <c r="O2770" s="47">
        <f t="shared" si="3266"/>
        <v>42.358184945515362</v>
      </c>
      <c r="P2770" s="26"/>
      <c r="Q2770" s="26"/>
      <c r="R2770" s="26"/>
    </row>
    <row r="2771" spans="1:18" ht="26" x14ac:dyDescent="0.35">
      <c r="A2771" s="24">
        <v>940</v>
      </c>
      <c r="B2771" s="24" t="s">
        <v>100</v>
      </c>
      <c r="C2771" s="24" t="s">
        <v>99</v>
      </c>
      <c r="D2771" s="24" t="s">
        <v>344</v>
      </c>
      <c r="E2771" s="24"/>
      <c r="F2771" s="25" t="s">
        <v>789</v>
      </c>
      <c r="G2771" s="26">
        <f>G2772+G2778+G2775</f>
        <v>4763.3999999999996</v>
      </c>
      <c r="H2771" s="26">
        <f t="shared" ref="H2771:N2771" si="3271">H2772+H2778+H2775</f>
        <v>4229.5</v>
      </c>
      <c r="I2771" s="26">
        <f t="shared" si="3271"/>
        <v>4229.5</v>
      </c>
      <c r="J2771" s="26">
        <f t="shared" si="3271"/>
        <v>229.5</v>
      </c>
      <c r="K2771" s="26">
        <f t="shared" si="3271"/>
        <v>229.5</v>
      </c>
      <c r="L2771" s="26">
        <f t="shared" si="3271"/>
        <v>0</v>
      </c>
      <c r="M2771" s="26">
        <f t="shared" si="3271"/>
        <v>0</v>
      </c>
      <c r="N2771" s="26">
        <f t="shared" si="3271"/>
        <v>4229.5</v>
      </c>
      <c r="O2771" s="47">
        <f t="shared" si="3266"/>
        <v>100</v>
      </c>
      <c r="P2771" s="26">
        <f t="shared" ref="P2771:R2771" si="3272">P2772+P2778+P2775</f>
        <v>229.5</v>
      </c>
      <c r="Q2771" s="26">
        <f t="shared" ref="Q2771" si="3273">Q2772+Q2778+Q2775</f>
        <v>0</v>
      </c>
      <c r="R2771" s="26">
        <f t="shared" si="3272"/>
        <v>0</v>
      </c>
    </row>
    <row r="2772" spans="1:18" x14ac:dyDescent="0.35">
      <c r="A2772" s="24">
        <v>940</v>
      </c>
      <c r="B2772" s="24" t="s">
        <v>100</v>
      </c>
      <c r="C2772" s="24" t="s">
        <v>99</v>
      </c>
      <c r="D2772" s="24" t="s">
        <v>445</v>
      </c>
      <c r="E2772" s="24"/>
      <c r="F2772" s="25" t="s">
        <v>785</v>
      </c>
      <c r="G2772" s="26">
        <f t="shared" ref="G2772:N2773" si="3274">G2773</f>
        <v>763.4</v>
      </c>
      <c r="H2772" s="26">
        <f t="shared" si="3274"/>
        <v>0</v>
      </c>
      <c r="I2772" s="26">
        <f t="shared" si="3274"/>
        <v>0</v>
      </c>
      <c r="J2772" s="26">
        <f t="shared" si="3274"/>
        <v>0</v>
      </c>
      <c r="K2772" s="26">
        <f t="shared" si="3274"/>
        <v>0</v>
      </c>
      <c r="L2772" s="26">
        <f t="shared" si="3274"/>
        <v>0</v>
      </c>
      <c r="M2772" s="26">
        <f t="shared" si="3274"/>
        <v>0</v>
      </c>
      <c r="N2772" s="26">
        <f t="shared" si="3274"/>
        <v>0</v>
      </c>
      <c r="O2772" s="47"/>
      <c r="P2772" s="26">
        <f t="shared" ref="P2772:R2773" si="3275">P2773</f>
        <v>0</v>
      </c>
      <c r="Q2772" s="26">
        <f t="shared" si="3275"/>
        <v>0</v>
      </c>
      <c r="R2772" s="26">
        <f t="shared" si="3275"/>
        <v>0</v>
      </c>
    </row>
    <row r="2773" spans="1:18" x14ac:dyDescent="0.35">
      <c r="A2773" s="24">
        <v>940</v>
      </c>
      <c r="B2773" s="24" t="s">
        <v>100</v>
      </c>
      <c r="C2773" s="24" t="s">
        <v>99</v>
      </c>
      <c r="D2773" s="24" t="s">
        <v>445</v>
      </c>
      <c r="E2773" s="24" t="s">
        <v>7</v>
      </c>
      <c r="F2773" s="25" t="s">
        <v>371</v>
      </c>
      <c r="G2773" s="26">
        <f t="shared" si="3274"/>
        <v>763.4</v>
      </c>
      <c r="H2773" s="26">
        <f t="shared" si="3274"/>
        <v>0</v>
      </c>
      <c r="I2773" s="26">
        <f t="shared" si="3274"/>
        <v>0</v>
      </c>
      <c r="J2773" s="26">
        <f t="shared" si="3274"/>
        <v>0</v>
      </c>
      <c r="K2773" s="26">
        <f t="shared" si="3274"/>
        <v>0</v>
      </c>
      <c r="L2773" s="26">
        <f t="shared" si="3274"/>
        <v>0</v>
      </c>
      <c r="M2773" s="26">
        <f t="shared" si="3274"/>
        <v>0</v>
      </c>
      <c r="N2773" s="26">
        <f t="shared" si="3274"/>
        <v>0</v>
      </c>
      <c r="O2773" s="47"/>
      <c r="P2773" s="26">
        <f t="shared" si="3275"/>
        <v>0</v>
      </c>
      <c r="Q2773" s="26">
        <f t="shared" si="3275"/>
        <v>0</v>
      </c>
      <c r="R2773" s="26">
        <f t="shared" si="3275"/>
        <v>0</v>
      </c>
    </row>
    <row r="2774" spans="1:18" x14ac:dyDescent="0.35">
      <c r="A2774" s="24">
        <v>940</v>
      </c>
      <c r="B2774" s="24" t="s">
        <v>100</v>
      </c>
      <c r="C2774" s="24" t="s">
        <v>99</v>
      </c>
      <c r="D2774" s="24" t="s">
        <v>445</v>
      </c>
      <c r="E2774" s="24">
        <v>850</v>
      </c>
      <c r="F2774" s="25" t="s">
        <v>365</v>
      </c>
      <c r="G2774" s="26">
        <f>1526.8-763.4</f>
        <v>763.4</v>
      </c>
      <c r="H2774" s="26">
        <v>0</v>
      </c>
      <c r="I2774" s="26"/>
      <c r="J2774" s="26"/>
      <c r="K2774" s="26"/>
      <c r="L2774" s="26"/>
      <c r="M2774" s="26"/>
      <c r="N2774" s="26"/>
      <c r="O2774" s="47"/>
      <c r="P2774" s="26"/>
      <c r="Q2774" s="26"/>
      <c r="R2774" s="26"/>
    </row>
    <row r="2775" spans="1:18" ht="26" x14ac:dyDescent="0.35">
      <c r="A2775" s="24">
        <v>940</v>
      </c>
      <c r="B2775" s="24" t="s">
        <v>100</v>
      </c>
      <c r="C2775" s="24" t="s">
        <v>99</v>
      </c>
      <c r="D2775" s="24" t="s">
        <v>910</v>
      </c>
      <c r="E2775" s="24"/>
      <c r="F2775" s="25" t="s">
        <v>911</v>
      </c>
      <c r="G2775" s="26">
        <f>G2776</f>
        <v>0</v>
      </c>
      <c r="H2775" s="26">
        <f t="shared" ref="H2775:N2776" si="3276">H2776</f>
        <v>229.5</v>
      </c>
      <c r="I2775" s="26">
        <f t="shared" si="3276"/>
        <v>229.5</v>
      </c>
      <c r="J2775" s="26">
        <f t="shared" si="3276"/>
        <v>229.5</v>
      </c>
      <c r="K2775" s="26">
        <f t="shared" si="3276"/>
        <v>229.5</v>
      </c>
      <c r="L2775" s="26">
        <f t="shared" si="3276"/>
        <v>0</v>
      </c>
      <c r="M2775" s="26">
        <f t="shared" si="3276"/>
        <v>0</v>
      </c>
      <c r="N2775" s="26">
        <f t="shared" si="3276"/>
        <v>229.5</v>
      </c>
      <c r="O2775" s="47">
        <f t="shared" si="3266"/>
        <v>100</v>
      </c>
      <c r="P2775" s="26">
        <f t="shared" ref="P2775:R2776" si="3277">P2776</f>
        <v>229.5</v>
      </c>
      <c r="Q2775" s="26">
        <f t="shared" si="3277"/>
        <v>0</v>
      </c>
      <c r="R2775" s="26">
        <f t="shared" si="3277"/>
        <v>0</v>
      </c>
    </row>
    <row r="2776" spans="1:18" ht="26" x14ac:dyDescent="0.35">
      <c r="A2776" s="24">
        <v>940</v>
      </c>
      <c r="B2776" s="24" t="s">
        <v>100</v>
      </c>
      <c r="C2776" s="24" t="s">
        <v>99</v>
      </c>
      <c r="D2776" s="24" t="s">
        <v>910</v>
      </c>
      <c r="E2776" s="24" t="s">
        <v>6</v>
      </c>
      <c r="F2776" s="25" t="s">
        <v>367</v>
      </c>
      <c r="G2776" s="26">
        <f>G2777</f>
        <v>0</v>
      </c>
      <c r="H2776" s="26">
        <f t="shared" si="3276"/>
        <v>229.5</v>
      </c>
      <c r="I2776" s="26">
        <f t="shared" si="3276"/>
        <v>229.5</v>
      </c>
      <c r="J2776" s="26">
        <f t="shared" si="3276"/>
        <v>229.5</v>
      </c>
      <c r="K2776" s="26">
        <f t="shared" si="3276"/>
        <v>229.5</v>
      </c>
      <c r="L2776" s="26">
        <f t="shared" si="3276"/>
        <v>0</v>
      </c>
      <c r="M2776" s="26">
        <f t="shared" si="3276"/>
        <v>0</v>
      </c>
      <c r="N2776" s="26">
        <f t="shared" si="3276"/>
        <v>229.5</v>
      </c>
      <c r="O2776" s="47">
        <f t="shared" si="3266"/>
        <v>100</v>
      </c>
      <c r="P2776" s="26">
        <f t="shared" si="3277"/>
        <v>229.5</v>
      </c>
      <c r="Q2776" s="26">
        <f t="shared" si="3277"/>
        <v>0</v>
      </c>
      <c r="R2776" s="26">
        <f t="shared" si="3277"/>
        <v>0</v>
      </c>
    </row>
    <row r="2777" spans="1:18" ht="26" x14ac:dyDescent="0.35">
      <c r="A2777" s="24">
        <v>940</v>
      </c>
      <c r="B2777" s="24" t="s">
        <v>100</v>
      </c>
      <c r="C2777" s="24" t="s">
        <v>99</v>
      </c>
      <c r="D2777" s="24" t="s">
        <v>910</v>
      </c>
      <c r="E2777" s="24">
        <v>240</v>
      </c>
      <c r="F2777" s="25" t="s">
        <v>356</v>
      </c>
      <c r="G2777" s="26"/>
      <c r="H2777" s="26">
        <v>229.5</v>
      </c>
      <c r="I2777" s="26">
        <v>229.5</v>
      </c>
      <c r="J2777" s="26">
        <f>H2777</f>
        <v>229.5</v>
      </c>
      <c r="K2777" s="26">
        <f>I2777</f>
        <v>229.5</v>
      </c>
      <c r="L2777" s="26"/>
      <c r="M2777" s="26"/>
      <c r="N2777" s="26">
        <v>229.5</v>
      </c>
      <c r="O2777" s="47">
        <f t="shared" si="3266"/>
        <v>100</v>
      </c>
      <c r="P2777" s="26">
        <f>N2777</f>
        <v>229.5</v>
      </c>
      <c r="Q2777" s="26"/>
      <c r="R2777" s="26"/>
    </row>
    <row r="2778" spans="1:18" ht="26" x14ac:dyDescent="0.35">
      <c r="A2778" s="24">
        <v>940</v>
      </c>
      <c r="B2778" s="24" t="s">
        <v>100</v>
      </c>
      <c r="C2778" s="24" t="s">
        <v>99</v>
      </c>
      <c r="D2778" s="24" t="s">
        <v>446</v>
      </c>
      <c r="E2778" s="24"/>
      <c r="F2778" s="25" t="s">
        <v>683</v>
      </c>
      <c r="G2778" s="26">
        <f t="shared" ref="G2778:N2779" si="3278">G2779</f>
        <v>4000</v>
      </c>
      <c r="H2778" s="26">
        <f t="shared" si="3278"/>
        <v>4000</v>
      </c>
      <c r="I2778" s="26">
        <f t="shared" si="3278"/>
        <v>4000</v>
      </c>
      <c r="J2778" s="26">
        <f t="shared" si="3278"/>
        <v>0</v>
      </c>
      <c r="K2778" s="26">
        <f t="shared" si="3278"/>
        <v>0</v>
      </c>
      <c r="L2778" s="26">
        <f t="shared" si="3278"/>
        <v>0</v>
      </c>
      <c r="M2778" s="26">
        <f t="shared" si="3278"/>
        <v>0</v>
      </c>
      <c r="N2778" s="26">
        <f t="shared" si="3278"/>
        <v>4000</v>
      </c>
      <c r="O2778" s="47">
        <f t="shared" si="3266"/>
        <v>100</v>
      </c>
      <c r="P2778" s="26">
        <f t="shared" ref="P2778:R2779" si="3279">P2779</f>
        <v>0</v>
      </c>
      <c r="Q2778" s="26">
        <f t="shared" si="3279"/>
        <v>0</v>
      </c>
      <c r="R2778" s="26">
        <f t="shared" si="3279"/>
        <v>0</v>
      </c>
    </row>
    <row r="2779" spans="1:18" x14ac:dyDescent="0.35">
      <c r="A2779" s="24">
        <v>940</v>
      </c>
      <c r="B2779" s="24" t="s">
        <v>100</v>
      </c>
      <c r="C2779" s="24" t="s">
        <v>99</v>
      </c>
      <c r="D2779" s="24" t="s">
        <v>446</v>
      </c>
      <c r="E2779" s="24" t="s">
        <v>7</v>
      </c>
      <c r="F2779" s="25" t="s">
        <v>371</v>
      </c>
      <c r="G2779" s="26">
        <f t="shared" si="3278"/>
        <v>4000</v>
      </c>
      <c r="H2779" s="26">
        <f t="shared" si="3278"/>
        <v>4000</v>
      </c>
      <c r="I2779" s="26">
        <f t="shared" si="3278"/>
        <v>4000</v>
      </c>
      <c r="J2779" s="26">
        <f t="shared" si="3278"/>
        <v>0</v>
      </c>
      <c r="K2779" s="26">
        <f t="shared" si="3278"/>
        <v>0</v>
      </c>
      <c r="L2779" s="26">
        <f t="shared" si="3278"/>
        <v>0</v>
      </c>
      <c r="M2779" s="26">
        <f t="shared" si="3278"/>
        <v>0</v>
      </c>
      <c r="N2779" s="26">
        <f t="shared" si="3278"/>
        <v>4000</v>
      </c>
      <c r="O2779" s="47">
        <f t="shared" si="3266"/>
        <v>100</v>
      </c>
      <c r="P2779" s="26">
        <f t="shared" si="3279"/>
        <v>0</v>
      </c>
      <c r="Q2779" s="26">
        <f t="shared" si="3279"/>
        <v>0</v>
      </c>
      <c r="R2779" s="26">
        <f t="shared" si="3279"/>
        <v>0</v>
      </c>
    </row>
    <row r="2780" spans="1:18" ht="39" x14ac:dyDescent="0.35">
      <c r="A2780" s="24">
        <v>940</v>
      </c>
      <c r="B2780" s="24" t="s">
        <v>100</v>
      </c>
      <c r="C2780" s="24" t="s">
        <v>99</v>
      </c>
      <c r="D2780" s="24" t="s">
        <v>446</v>
      </c>
      <c r="E2780" s="24">
        <v>810</v>
      </c>
      <c r="F2780" s="25" t="s">
        <v>733</v>
      </c>
      <c r="G2780" s="26">
        <v>4000</v>
      </c>
      <c r="H2780" s="26">
        <v>4000</v>
      </c>
      <c r="I2780" s="26">
        <v>4000</v>
      </c>
      <c r="J2780" s="26"/>
      <c r="K2780" s="26"/>
      <c r="L2780" s="26"/>
      <c r="M2780" s="26"/>
      <c r="N2780" s="26">
        <v>4000</v>
      </c>
      <c r="O2780" s="47">
        <f t="shared" si="3266"/>
        <v>100</v>
      </c>
      <c r="P2780" s="26"/>
      <c r="Q2780" s="26"/>
      <c r="R2780" s="26"/>
    </row>
    <row r="2781" spans="1:18" s="29" customFormat="1" x14ac:dyDescent="0.35">
      <c r="A2781" s="28">
        <v>940</v>
      </c>
      <c r="B2781" s="28" t="s">
        <v>100</v>
      </c>
      <c r="C2781" s="28" t="s">
        <v>100</v>
      </c>
      <c r="D2781" s="28"/>
      <c r="E2781" s="28"/>
      <c r="F2781" s="21" t="s">
        <v>382</v>
      </c>
      <c r="G2781" s="22">
        <f>G2782+G2825+G2837</f>
        <v>149061.52799999999</v>
      </c>
      <c r="H2781" s="22">
        <f t="shared" ref="H2781:R2781" si="3280">H2782+H2825+H2837+H2820</f>
        <v>159464.10845999999</v>
      </c>
      <c r="I2781" s="22">
        <f t="shared" si="3280"/>
        <v>159464.10824999999</v>
      </c>
      <c r="J2781" s="22">
        <f t="shared" si="3280"/>
        <v>25.5</v>
      </c>
      <c r="K2781" s="22">
        <f t="shared" si="3280"/>
        <v>25.5</v>
      </c>
      <c r="L2781" s="22">
        <f t="shared" si="3280"/>
        <v>0</v>
      </c>
      <c r="M2781" s="22">
        <f t="shared" si="3280"/>
        <v>0</v>
      </c>
      <c r="N2781" s="22">
        <f t="shared" si="3280"/>
        <v>154428.304</v>
      </c>
      <c r="O2781" s="48">
        <f t="shared" si="3266"/>
        <v>96.842045204634147</v>
      </c>
      <c r="P2781" s="22">
        <f t="shared" si="3280"/>
        <v>25.5</v>
      </c>
      <c r="Q2781" s="22">
        <f t="shared" si="3280"/>
        <v>0</v>
      </c>
      <c r="R2781" s="22">
        <f t="shared" si="3280"/>
        <v>0</v>
      </c>
    </row>
    <row r="2782" spans="1:18" ht="26" x14ac:dyDescent="0.35">
      <c r="A2782" s="24">
        <v>940</v>
      </c>
      <c r="B2782" s="24" t="s">
        <v>100</v>
      </c>
      <c r="C2782" s="24" t="s">
        <v>100</v>
      </c>
      <c r="D2782" s="24" t="s">
        <v>343</v>
      </c>
      <c r="E2782" s="24"/>
      <c r="F2782" s="25" t="s">
        <v>410</v>
      </c>
      <c r="G2782" s="26">
        <f>G2783+G2792+G2812</f>
        <v>106826.728</v>
      </c>
      <c r="H2782" s="26">
        <f>H2783+H2792+H2812</f>
        <v>114953.60845999999</v>
      </c>
      <c r="I2782" s="26">
        <f t="shared" ref="I2782:R2782" si="3281">I2783+I2792+I2812</f>
        <v>114953.60824999999</v>
      </c>
      <c r="J2782" s="26">
        <f t="shared" si="3281"/>
        <v>0</v>
      </c>
      <c r="K2782" s="26">
        <f t="shared" si="3281"/>
        <v>0</v>
      </c>
      <c r="L2782" s="26">
        <f t="shared" si="3281"/>
        <v>0</v>
      </c>
      <c r="M2782" s="26">
        <f t="shared" si="3281"/>
        <v>0</v>
      </c>
      <c r="N2782" s="26">
        <f t="shared" si="3281"/>
        <v>109918.48300000001</v>
      </c>
      <c r="O2782" s="47">
        <f t="shared" si="3266"/>
        <v>95.619863066976237</v>
      </c>
      <c r="P2782" s="26">
        <f t="shared" si="3281"/>
        <v>0</v>
      </c>
      <c r="Q2782" s="26">
        <f t="shared" si="3281"/>
        <v>0</v>
      </c>
      <c r="R2782" s="26">
        <f t="shared" si="3281"/>
        <v>0</v>
      </c>
    </row>
    <row r="2783" spans="1:18" ht="26" x14ac:dyDescent="0.35">
      <c r="A2783" s="24">
        <v>940</v>
      </c>
      <c r="B2783" s="24" t="s">
        <v>100</v>
      </c>
      <c r="C2783" s="24" t="s">
        <v>100</v>
      </c>
      <c r="D2783" s="24" t="s">
        <v>458</v>
      </c>
      <c r="E2783" s="24"/>
      <c r="F2783" s="25" t="s">
        <v>674</v>
      </c>
      <c r="G2783" s="26">
        <f t="shared" ref="G2783:N2783" si="3282">G2784</f>
        <v>55543.670999999995</v>
      </c>
      <c r="H2783" s="26">
        <f t="shared" si="3282"/>
        <v>58761.063389999996</v>
      </c>
      <c r="I2783" s="26">
        <f t="shared" si="3282"/>
        <v>58761.063179999997</v>
      </c>
      <c r="J2783" s="26">
        <f t="shared" si="3282"/>
        <v>0</v>
      </c>
      <c r="K2783" s="26">
        <f t="shared" si="3282"/>
        <v>0</v>
      </c>
      <c r="L2783" s="26">
        <f t="shared" si="3282"/>
        <v>0</v>
      </c>
      <c r="M2783" s="26">
        <f t="shared" si="3282"/>
        <v>0</v>
      </c>
      <c r="N2783" s="26">
        <f t="shared" si="3282"/>
        <v>54907.300999999999</v>
      </c>
      <c r="O2783" s="47">
        <f t="shared" si="3266"/>
        <v>93.441639467239739</v>
      </c>
      <c r="P2783" s="26">
        <f t="shared" ref="P2783:R2783" si="3283">P2784</f>
        <v>0</v>
      </c>
      <c r="Q2783" s="26">
        <f t="shared" si="3283"/>
        <v>0</v>
      </c>
      <c r="R2783" s="26">
        <f t="shared" si="3283"/>
        <v>0</v>
      </c>
    </row>
    <row r="2784" spans="1:18" ht="39" x14ac:dyDescent="0.35">
      <c r="A2784" s="24">
        <v>940</v>
      </c>
      <c r="B2784" s="24" t="s">
        <v>100</v>
      </c>
      <c r="C2784" s="24" t="s">
        <v>100</v>
      </c>
      <c r="D2784" s="24" t="s">
        <v>450</v>
      </c>
      <c r="E2784" s="24"/>
      <c r="F2784" s="25" t="s">
        <v>37</v>
      </c>
      <c r="G2784" s="26">
        <f t="shared" ref="G2784" si="3284">G2785+G2787+G2789</f>
        <v>55543.670999999995</v>
      </c>
      <c r="H2784" s="26">
        <f t="shared" ref="H2784:M2784" si="3285">H2785+H2787+H2789</f>
        <v>58761.063389999996</v>
      </c>
      <c r="I2784" s="26">
        <f t="shared" si="3285"/>
        <v>58761.063179999997</v>
      </c>
      <c r="J2784" s="26">
        <f t="shared" si="3285"/>
        <v>0</v>
      </c>
      <c r="K2784" s="26">
        <f t="shared" si="3285"/>
        <v>0</v>
      </c>
      <c r="L2784" s="26">
        <f t="shared" si="3285"/>
        <v>0</v>
      </c>
      <c r="M2784" s="26">
        <f t="shared" si="3285"/>
        <v>0</v>
      </c>
      <c r="N2784" s="26">
        <f t="shared" ref="N2784" si="3286">N2785+N2787+N2789</f>
        <v>54907.300999999999</v>
      </c>
      <c r="O2784" s="47">
        <f t="shared" si="3266"/>
        <v>93.441639467239739</v>
      </c>
      <c r="P2784" s="26">
        <f t="shared" ref="P2784:R2784" si="3287">P2785+P2787+P2789</f>
        <v>0</v>
      </c>
      <c r="Q2784" s="26">
        <f t="shared" ref="Q2784" si="3288">Q2785+Q2787+Q2789</f>
        <v>0</v>
      </c>
      <c r="R2784" s="26">
        <f t="shared" si="3287"/>
        <v>0</v>
      </c>
    </row>
    <row r="2785" spans="1:18" ht="52" x14ac:dyDescent="0.35">
      <c r="A2785" s="24">
        <v>940</v>
      </c>
      <c r="B2785" s="24" t="s">
        <v>100</v>
      </c>
      <c r="C2785" s="24" t="s">
        <v>100</v>
      </c>
      <c r="D2785" s="24" t="s">
        <v>450</v>
      </c>
      <c r="E2785" s="24" t="s">
        <v>19</v>
      </c>
      <c r="F2785" s="25" t="s">
        <v>366</v>
      </c>
      <c r="G2785" s="26">
        <f t="shared" ref="G2785:N2785" si="3289">G2786</f>
        <v>35658.199999999997</v>
      </c>
      <c r="H2785" s="26">
        <f t="shared" si="3289"/>
        <v>38230.972690000002</v>
      </c>
      <c r="I2785" s="26">
        <f t="shared" si="3289"/>
        <v>38230.972690000002</v>
      </c>
      <c r="J2785" s="26">
        <f t="shared" si="3289"/>
        <v>0</v>
      </c>
      <c r="K2785" s="26">
        <f t="shared" si="3289"/>
        <v>0</v>
      </c>
      <c r="L2785" s="26">
        <f t="shared" si="3289"/>
        <v>0</v>
      </c>
      <c r="M2785" s="26">
        <f t="shared" si="3289"/>
        <v>0</v>
      </c>
      <c r="N2785" s="26">
        <f t="shared" si="3289"/>
        <v>37928.349000000002</v>
      </c>
      <c r="O2785" s="47">
        <f t="shared" si="3266"/>
        <v>99.208433192495889</v>
      </c>
      <c r="P2785" s="26">
        <f t="shared" ref="P2785:R2785" si="3290">P2786</f>
        <v>0</v>
      </c>
      <c r="Q2785" s="26">
        <f t="shared" si="3290"/>
        <v>0</v>
      </c>
      <c r="R2785" s="26">
        <f t="shared" si="3290"/>
        <v>0</v>
      </c>
    </row>
    <row r="2786" spans="1:18" x14ac:dyDescent="0.35">
      <c r="A2786" s="24">
        <v>940</v>
      </c>
      <c r="B2786" s="24" t="s">
        <v>100</v>
      </c>
      <c r="C2786" s="24" t="s">
        <v>100</v>
      </c>
      <c r="D2786" s="24" t="s">
        <v>450</v>
      </c>
      <c r="E2786" s="24">
        <v>110</v>
      </c>
      <c r="F2786" s="25" t="s">
        <v>354</v>
      </c>
      <c r="G2786" s="26">
        <v>35658.199999999997</v>
      </c>
      <c r="H2786" s="26">
        <v>38230.972690000002</v>
      </c>
      <c r="I2786" s="26">
        <v>38230.972690000002</v>
      </c>
      <c r="J2786" s="26"/>
      <c r="K2786" s="26"/>
      <c r="L2786" s="26"/>
      <c r="M2786" s="26"/>
      <c r="N2786" s="26">
        <v>37928.349000000002</v>
      </c>
      <c r="O2786" s="47">
        <f t="shared" si="3266"/>
        <v>99.208433192495889</v>
      </c>
      <c r="P2786" s="26"/>
      <c r="Q2786" s="26"/>
      <c r="R2786" s="26"/>
    </row>
    <row r="2787" spans="1:18" ht="26" x14ac:dyDescent="0.35">
      <c r="A2787" s="24">
        <v>940</v>
      </c>
      <c r="B2787" s="24" t="s">
        <v>100</v>
      </c>
      <c r="C2787" s="24" t="s">
        <v>100</v>
      </c>
      <c r="D2787" s="24" t="s">
        <v>450</v>
      </c>
      <c r="E2787" s="24" t="s">
        <v>6</v>
      </c>
      <c r="F2787" s="25" t="s">
        <v>367</v>
      </c>
      <c r="G2787" s="26">
        <f t="shared" ref="G2787:N2787" si="3291">G2788</f>
        <v>11269.382</v>
      </c>
      <c r="H2787" s="26">
        <f t="shared" si="3291"/>
        <v>11504.415999999999</v>
      </c>
      <c r="I2787" s="26">
        <f t="shared" si="3291"/>
        <v>11504.415789999999</v>
      </c>
      <c r="J2787" s="26">
        <f t="shared" si="3291"/>
        <v>0</v>
      </c>
      <c r="K2787" s="26">
        <f t="shared" si="3291"/>
        <v>0</v>
      </c>
      <c r="L2787" s="26">
        <f t="shared" si="3291"/>
        <v>0</v>
      </c>
      <c r="M2787" s="26">
        <f t="shared" si="3291"/>
        <v>0</v>
      </c>
      <c r="N2787" s="26">
        <f t="shared" si="3291"/>
        <v>9771.0910000000003</v>
      </c>
      <c r="O2787" s="47">
        <f t="shared" si="3266"/>
        <v>84.933394272251633</v>
      </c>
      <c r="P2787" s="26">
        <f t="shared" ref="P2787:R2787" si="3292">P2788</f>
        <v>0</v>
      </c>
      <c r="Q2787" s="26">
        <f t="shared" si="3292"/>
        <v>0</v>
      </c>
      <c r="R2787" s="26">
        <f t="shared" si="3292"/>
        <v>0</v>
      </c>
    </row>
    <row r="2788" spans="1:18" ht="26" x14ac:dyDescent="0.35">
      <c r="A2788" s="24">
        <v>940</v>
      </c>
      <c r="B2788" s="24" t="s">
        <v>100</v>
      </c>
      <c r="C2788" s="24" t="s">
        <v>100</v>
      </c>
      <c r="D2788" s="24" t="s">
        <v>450</v>
      </c>
      <c r="E2788" s="24">
        <v>240</v>
      </c>
      <c r="F2788" s="25" t="s">
        <v>356</v>
      </c>
      <c r="G2788" s="26">
        <v>11269.382</v>
      </c>
      <c r="H2788" s="26">
        <v>11504.415999999999</v>
      </c>
      <c r="I2788" s="26">
        <v>11504.415789999999</v>
      </c>
      <c r="J2788" s="26"/>
      <c r="K2788" s="26"/>
      <c r="L2788" s="26"/>
      <c r="M2788" s="26"/>
      <c r="N2788" s="26">
        <v>9771.0910000000003</v>
      </c>
      <c r="O2788" s="47">
        <f t="shared" si="3266"/>
        <v>84.933394272251633</v>
      </c>
      <c r="P2788" s="26"/>
      <c r="Q2788" s="26"/>
      <c r="R2788" s="26"/>
    </row>
    <row r="2789" spans="1:18" x14ac:dyDescent="0.35">
      <c r="A2789" s="24">
        <v>940</v>
      </c>
      <c r="B2789" s="24" t="s">
        <v>100</v>
      </c>
      <c r="C2789" s="24" t="s">
        <v>100</v>
      </c>
      <c r="D2789" s="24" t="s">
        <v>450</v>
      </c>
      <c r="E2789" s="24" t="s">
        <v>7</v>
      </c>
      <c r="F2789" s="25" t="s">
        <v>371</v>
      </c>
      <c r="G2789" s="26">
        <f t="shared" ref="G2789" si="3293">G2791</f>
        <v>8616.0889999999999</v>
      </c>
      <c r="H2789" s="26">
        <f>H2791+H2790</f>
        <v>9025.6746999999996</v>
      </c>
      <c r="I2789" s="26">
        <f t="shared" ref="I2789:R2789" si="3294">I2791+I2790</f>
        <v>9025.6746999999996</v>
      </c>
      <c r="J2789" s="26">
        <f t="shared" si="3294"/>
        <v>0</v>
      </c>
      <c r="K2789" s="26">
        <f t="shared" si="3294"/>
        <v>0</v>
      </c>
      <c r="L2789" s="26">
        <f t="shared" si="3294"/>
        <v>0</v>
      </c>
      <c r="M2789" s="26">
        <f t="shared" si="3294"/>
        <v>0</v>
      </c>
      <c r="N2789" s="26">
        <f t="shared" si="3294"/>
        <v>7207.8609999999999</v>
      </c>
      <c r="O2789" s="47">
        <f t="shared" si="3266"/>
        <v>79.859525626377831</v>
      </c>
      <c r="P2789" s="26">
        <f t="shared" si="3294"/>
        <v>0</v>
      </c>
      <c r="Q2789" s="26">
        <f t="shared" si="3294"/>
        <v>0</v>
      </c>
      <c r="R2789" s="26">
        <f t="shared" si="3294"/>
        <v>0</v>
      </c>
    </row>
    <row r="2790" spans="1:18" x14ac:dyDescent="0.35">
      <c r="A2790" s="24">
        <v>940</v>
      </c>
      <c r="B2790" s="24" t="s">
        <v>100</v>
      </c>
      <c r="C2790" s="24" t="s">
        <v>100</v>
      </c>
      <c r="D2790" s="24" t="s">
        <v>450</v>
      </c>
      <c r="E2790" s="24" t="s">
        <v>845</v>
      </c>
      <c r="F2790" s="25" t="s">
        <v>364</v>
      </c>
      <c r="G2790" s="26"/>
      <c r="H2790" s="26">
        <v>192.64292</v>
      </c>
      <c r="I2790" s="26">
        <v>192.64292</v>
      </c>
      <c r="J2790" s="26"/>
      <c r="K2790" s="26"/>
      <c r="L2790" s="26"/>
      <c r="M2790" s="26"/>
      <c r="N2790" s="26">
        <v>192.643</v>
      </c>
      <c r="O2790" s="47">
        <f t="shared" si="3266"/>
        <v>100.00004152760972</v>
      </c>
      <c r="P2790" s="26"/>
      <c r="Q2790" s="26"/>
      <c r="R2790" s="26"/>
    </row>
    <row r="2791" spans="1:18" x14ac:dyDescent="0.35">
      <c r="A2791" s="24">
        <v>940</v>
      </c>
      <c r="B2791" s="24" t="s">
        <v>100</v>
      </c>
      <c r="C2791" s="24" t="s">
        <v>100</v>
      </c>
      <c r="D2791" s="24" t="s">
        <v>450</v>
      </c>
      <c r="E2791" s="24">
        <v>850</v>
      </c>
      <c r="F2791" s="25" t="s">
        <v>365</v>
      </c>
      <c r="G2791" s="26">
        <f>11106.4-2490.311</f>
        <v>8616.0889999999999</v>
      </c>
      <c r="H2791" s="26">
        <v>8833.0317799999993</v>
      </c>
      <c r="I2791" s="26">
        <v>8833.0317799999993</v>
      </c>
      <c r="J2791" s="26"/>
      <c r="K2791" s="26"/>
      <c r="L2791" s="26"/>
      <c r="M2791" s="26"/>
      <c r="N2791" s="26">
        <v>7015.2179999999998</v>
      </c>
      <c r="O2791" s="47">
        <f t="shared" si="3266"/>
        <v>79.42027352243943</v>
      </c>
      <c r="P2791" s="26"/>
      <c r="Q2791" s="26"/>
      <c r="R2791" s="26"/>
    </row>
    <row r="2792" spans="1:18" ht="26" x14ac:dyDescent="0.35">
      <c r="A2792" s="24">
        <v>940</v>
      </c>
      <c r="B2792" s="24" t="s">
        <v>100</v>
      </c>
      <c r="C2792" s="24" t="s">
        <v>100</v>
      </c>
      <c r="D2792" s="24" t="s">
        <v>460</v>
      </c>
      <c r="E2792" s="24"/>
      <c r="F2792" s="25" t="s">
        <v>684</v>
      </c>
      <c r="G2792" s="26">
        <f t="shared" ref="G2792" si="3295">G2793+G2801+G2804+G2809</f>
        <v>34520.567999999999</v>
      </c>
      <c r="H2792" s="26">
        <f t="shared" ref="H2792:M2792" si="3296">H2793+H2801+H2804+H2809</f>
        <v>38733.936670000003</v>
      </c>
      <c r="I2792" s="26">
        <f t="shared" si="3296"/>
        <v>38733.936670000003</v>
      </c>
      <c r="J2792" s="26">
        <f t="shared" si="3296"/>
        <v>0</v>
      </c>
      <c r="K2792" s="26">
        <f t="shared" si="3296"/>
        <v>0</v>
      </c>
      <c r="L2792" s="26">
        <f t="shared" si="3296"/>
        <v>0</v>
      </c>
      <c r="M2792" s="26">
        <f t="shared" si="3296"/>
        <v>0</v>
      </c>
      <c r="N2792" s="26">
        <f t="shared" ref="N2792" si="3297">N2793+N2801+N2804+N2809</f>
        <v>37604.497000000003</v>
      </c>
      <c r="O2792" s="47">
        <f t="shared" si="3266"/>
        <v>97.08410823402113</v>
      </c>
      <c r="P2792" s="26">
        <f t="shared" ref="P2792:R2792" si="3298">P2793+P2801+P2804+P2809</f>
        <v>0</v>
      </c>
      <c r="Q2792" s="26">
        <f t="shared" ref="Q2792" si="3299">Q2793+Q2801+Q2804+Q2809</f>
        <v>0</v>
      </c>
      <c r="R2792" s="26">
        <f t="shared" si="3298"/>
        <v>0</v>
      </c>
    </row>
    <row r="2793" spans="1:18" ht="39" x14ac:dyDescent="0.35">
      <c r="A2793" s="24">
        <v>940</v>
      </c>
      <c r="B2793" s="24" t="s">
        <v>100</v>
      </c>
      <c r="C2793" s="24" t="s">
        <v>100</v>
      </c>
      <c r="D2793" s="24" t="s">
        <v>447</v>
      </c>
      <c r="E2793" s="24"/>
      <c r="F2793" s="25" t="s">
        <v>37</v>
      </c>
      <c r="G2793" s="26">
        <f t="shared" ref="G2793" si="3300">G2794+G2796+G2798</f>
        <v>26376.407999999999</v>
      </c>
      <c r="H2793" s="26">
        <f t="shared" ref="H2793:M2793" si="3301">H2794+H2796+H2798</f>
        <v>30894.315260000003</v>
      </c>
      <c r="I2793" s="26">
        <f t="shared" si="3301"/>
        <v>30894.315260000003</v>
      </c>
      <c r="J2793" s="26">
        <f t="shared" si="3301"/>
        <v>0</v>
      </c>
      <c r="K2793" s="26">
        <f t="shared" si="3301"/>
        <v>0</v>
      </c>
      <c r="L2793" s="26">
        <f t="shared" si="3301"/>
        <v>0</v>
      </c>
      <c r="M2793" s="26">
        <f t="shared" si="3301"/>
        <v>0</v>
      </c>
      <c r="N2793" s="26">
        <f t="shared" ref="N2793" si="3302">N2794+N2796+N2798</f>
        <v>29826.679000000004</v>
      </c>
      <c r="O2793" s="47">
        <f t="shared" si="3266"/>
        <v>96.544230707122011</v>
      </c>
      <c r="P2793" s="26">
        <f t="shared" ref="P2793:R2793" si="3303">P2794+P2796+P2798</f>
        <v>0</v>
      </c>
      <c r="Q2793" s="26">
        <f t="shared" ref="Q2793" si="3304">Q2794+Q2796+Q2798</f>
        <v>0</v>
      </c>
      <c r="R2793" s="26">
        <f t="shared" si="3303"/>
        <v>0</v>
      </c>
    </row>
    <row r="2794" spans="1:18" ht="52" x14ac:dyDescent="0.35">
      <c r="A2794" s="24">
        <v>940</v>
      </c>
      <c r="B2794" s="24" t="s">
        <v>100</v>
      </c>
      <c r="C2794" s="24" t="s">
        <v>100</v>
      </c>
      <c r="D2794" s="24" t="s">
        <v>447</v>
      </c>
      <c r="E2794" s="24" t="s">
        <v>19</v>
      </c>
      <c r="F2794" s="25" t="s">
        <v>366</v>
      </c>
      <c r="G2794" s="26">
        <f t="shared" ref="G2794:N2794" si="3305">G2795</f>
        <v>17281.249</v>
      </c>
      <c r="H2794" s="26">
        <f t="shared" si="3305"/>
        <v>18439.098000000002</v>
      </c>
      <c r="I2794" s="26">
        <f t="shared" si="3305"/>
        <v>18439.098000000002</v>
      </c>
      <c r="J2794" s="26">
        <f t="shared" si="3305"/>
        <v>0</v>
      </c>
      <c r="K2794" s="26">
        <f t="shared" si="3305"/>
        <v>0</v>
      </c>
      <c r="L2794" s="26">
        <f t="shared" si="3305"/>
        <v>0</v>
      </c>
      <c r="M2794" s="26">
        <f t="shared" si="3305"/>
        <v>0</v>
      </c>
      <c r="N2794" s="26">
        <f t="shared" si="3305"/>
        <v>18345.306</v>
      </c>
      <c r="O2794" s="47">
        <f t="shared" si="3266"/>
        <v>99.491341713135853</v>
      </c>
      <c r="P2794" s="26">
        <f t="shared" ref="P2794:R2794" si="3306">P2795</f>
        <v>0</v>
      </c>
      <c r="Q2794" s="26">
        <f t="shared" si="3306"/>
        <v>0</v>
      </c>
      <c r="R2794" s="26">
        <f t="shared" si="3306"/>
        <v>0</v>
      </c>
    </row>
    <row r="2795" spans="1:18" x14ac:dyDescent="0.35">
      <c r="A2795" s="24">
        <v>940</v>
      </c>
      <c r="B2795" s="24" t="s">
        <v>100</v>
      </c>
      <c r="C2795" s="24" t="s">
        <v>100</v>
      </c>
      <c r="D2795" s="24" t="s">
        <v>447</v>
      </c>
      <c r="E2795" s="24">
        <v>110</v>
      </c>
      <c r="F2795" s="25" t="s">
        <v>354</v>
      </c>
      <c r="G2795" s="26">
        <v>17281.249</v>
      </c>
      <c r="H2795" s="26">
        <v>18439.098000000002</v>
      </c>
      <c r="I2795" s="26">
        <v>18439.098000000002</v>
      </c>
      <c r="J2795" s="26"/>
      <c r="K2795" s="26"/>
      <c r="L2795" s="26"/>
      <c r="M2795" s="26"/>
      <c r="N2795" s="26">
        <v>18345.306</v>
      </c>
      <c r="O2795" s="47">
        <f t="shared" si="3266"/>
        <v>99.491341713135853</v>
      </c>
      <c r="P2795" s="26"/>
      <c r="Q2795" s="26"/>
      <c r="R2795" s="26"/>
    </row>
    <row r="2796" spans="1:18" ht="26" x14ac:dyDescent="0.35">
      <c r="A2796" s="24">
        <v>940</v>
      </c>
      <c r="B2796" s="24" t="s">
        <v>100</v>
      </c>
      <c r="C2796" s="24" t="s">
        <v>100</v>
      </c>
      <c r="D2796" s="24" t="s">
        <v>447</v>
      </c>
      <c r="E2796" s="24" t="s">
        <v>6</v>
      </c>
      <c r="F2796" s="25" t="s">
        <v>367</v>
      </c>
      <c r="G2796" s="26">
        <f t="shared" ref="G2796:N2796" si="3307">G2797</f>
        <v>3881.788</v>
      </c>
      <c r="H2796" s="26">
        <f t="shared" si="3307"/>
        <v>3764.1585500000001</v>
      </c>
      <c r="I2796" s="26">
        <f t="shared" si="3307"/>
        <v>3764.1585500000001</v>
      </c>
      <c r="J2796" s="26">
        <f t="shared" si="3307"/>
        <v>0</v>
      </c>
      <c r="K2796" s="26">
        <f t="shared" si="3307"/>
        <v>0</v>
      </c>
      <c r="L2796" s="26">
        <f t="shared" si="3307"/>
        <v>0</v>
      </c>
      <c r="M2796" s="26">
        <f t="shared" si="3307"/>
        <v>0</v>
      </c>
      <c r="N2796" s="26">
        <f t="shared" si="3307"/>
        <v>2819.596</v>
      </c>
      <c r="O2796" s="47">
        <f t="shared" si="3266"/>
        <v>74.906409029980949</v>
      </c>
      <c r="P2796" s="26">
        <f t="shared" ref="P2796:R2796" si="3308">P2797</f>
        <v>0</v>
      </c>
      <c r="Q2796" s="26">
        <f t="shared" si="3308"/>
        <v>0</v>
      </c>
      <c r="R2796" s="26">
        <f t="shared" si="3308"/>
        <v>0</v>
      </c>
    </row>
    <row r="2797" spans="1:18" ht="26" x14ac:dyDescent="0.35">
      <c r="A2797" s="24">
        <v>940</v>
      </c>
      <c r="B2797" s="24" t="s">
        <v>100</v>
      </c>
      <c r="C2797" s="24" t="s">
        <v>100</v>
      </c>
      <c r="D2797" s="24" t="s">
        <v>447</v>
      </c>
      <c r="E2797" s="24">
        <v>240</v>
      </c>
      <c r="F2797" s="25" t="s">
        <v>356</v>
      </c>
      <c r="G2797" s="26">
        <v>3881.788</v>
      </c>
      <c r="H2797" s="26">
        <v>3764.1585500000001</v>
      </c>
      <c r="I2797" s="26">
        <v>3764.1585500000001</v>
      </c>
      <c r="J2797" s="26"/>
      <c r="K2797" s="26"/>
      <c r="L2797" s="26"/>
      <c r="M2797" s="26"/>
      <c r="N2797" s="26">
        <v>2819.596</v>
      </c>
      <c r="O2797" s="47">
        <f t="shared" si="3266"/>
        <v>74.906409029980949</v>
      </c>
      <c r="P2797" s="26"/>
      <c r="Q2797" s="26"/>
      <c r="R2797" s="26"/>
    </row>
    <row r="2798" spans="1:18" x14ac:dyDescent="0.35">
      <c r="A2798" s="24">
        <v>940</v>
      </c>
      <c r="B2798" s="24" t="s">
        <v>100</v>
      </c>
      <c r="C2798" s="24" t="s">
        <v>100</v>
      </c>
      <c r="D2798" s="24" t="s">
        <v>447</v>
      </c>
      <c r="E2798" s="24" t="s">
        <v>7</v>
      </c>
      <c r="F2798" s="25" t="s">
        <v>371</v>
      </c>
      <c r="G2798" s="26">
        <f>G2800+G2799</f>
        <v>5213.3710000000001</v>
      </c>
      <c r="H2798" s="26">
        <f t="shared" ref="H2798:N2798" si="3309">H2800+H2799</f>
        <v>8691.0587099999993</v>
      </c>
      <c r="I2798" s="26">
        <f t="shared" si="3309"/>
        <v>8691.0587099999993</v>
      </c>
      <c r="J2798" s="26">
        <f t="shared" si="3309"/>
        <v>0</v>
      </c>
      <c r="K2798" s="26">
        <f t="shared" si="3309"/>
        <v>0</v>
      </c>
      <c r="L2798" s="26">
        <f t="shared" si="3309"/>
        <v>0</v>
      </c>
      <c r="M2798" s="26">
        <f t="shared" si="3309"/>
        <v>0</v>
      </c>
      <c r="N2798" s="26">
        <f t="shared" si="3309"/>
        <v>8661.777</v>
      </c>
      <c r="O2798" s="47">
        <f t="shared" si="3266"/>
        <v>99.663082358811963</v>
      </c>
      <c r="P2798" s="26">
        <f t="shared" ref="P2798:R2798" si="3310">P2800+P2799</f>
        <v>0</v>
      </c>
      <c r="Q2798" s="26">
        <f t="shared" ref="Q2798" si="3311">Q2800+Q2799</f>
        <v>0</v>
      </c>
      <c r="R2798" s="26">
        <f t="shared" si="3310"/>
        <v>0</v>
      </c>
    </row>
    <row r="2799" spans="1:18" x14ac:dyDescent="0.35">
      <c r="A2799" s="24">
        <v>940</v>
      </c>
      <c r="B2799" s="24" t="s">
        <v>100</v>
      </c>
      <c r="C2799" s="24" t="s">
        <v>100</v>
      </c>
      <c r="D2799" s="24" t="s">
        <v>447</v>
      </c>
      <c r="E2799" s="24">
        <v>830</v>
      </c>
      <c r="F2799" s="25" t="s">
        <v>364</v>
      </c>
      <c r="G2799" s="26">
        <v>5176.0709999999999</v>
      </c>
      <c r="H2799" s="26">
        <v>8653.7587100000001</v>
      </c>
      <c r="I2799" s="26">
        <v>8653.7587100000001</v>
      </c>
      <c r="J2799" s="26"/>
      <c r="K2799" s="26"/>
      <c r="L2799" s="26"/>
      <c r="M2799" s="26"/>
      <c r="N2799" s="26">
        <v>8653.6129999999994</v>
      </c>
      <c r="O2799" s="47">
        <f t="shared" si="3266"/>
        <v>99.998316222986062</v>
      </c>
      <c r="P2799" s="26"/>
      <c r="Q2799" s="26"/>
      <c r="R2799" s="26"/>
    </row>
    <row r="2800" spans="1:18" x14ac:dyDescent="0.35">
      <c r="A2800" s="24">
        <v>940</v>
      </c>
      <c r="B2800" s="24" t="s">
        <v>100</v>
      </c>
      <c r="C2800" s="24" t="s">
        <v>100</v>
      </c>
      <c r="D2800" s="24" t="s">
        <v>447</v>
      </c>
      <c r="E2800" s="24">
        <v>850</v>
      </c>
      <c r="F2800" s="25" t="s">
        <v>365</v>
      </c>
      <c r="G2800" s="26">
        <v>37.299999999999997</v>
      </c>
      <c r="H2800" s="26">
        <v>37.299999999999997</v>
      </c>
      <c r="I2800" s="26">
        <v>37.299999999999997</v>
      </c>
      <c r="J2800" s="26"/>
      <c r="K2800" s="26"/>
      <c r="L2800" s="26"/>
      <c r="M2800" s="26"/>
      <c r="N2800" s="26">
        <v>8.1639999999999997</v>
      </c>
      <c r="O2800" s="47">
        <f t="shared" si="3266"/>
        <v>21.887399463806972</v>
      </c>
      <c r="P2800" s="26"/>
      <c r="Q2800" s="26"/>
      <c r="R2800" s="26"/>
    </row>
    <row r="2801" spans="1:18" ht="39" x14ac:dyDescent="0.35">
      <c r="A2801" s="24">
        <v>940</v>
      </c>
      <c r="B2801" s="24" t="s">
        <v>100</v>
      </c>
      <c r="C2801" s="24" t="s">
        <v>100</v>
      </c>
      <c r="D2801" s="24" t="s">
        <v>451</v>
      </c>
      <c r="E2801" s="24"/>
      <c r="F2801" s="25" t="s">
        <v>685</v>
      </c>
      <c r="G2801" s="26">
        <f t="shared" ref="G2801:N2802" si="3312">G2802</f>
        <v>6105.06</v>
      </c>
      <c r="H2801" s="26">
        <f t="shared" si="3312"/>
        <v>5800.5214100000003</v>
      </c>
      <c r="I2801" s="26">
        <f t="shared" si="3312"/>
        <v>5800.5214100000003</v>
      </c>
      <c r="J2801" s="26">
        <f t="shared" si="3312"/>
        <v>0</v>
      </c>
      <c r="K2801" s="26">
        <f t="shared" si="3312"/>
        <v>0</v>
      </c>
      <c r="L2801" s="26">
        <f t="shared" si="3312"/>
        <v>0</v>
      </c>
      <c r="M2801" s="26">
        <f t="shared" si="3312"/>
        <v>0</v>
      </c>
      <c r="N2801" s="26">
        <f t="shared" si="3312"/>
        <v>5780.4690000000001</v>
      </c>
      <c r="O2801" s="47">
        <f t="shared" si="3266"/>
        <v>99.654299870949018</v>
      </c>
      <c r="P2801" s="26">
        <f t="shared" ref="P2801:R2802" si="3313">P2802</f>
        <v>0</v>
      </c>
      <c r="Q2801" s="26">
        <f t="shared" si="3313"/>
        <v>0</v>
      </c>
      <c r="R2801" s="26">
        <f t="shared" si="3313"/>
        <v>0</v>
      </c>
    </row>
    <row r="2802" spans="1:18" ht="26" x14ac:dyDescent="0.35">
      <c r="A2802" s="24">
        <v>940</v>
      </c>
      <c r="B2802" s="24" t="s">
        <v>100</v>
      </c>
      <c r="C2802" s="24" t="s">
        <v>100</v>
      </c>
      <c r="D2802" s="24" t="s">
        <v>451</v>
      </c>
      <c r="E2802" s="24" t="s">
        <v>6</v>
      </c>
      <c r="F2802" s="25" t="s">
        <v>367</v>
      </c>
      <c r="G2802" s="26">
        <f t="shared" si="3312"/>
        <v>6105.06</v>
      </c>
      <c r="H2802" s="26">
        <f t="shared" si="3312"/>
        <v>5800.5214100000003</v>
      </c>
      <c r="I2802" s="26">
        <f t="shared" si="3312"/>
        <v>5800.5214100000003</v>
      </c>
      <c r="J2802" s="26">
        <f t="shared" si="3312"/>
        <v>0</v>
      </c>
      <c r="K2802" s="26">
        <f t="shared" si="3312"/>
        <v>0</v>
      </c>
      <c r="L2802" s="26">
        <f t="shared" si="3312"/>
        <v>0</v>
      </c>
      <c r="M2802" s="26">
        <f t="shared" si="3312"/>
        <v>0</v>
      </c>
      <c r="N2802" s="26">
        <f t="shared" si="3312"/>
        <v>5780.4690000000001</v>
      </c>
      <c r="O2802" s="47">
        <f t="shared" si="3266"/>
        <v>99.654299870949018</v>
      </c>
      <c r="P2802" s="26">
        <f t="shared" si="3313"/>
        <v>0</v>
      </c>
      <c r="Q2802" s="26">
        <f t="shared" si="3313"/>
        <v>0</v>
      </c>
      <c r="R2802" s="26">
        <f t="shared" si="3313"/>
        <v>0</v>
      </c>
    </row>
    <row r="2803" spans="1:18" ht="26" x14ac:dyDescent="0.35">
      <c r="A2803" s="24">
        <v>940</v>
      </c>
      <c r="B2803" s="24" t="s">
        <v>100</v>
      </c>
      <c r="C2803" s="24" t="s">
        <v>100</v>
      </c>
      <c r="D2803" s="24" t="s">
        <v>451</v>
      </c>
      <c r="E2803" s="24">
        <v>240</v>
      </c>
      <c r="F2803" s="25" t="s">
        <v>356</v>
      </c>
      <c r="G2803" s="26">
        <v>6105.06</v>
      </c>
      <c r="H2803" s="26">
        <v>5800.5214100000003</v>
      </c>
      <c r="I2803" s="26">
        <v>5800.5214100000003</v>
      </c>
      <c r="J2803" s="26"/>
      <c r="K2803" s="26"/>
      <c r="L2803" s="26"/>
      <c r="M2803" s="26"/>
      <c r="N2803" s="26">
        <v>5780.4690000000001</v>
      </c>
      <c r="O2803" s="47">
        <f t="shared" si="3266"/>
        <v>99.654299870949018</v>
      </c>
      <c r="P2803" s="26"/>
      <c r="Q2803" s="26"/>
      <c r="R2803" s="26"/>
    </row>
    <row r="2804" spans="1:18" ht="26" x14ac:dyDescent="0.35">
      <c r="A2804" s="24">
        <v>940</v>
      </c>
      <c r="B2804" s="24" t="s">
        <v>100</v>
      </c>
      <c r="C2804" s="24" t="s">
        <v>100</v>
      </c>
      <c r="D2804" s="24" t="s">
        <v>448</v>
      </c>
      <c r="E2804" s="24"/>
      <c r="F2804" s="25" t="s">
        <v>686</v>
      </c>
      <c r="G2804" s="26">
        <f t="shared" ref="G2804" si="3314">G2805+G2807</f>
        <v>1443.1</v>
      </c>
      <c r="H2804" s="26">
        <f t="shared" ref="H2804:M2804" si="3315">H2805+H2807</f>
        <v>1443.1000000000001</v>
      </c>
      <c r="I2804" s="26">
        <f t="shared" si="3315"/>
        <v>1443.1000000000001</v>
      </c>
      <c r="J2804" s="26">
        <f t="shared" si="3315"/>
        <v>0</v>
      </c>
      <c r="K2804" s="26">
        <f t="shared" si="3315"/>
        <v>0</v>
      </c>
      <c r="L2804" s="26">
        <f t="shared" si="3315"/>
        <v>0</v>
      </c>
      <c r="M2804" s="26">
        <f t="shared" si="3315"/>
        <v>0</v>
      </c>
      <c r="N2804" s="26">
        <f t="shared" ref="N2804" si="3316">N2805+N2807</f>
        <v>1442.9739999999999</v>
      </c>
      <c r="O2804" s="47">
        <f t="shared" si="3266"/>
        <v>99.991268796341188</v>
      </c>
      <c r="P2804" s="26">
        <f t="shared" ref="P2804:R2804" si="3317">P2805+P2807</f>
        <v>0</v>
      </c>
      <c r="Q2804" s="26">
        <f t="shared" ref="Q2804" si="3318">Q2805+Q2807</f>
        <v>0</v>
      </c>
      <c r="R2804" s="26">
        <f t="shared" si="3317"/>
        <v>0</v>
      </c>
    </row>
    <row r="2805" spans="1:18" ht="26" x14ac:dyDescent="0.35">
      <c r="A2805" s="24">
        <v>940</v>
      </c>
      <c r="B2805" s="24" t="s">
        <v>100</v>
      </c>
      <c r="C2805" s="24" t="s">
        <v>100</v>
      </c>
      <c r="D2805" s="24" t="s">
        <v>448</v>
      </c>
      <c r="E2805" s="24" t="s">
        <v>6</v>
      </c>
      <c r="F2805" s="25" t="s">
        <v>367</v>
      </c>
      <c r="G2805" s="26">
        <f t="shared" ref="G2805:N2805" si="3319">G2806</f>
        <v>751.1</v>
      </c>
      <c r="H2805" s="26">
        <f t="shared" si="3319"/>
        <v>325.03032000000002</v>
      </c>
      <c r="I2805" s="26">
        <f t="shared" si="3319"/>
        <v>325.03032000000002</v>
      </c>
      <c r="J2805" s="26">
        <f t="shared" si="3319"/>
        <v>0</v>
      </c>
      <c r="K2805" s="26">
        <f t="shared" si="3319"/>
        <v>0</v>
      </c>
      <c r="L2805" s="26">
        <f t="shared" si="3319"/>
        <v>0</v>
      </c>
      <c r="M2805" s="26">
        <f t="shared" si="3319"/>
        <v>0</v>
      </c>
      <c r="N2805" s="26">
        <f t="shared" si="3319"/>
        <v>325.01799999999997</v>
      </c>
      <c r="O2805" s="47">
        <f t="shared" si="3266"/>
        <v>99.996209584385838</v>
      </c>
      <c r="P2805" s="26">
        <f t="shared" ref="P2805:R2805" si="3320">P2806</f>
        <v>0</v>
      </c>
      <c r="Q2805" s="26">
        <f t="shared" si="3320"/>
        <v>0</v>
      </c>
      <c r="R2805" s="26">
        <f t="shared" si="3320"/>
        <v>0</v>
      </c>
    </row>
    <row r="2806" spans="1:18" ht="26" x14ac:dyDescent="0.35">
      <c r="A2806" s="24">
        <v>940</v>
      </c>
      <c r="B2806" s="24" t="s">
        <v>100</v>
      </c>
      <c r="C2806" s="24" t="s">
        <v>100</v>
      </c>
      <c r="D2806" s="24" t="s">
        <v>448</v>
      </c>
      <c r="E2806" s="24">
        <v>240</v>
      </c>
      <c r="F2806" s="25" t="s">
        <v>356</v>
      </c>
      <c r="G2806" s="26">
        <v>751.1</v>
      </c>
      <c r="H2806" s="26">
        <v>325.03032000000002</v>
      </c>
      <c r="I2806" s="26">
        <v>325.03032000000002</v>
      </c>
      <c r="J2806" s="26"/>
      <c r="K2806" s="26"/>
      <c r="L2806" s="26"/>
      <c r="M2806" s="26"/>
      <c r="N2806" s="26">
        <v>325.01799999999997</v>
      </c>
      <c r="O2806" s="47">
        <f t="shared" si="3266"/>
        <v>99.996209584385838</v>
      </c>
      <c r="P2806" s="26"/>
      <c r="Q2806" s="26"/>
      <c r="R2806" s="26"/>
    </row>
    <row r="2807" spans="1:18" x14ac:dyDescent="0.35">
      <c r="A2807" s="24">
        <v>940</v>
      </c>
      <c r="B2807" s="24" t="s">
        <v>100</v>
      </c>
      <c r="C2807" s="24" t="s">
        <v>100</v>
      </c>
      <c r="D2807" s="24" t="s">
        <v>448</v>
      </c>
      <c r="E2807" s="24" t="s">
        <v>7</v>
      </c>
      <c r="F2807" s="25" t="s">
        <v>371</v>
      </c>
      <c r="G2807" s="26">
        <f t="shared" ref="G2807:N2807" si="3321">G2808</f>
        <v>692</v>
      </c>
      <c r="H2807" s="26">
        <f t="shared" si="3321"/>
        <v>1118.0696800000001</v>
      </c>
      <c r="I2807" s="26">
        <f t="shared" si="3321"/>
        <v>1118.0696800000001</v>
      </c>
      <c r="J2807" s="26">
        <f t="shared" si="3321"/>
        <v>0</v>
      </c>
      <c r="K2807" s="26">
        <f t="shared" si="3321"/>
        <v>0</v>
      </c>
      <c r="L2807" s="26">
        <f t="shared" si="3321"/>
        <v>0</v>
      </c>
      <c r="M2807" s="26">
        <f t="shared" si="3321"/>
        <v>0</v>
      </c>
      <c r="N2807" s="26">
        <f t="shared" si="3321"/>
        <v>1117.9559999999999</v>
      </c>
      <c r="O2807" s="47">
        <f t="shared" si="3266"/>
        <v>99.989832476272838</v>
      </c>
      <c r="P2807" s="26">
        <f t="shared" ref="P2807:R2807" si="3322">P2808</f>
        <v>0</v>
      </c>
      <c r="Q2807" s="26">
        <f t="shared" si="3322"/>
        <v>0</v>
      </c>
      <c r="R2807" s="26">
        <f t="shared" si="3322"/>
        <v>0</v>
      </c>
    </row>
    <row r="2808" spans="1:18" x14ac:dyDescent="0.35">
      <c r="A2808" s="24">
        <v>940</v>
      </c>
      <c r="B2808" s="24" t="s">
        <v>100</v>
      </c>
      <c r="C2808" s="24" t="s">
        <v>100</v>
      </c>
      <c r="D2808" s="24" t="s">
        <v>448</v>
      </c>
      <c r="E2808" s="24">
        <v>850</v>
      </c>
      <c r="F2808" s="25" t="s">
        <v>365</v>
      </c>
      <c r="G2808" s="26">
        <v>692</v>
      </c>
      <c r="H2808" s="26">
        <v>1118.0696800000001</v>
      </c>
      <c r="I2808" s="26">
        <v>1118.0696800000001</v>
      </c>
      <c r="J2808" s="26"/>
      <c r="K2808" s="26"/>
      <c r="L2808" s="26"/>
      <c r="M2808" s="26"/>
      <c r="N2808" s="26">
        <v>1117.9559999999999</v>
      </c>
      <c r="O2808" s="47">
        <f t="shared" si="3266"/>
        <v>99.989832476272838</v>
      </c>
      <c r="P2808" s="26"/>
      <c r="Q2808" s="26"/>
      <c r="R2808" s="26"/>
    </row>
    <row r="2809" spans="1:18" ht="26" x14ac:dyDescent="0.35">
      <c r="A2809" s="24">
        <v>940</v>
      </c>
      <c r="B2809" s="24" t="s">
        <v>100</v>
      </c>
      <c r="C2809" s="24" t="s">
        <v>100</v>
      </c>
      <c r="D2809" s="24" t="s">
        <v>452</v>
      </c>
      <c r="E2809" s="24"/>
      <c r="F2809" s="25" t="s">
        <v>687</v>
      </c>
      <c r="G2809" s="26">
        <f t="shared" ref="G2809:N2810" si="3323">G2810</f>
        <v>596</v>
      </c>
      <c r="H2809" s="26">
        <f t="shared" si="3323"/>
        <v>596</v>
      </c>
      <c r="I2809" s="26">
        <f t="shared" si="3323"/>
        <v>596</v>
      </c>
      <c r="J2809" s="26">
        <f t="shared" si="3323"/>
        <v>0</v>
      </c>
      <c r="K2809" s="26">
        <f t="shared" si="3323"/>
        <v>0</v>
      </c>
      <c r="L2809" s="26">
        <f t="shared" si="3323"/>
        <v>0</v>
      </c>
      <c r="M2809" s="26">
        <f t="shared" si="3323"/>
        <v>0</v>
      </c>
      <c r="N2809" s="26">
        <f t="shared" si="3323"/>
        <v>554.375</v>
      </c>
      <c r="O2809" s="47">
        <f t="shared" si="3266"/>
        <v>93.015939597315437</v>
      </c>
      <c r="P2809" s="26">
        <f t="shared" ref="P2809:R2810" si="3324">P2810</f>
        <v>0</v>
      </c>
      <c r="Q2809" s="26">
        <f t="shared" si="3324"/>
        <v>0</v>
      </c>
      <c r="R2809" s="26">
        <f t="shared" si="3324"/>
        <v>0</v>
      </c>
    </row>
    <row r="2810" spans="1:18" ht="26" x14ac:dyDescent="0.35">
      <c r="A2810" s="24">
        <v>940</v>
      </c>
      <c r="B2810" s="24" t="s">
        <v>100</v>
      </c>
      <c r="C2810" s="24" t="s">
        <v>100</v>
      </c>
      <c r="D2810" s="24" t="s">
        <v>452</v>
      </c>
      <c r="E2810" s="24" t="s">
        <v>6</v>
      </c>
      <c r="F2810" s="25" t="s">
        <v>367</v>
      </c>
      <c r="G2810" s="26">
        <f t="shared" si="3323"/>
        <v>596</v>
      </c>
      <c r="H2810" s="26">
        <f t="shared" si="3323"/>
        <v>596</v>
      </c>
      <c r="I2810" s="26">
        <f t="shared" si="3323"/>
        <v>596</v>
      </c>
      <c r="J2810" s="26">
        <f t="shared" si="3323"/>
        <v>0</v>
      </c>
      <c r="K2810" s="26">
        <f t="shared" si="3323"/>
        <v>0</v>
      </c>
      <c r="L2810" s="26">
        <f t="shared" si="3323"/>
        <v>0</v>
      </c>
      <c r="M2810" s="26">
        <f t="shared" si="3323"/>
        <v>0</v>
      </c>
      <c r="N2810" s="26">
        <v>554.375</v>
      </c>
      <c r="O2810" s="47">
        <f t="shared" si="3266"/>
        <v>93.015939597315437</v>
      </c>
      <c r="P2810" s="26">
        <f t="shared" si="3324"/>
        <v>0</v>
      </c>
      <c r="Q2810" s="26">
        <f t="shared" si="3324"/>
        <v>0</v>
      </c>
      <c r="R2810" s="26">
        <f t="shared" si="3324"/>
        <v>0</v>
      </c>
    </row>
    <row r="2811" spans="1:18" ht="26" x14ac:dyDescent="0.35">
      <c r="A2811" s="24">
        <v>940</v>
      </c>
      <c r="B2811" s="24" t="s">
        <v>100</v>
      </c>
      <c r="C2811" s="24" t="s">
        <v>100</v>
      </c>
      <c r="D2811" s="24" t="s">
        <v>452</v>
      </c>
      <c r="E2811" s="24">
        <v>240</v>
      </c>
      <c r="F2811" s="25" t="s">
        <v>356</v>
      </c>
      <c r="G2811" s="26">
        <v>596</v>
      </c>
      <c r="H2811" s="26">
        <v>596</v>
      </c>
      <c r="I2811" s="26">
        <v>596</v>
      </c>
      <c r="J2811" s="26"/>
      <c r="K2811" s="26"/>
      <c r="L2811" s="26"/>
      <c r="M2811" s="26"/>
      <c r="N2811" s="26">
        <v>554.375</v>
      </c>
      <c r="O2811" s="47">
        <f t="shared" si="3266"/>
        <v>93.015939597315437</v>
      </c>
      <c r="P2811" s="26"/>
      <c r="Q2811" s="26"/>
      <c r="R2811" s="26"/>
    </row>
    <row r="2812" spans="1:18" x14ac:dyDescent="0.35">
      <c r="A2812" s="24">
        <v>940</v>
      </c>
      <c r="B2812" s="24" t="s">
        <v>100</v>
      </c>
      <c r="C2812" s="24" t="s">
        <v>100</v>
      </c>
      <c r="D2812" s="24" t="s">
        <v>459</v>
      </c>
      <c r="E2812" s="24"/>
      <c r="F2812" s="25" t="s">
        <v>691</v>
      </c>
      <c r="G2812" s="26">
        <f t="shared" ref="G2812:N2812" si="3325">G2813</f>
        <v>16762.489000000001</v>
      </c>
      <c r="H2812" s="26">
        <f t="shared" si="3325"/>
        <v>17458.608400000001</v>
      </c>
      <c r="I2812" s="26">
        <f t="shared" si="3325"/>
        <v>17458.608400000001</v>
      </c>
      <c r="J2812" s="26">
        <f t="shared" si="3325"/>
        <v>0</v>
      </c>
      <c r="K2812" s="26">
        <f t="shared" si="3325"/>
        <v>0</v>
      </c>
      <c r="L2812" s="26">
        <f t="shared" si="3325"/>
        <v>0</v>
      </c>
      <c r="M2812" s="26">
        <f t="shared" si="3325"/>
        <v>0</v>
      </c>
      <c r="N2812" s="26">
        <f t="shared" si="3325"/>
        <v>17406.685000000001</v>
      </c>
      <c r="O2812" s="47">
        <f t="shared" si="3266"/>
        <v>99.7025914161635</v>
      </c>
      <c r="P2812" s="26">
        <f t="shared" ref="P2812:R2812" si="3326">P2813</f>
        <v>0</v>
      </c>
      <c r="Q2812" s="26">
        <f t="shared" si="3326"/>
        <v>0</v>
      </c>
      <c r="R2812" s="26">
        <f t="shared" si="3326"/>
        <v>0</v>
      </c>
    </row>
    <row r="2813" spans="1:18" ht="39" x14ac:dyDescent="0.35">
      <c r="A2813" s="24">
        <v>940</v>
      </c>
      <c r="B2813" s="24" t="s">
        <v>100</v>
      </c>
      <c r="C2813" s="24" t="s">
        <v>100</v>
      </c>
      <c r="D2813" s="24" t="s">
        <v>449</v>
      </c>
      <c r="E2813" s="24"/>
      <c r="F2813" s="25" t="s">
        <v>37</v>
      </c>
      <c r="G2813" s="26">
        <f t="shared" ref="G2813" si="3327">G2814+G2816+G2818</f>
        <v>16762.489000000001</v>
      </c>
      <c r="H2813" s="26">
        <f t="shared" ref="H2813:M2813" si="3328">H2814+H2816+H2818</f>
        <v>17458.608400000001</v>
      </c>
      <c r="I2813" s="26">
        <f t="shared" si="3328"/>
        <v>17458.608400000001</v>
      </c>
      <c r="J2813" s="26">
        <f t="shared" si="3328"/>
        <v>0</v>
      </c>
      <c r="K2813" s="26">
        <f t="shared" si="3328"/>
        <v>0</v>
      </c>
      <c r="L2813" s="26">
        <f t="shared" si="3328"/>
        <v>0</v>
      </c>
      <c r="M2813" s="26">
        <f t="shared" si="3328"/>
        <v>0</v>
      </c>
      <c r="N2813" s="26">
        <f t="shared" ref="N2813" si="3329">N2814+N2816+N2818</f>
        <v>17406.685000000001</v>
      </c>
      <c r="O2813" s="47">
        <f t="shared" si="3266"/>
        <v>99.7025914161635</v>
      </c>
      <c r="P2813" s="26">
        <f t="shared" ref="P2813:R2813" si="3330">P2814+P2816+P2818</f>
        <v>0</v>
      </c>
      <c r="Q2813" s="26">
        <f t="shared" ref="Q2813" si="3331">Q2814+Q2816+Q2818</f>
        <v>0</v>
      </c>
      <c r="R2813" s="26">
        <f t="shared" si="3330"/>
        <v>0</v>
      </c>
    </row>
    <row r="2814" spans="1:18" ht="52" x14ac:dyDescent="0.35">
      <c r="A2814" s="24">
        <v>940</v>
      </c>
      <c r="B2814" s="24" t="s">
        <v>100</v>
      </c>
      <c r="C2814" s="24" t="s">
        <v>100</v>
      </c>
      <c r="D2814" s="24" t="s">
        <v>449</v>
      </c>
      <c r="E2814" s="24" t="s">
        <v>19</v>
      </c>
      <c r="F2814" s="25" t="s">
        <v>366</v>
      </c>
      <c r="G2814" s="26">
        <f t="shared" ref="G2814:N2814" si="3332">G2815</f>
        <v>12967.619000000001</v>
      </c>
      <c r="H2814" s="26">
        <f t="shared" si="3332"/>
        <v>13959.511270000001</v>
      </c>
      <c r="I2814" s="26">
        <f t="shared" si="3332"/>
        <v>13959.511270000001</v>
      </c>
      <c r="J2814" s="26">
        <f t="shared" si="3332"/>
        <v>0</v>
      </c>
      <c r="K2814" s="26">
        <f t="shared" si="3332"/>
        <v>0</v>
      </c>
      <c r="L2814" s="26">
        <f t="shared" si="3332"/>
        <v>0</v>
      </c>
      <c r="M2814" s="26">
        <f t="shared" si="3332"/>
        <v>0</v>
      </c>
      <c r="N2814" s="26">
        <f t="shared" si="3332"/>
        <v>13911.744000000001</v>
      </c>
      <c r="O2814" s="47">
        <f t="shared" si="3266"/>
        <v>99.657815599155995</v>
      </c>
      <c r="P2814" s="26">
        <f t="shared" ref="P2814:R2814" si="3333">P2815</f>
        <v>0</v>
      </c>
      <c r="Q2814" s="26">
        <f t="shared" si="3333"/>
        <v>0</v>
      </c>
      <c r="R2814" s="26">
        <f t="shared" si="3333"/>
        <v>0</v>
      </c>
    </row>
    <row r="2815" spans="1:18" x14ac:dyDescent="0.35">
      <c r="A2815" s="24">
        <v>940</v>
      </c>
      <c r="B2815" s="24" t="s">
        <v>100</v>
      </c>
      <c r="C2815" s="24" t="s">
        <v>100</v>
      </c>
      <c r="D2815" s="24" t="s">
        <v>449</v>
      </c>
      <c r="E2815" s="24">
        <v>110</v>
      </c>
      <c r="F2815" s="25" t="s">
        <v>354</v>
      </c>
      <c r="G2815" s="26">
        <v>12967.619000000001</v>
      </c>
      <c r="H2815" s="26">
        <v>13959.511270000001</v>
      </c>
      <c r="I2815" s="26">
        <v>13959.511270000001</v>
      </c>
      <c r="J2815" s="26"/>
      <c r="K2815" s="26"/>
      <c r="L2815" s="26"/>
      <c r="M2815" s="26"/>
      <c r="N2815" s="26">
        <v>13911.744000000001</v>
      </c>
      <c r="O2815" s="47">
        <f t="shared" si="3266"/>
        <v>99.657815599155995</v>
      </c>
      <c r="P2815" s="26"/>
      <c r="Q2815" s="26"/>
      <c r="R2815" s="26"/>
    </row>
    <row r="2816" spans="1:18" ht="26" x14ac:dyDescent="0.35">
      <c r="A2816" s="24">
        <v>940</v>
      </c>
      <c r="B2816" s="24" t="s">
        <v>100</v>
      </c>
      <c r="C2816" s="24" t="s">
        <v>100</v>
      </c>
      <c r="D2816" s="24" t="s">
        <v>449</v>
      </c>
      <c r="E2816" s="24" t="s">
        <v>6</v>
      </c>
      <c r="F2816" s="25" t="s">
        <v>367</v>
      </c>
      <c r="G2816" s="26">
        <f t="shared" ref="G2816:N2816" si="3334">G2817</f>
        <v>2269.6</v>
      </c>
      <c r="H2816" s="26">
        <f t="shared" si="3334"/>
        <v>2130.9667300000001</v>
      </c>
      <c r="I2816" s="26">
        <f t="shared" si="3334"/>
        <v>2130.9667300000001</v>
      </c>
      <c r="J2816" s="26">
        <f t="shared" si="3334"/>
        <v>0</v>
      </c>
      <c r="K2816" s="26">
        <f t="shared" si="3334"/>
        <v>0</v>
      </c>
      <c r="L2816" s="26">
        <f t="shared" si="3334"/>
        <v>0</v>
      </c>
      <c r="M2816" s="26">
        <f t="shared" si="3334"/>
        <v>0</v>
      </c>
      <c r="N2816" s="26">
        <f t="shared" si="3334"/>
        <v>2127.2950000000001</v>
      </c>
      <c r="O2816" s="47">
        <f t="shared" si="3266"/>
        <v>99.827696512183465</v>
      </c>
      <c r="P2816" s="26">
        <f t="shared" ref="P2816:R2816" si="3335">P2817</f>
        <v>0</v>
      </c>
      <c r="Q2816" s="26">
        <f t="shared" si="3335"/>
        <v>0</v>
      </c>
      <c r="R2816" s="26">
        <f t="shared" si="3335"/>
        <v>0</v>
      </c>
    </row>
    <row r="2817" spans="1:18" ht="26" x14ac:dyDescent="0.35">
      <c r="A2817" s="24">
        <v>940</v>
      </c>
      <c r="B2817" s="24" t="s">
        <v>100</v>
      </c>
      <c r="C2817" s="24" t="s">
        <v>100</v>
      </c>
      <c r="D2817" s="24" t="s">
        <v>449</v>
      </c>
      <c r="E2817" s="24">
        <v>240</v>
      </c>
      <c r="F2817" s="25" t="s">
        <v>356</v>
      </c>
      <c r="G2817" s="26">
        <v>2269.6</v>
      </c>
      <c r="H2817" s="26">
        <v>2130.9667300000001</v>
      </c>
      <c r="I2817" s="26">
        <v>2130.9667300000001</v>
      </c>
      <c r="J2817" s="26"/>
      <c r="K2817" s="26"/>
      <c r="L2817" s="26"/>
      <c r="M2817" s="26"/>
      <c r="N2817" s="26">
        <v>2127.2950000000001</v>
      </c>
      <c r="O2817" s="47">
        <f t="shared" si="3266"/>
        <v>99.827696512183465</v>
      </c>
      <c r="P2817" s="26"/>
      <c r="Q2817" s="26"/>
      <c r="R2817" s="26"/>
    </row>
    <row r="2818" spans="1:18" x14ac:dyDescent="0.35">
      <c r="A2818" s="24">
        <v>940</v>
      </c>
      <c r="B2818" s="24" t="s">
        <v>100</v>
      </c>
      <c r="C2818" s="24" t="s">
        <v>100</v>
      </c>
      <c r="D2818" s="24" t="s">
        <v>449</v>
      </c>
      <c r="E2818" s="24" t="s">
        <v>7</v>
      </c>
      <c r="F2818" s="25" t="s">
        <v>371</v>
      </c>
      <c r="G2818" s="26">
        <f t="shared" ref="G2818:N2818" si="3336">G2819</f>
        <v>1525.27</v>
      </c>
      <c r="H2818" s="26">
        <f t="shared" si="3336"/>
        <v>1368.1304</v>
      </c>
      <c r="I2818" s="26">
        <f t="shared" si="3336"/>
        <v>1368.1304</v>
      </c>
      <c r="J2818" s="26">
        <f t="shared" si="3336"/>
        <v>0</v>
      </c>
      <c r="K2818" s="26">
        <f t="shared" si="3336"/>
        <v>0</v>
      </c>
      <c r="L2818" s="26">
        <f t="shared" si="3336"/>
        <v>0</v>
      </c>
      <c r="M2818" s="26">
        <f t="shared" si="3336"/>
        <v>0</v>
      </c>
      <c r="N2818" s="26">
        <f t="shared" si="3336"/>
        <v>1367.646</v>
      </c>
      <c r="O2818" s="47">
        <f t="shared" si="3266"/>
        <v>99.964594018231011</v>
      </c>
      <c r="P2818" s="26">
        <f t="shared" ref="P2818:R2818" si="3337">P2819</f>
        <v>0</v>
      </c>
      <c r="Q2818" s="26">
        <f t="shared" si="3337"/>
        <v>0</v>
      </c>
      <c r="R2818" s="26">
        <f t="shared" si="3337"/>
        <v>0</v>
      </c>
    </row>
    <row r="2819" spans="1:18" x14ac:dyDescent="0.35">
      <c r="A2819" s="24">
        <v>940</v>
      </c>
      <c r="B2819" s="24" t="s">
        <v>100</v>
      </c>
      <c r="C2819" s="24" t="s">
        <v>100</v>
      </c>
      <c r="D2819" s="24" t="s">
        <v>449</v>
      </c>
      <c r="E2819" s="24">
        <v>850</v>
      </c>
      <c r="F2819" s="25" t="s">
        <v>365</v>
      </c>
      <c r="G2819" s="26">
        <v>1525.27</v>
      </c>
      <c r="H2819" s="26">
        <v>1368.1304</v>
      </c>
      <c r="I2819" s="26">
        <v>1368.1304</v>
      </c>
      <c r="J2819" s="26"/>
      <c r="K2819" s="26"/>
      <c r="L2819" s="26"/>
      <c r="M2819" s="26"/>
      <c r="N2819" s="26">
        <v>1367.646</v>
      </c>
      <c r="O2819" s="47">
        <f t="shared" si="3266"/>
        <v>99.964594018231011</v>
      </c>
      <c r="P2819" s="26"/>
      <c r="Q2819" s="26"/>
      <c r="R2819" s="26"/>
    </row>
    <row r="2820" spans="1:18" ht="26" x14ac:dyDescent="0.35">
      <c r="A2820" s="24">
        <v>940</v>
      </c>
      <c r="B2820" s="24" t="s">
        <v>100</v>
      </c>
      <c r="C2820" s="24" t="s">
        <v>100</v>
      </c>
      <c r="D2820" s="24" t="s">
        <v>28</v>
      </c>
      <c r="E2820" s="24"/>
      <c r="F2820" s="25" t="s">
        <v>39</v>
      </c>
      <c r="G2820" s="26"/>
      <c r="H2820" s="26">
        <f>H2821</f>
        <v>25.5</v>
      </c>
      <c r="I2820" s="26">
        <f t="shared" ref="I2820:R2823" si="3338">I2821</f>
        <v>25.5</v>
      </c>
      <c r="J2820" s="26">
        <f t="shared" si="3338"/>
        <v>25.5</v>
      </c>
      <c r="K2820" s="26">
        <f t="shared" si="3338"/>
        <v>25.5</v>
      </c>
      <c r="L2820" s="26">
        <f t="shared" si="3338"/>
        <v>0</v>
      </c>
      <c r="M2820" s="26">
        <f t="shared" si="3338"/>
        <v>0</v>
      </c>
      <c r="N2820" s="26">
        <f t="shared" si="3338"/>
        <v>25.5</v>
      </c>
      <c r="O2820" s="47">
        <f t="shared" si="3266"/>
        <v>100</v>
      </c>
      <c r="P2820" s="26">
        <f t="shared" si="3338"/>
        <v>25.5</v>
      </c>
      <c r="Q2820" s="26">
        <f t="shared" si="3338"/>
        <v>0</v>
      </c>
      <c r="R2820" s="26">
        <f t="shared" si="3338"/>
        <v>0</v>
      </c>
    </row>
    <row r="2821" spans="1:18" x14ac:dyDescent="0.35">
      <c r="A2821" s="24">
        <v>940</v>
      </c>
      <c r="B2821" s="24" t="s">
        <v>100</v>
      </c>
      <c r="C2821" s="24" t="s">
        <v>100</v>
      </c>
      <c r="D2821" s="24" t="s">
        <v>29</v>
      </c>
      <c r="E2821" s="24"/>
      <c r="F2821" s="25" t="s">
        <v>40</v>
      </c>
      <c r="G2821" s="26"/>
      <c r="H2821" s="26">
        <f>H2822</f>
        <v>25.5</v>
      </c>
      <c r="I2821" s="26">
        <f t="shared" si="3338"/>
        <v>25.5</v>
      </c>
      <c r="J2821" s="26">
        <f t="shared" si="3338"/>
        <v>25.5</v>
      </c>
      <c r="K2821" s="26">
        <f t="shared" si="3338"/>
        <v>25.5</v>
      </c>
      <c r="L2821" s="26">
        <f t="shared" si="3338"/>
        <v>0</v>
      </c>
      <c r="M2821" s="26">
        <f t="shared" si="3338"/>
        <v>0</v>
      </c>
      <c r="N2821" s="26">
        <f t="shared" si="3338"/>
        <v>25.5</v>
      </c>
      <c r="O2821" s="47">
        <f t="shared" si="3266"/>
        <v>100</v>
      </c>
      <c r="P2821" s="26">
        <f t="shared" si="3338"/>
        <v>25.5</v>
      </c>
      <c r="Q2821" s="26">
        <f t="shared" si="3338"/>
        <v>0</v>
      </c>
      <c r="R2821" s="26">
        <f t="shared" si="3338"/>
        <v>0</v>
      </c>
    </row>
    <row r="2822" spans="1:18" ht="26" x14ac:dyDescent="0.35">
      <c r="A2822" s="24">
        <v>940</v>
      </c>
      <c r="B2822" s="24" t="s">
        <v>100</v>
      </c>
      <c r="C2822" s="24" t="s">
        <v>100</v>
      </c>
      <c r="D2822" s="24" t="s">
        <v>1011</v>
      </c>
      <c r="E2822" s="24"/>
      <c r="F2822" s="25" t="s">
        <v>911</v>
      </c>
      <c r="G2822" s="26"/>
      <c r="H2822" s="26">
        <f>H2823</f>
        <v>25.5</v>
      </c>
      <c r="I2822" s="26">
        <f t="shared" si="3338"/>
        <v>25.5</v>
      </c>
      <c r="J2822" s="26">
        <f t="shared" si="3338"/>
        <v>25.5</v>
      </c>
      <c r="K2822" s="26">
        <f t="shared" si="3338"/>
        <v>25.5</v>
      </c>
      <c r="L2822" s="26">
        <f t="shared" si="3338"/>
        <v>0</v>
      </c>
      <c r="M2822" s="26">
        <f t="shared" si="3338"/>
        <v>0</v>
      </c>
      <c r="N2822" s="26">
        <f t="shared" si="3338"/>
        <v>25.5</v>
      </c>
      <c r="O2822" s="47">
        <f t="shared" si="3266"/>
        <v>100</v>
      </c>
      <c r="P2822" s="26">
        <f t="shared" si="3338"/>
        <v>25.5</v>
      </c>
      <c r="Q2822" s="26">
        <f t="shared" si="3338"/>
        <v>0</v>
      </c>
      <c r="R2822" s="26">
        <f t="shared" si="3338"/>
        <v>0</v>
      </c>
    </row>
    <row r="2823" spans="1:18" ht="52" x14ac:dyDescent="0.35">
      <c r="A2823" s="24">
        <v>940</v>
      </c>
      <c r="B2823" s="24" t="s">
        <v>100</v>
      </c>
      <c r="C2823" s="24" t="s">
        <v>100</v>
      </c>
      <c r="D2823" s="24" t="s">
        <v>1011</v>
      </c>
      <c r="E2823" s="24" t="s">
        <v>19</v>
      </c>
      <c r="F2823" s="25" t="s">
        <v>366</v>
      </c>
      <c r="G2823" s="26"/>
      <c r="H2823" s="26">
        <f>H2824</f>
        <v>25.5</v>
      </c>
      <c r="I2823" s="26">
        <f t="shared" si="3338"/>
        <v>25.5</v>
      </c>
      <c r="J2823" s="26">
        <f t="shared" si="3338"/>
        <v>25.5</v>
      </c>
      <c r="K2823" s="26">
        <f t="shared" si="3338"/>
        <v>25.5</v>
      </c>
      <c r="L2823" s="26">
        <f t="shared" si="3338"/>
        <v>0</v>
      </c>
      <c r="M2823" s="26">
        <f t="shared" si="3338"/>
        <v>0</v>
      </c>
      <c r="N2823" s="26">
        <f t="shared" si="3338"/>
        <v>25.5</v>
      </c>
      <c r="O2823" s="47">
        <f t="shared" si="3266"/>
        <v>100</v>
      </c>
      <c r="P2823" s="26">
        <f t="shared" si="3338"/>
        <v>25.5</v>
      </c>
      <c r="Q2823" s="26">
        <f t="shared" si="3338"/>
        <v>0</v>
      </c>
      <c r="R2823" s="26">
        <f t="shared" si="3338"/>
        <v>0</v>
      </c>
    </row>
    <row r="2824" spans="1:18" ht="26" x14ac:dyDescent="0.35">
      <c r="A2824" s="24">
        <v>940</v>
      </c>
      <c r="B2824" s="24" t="s">
        <v>100</v>
      </c>
      <c r="C2824" s="24" t="s">
        <v>100</v>
      </c>
      <c r="D2824" s="24" t="s">
        <v>1011</v>
      </c>
      <c r="E2824" s="24">
        <v>120</v>
      </c>
      <c r="F2824" s="25" t="s">
        <v>355</v>
      </c>
      <c r="G2824" s="26"/>
      <c r="H2824" s="26">
        <v>25.5</v>
      </c>
      <c r="I2824" s="26">
        <v>25.5</v>
      </c>
      <c r="J2824" s="26">
        <f>H2824</f>
        <v>25.5</v>
      </c>
      <c r="K2824" s="26">
        <f>I2824</f>
        <v>25.5</v>
      </c>
      <c r="L2824" s="26"/>
      <c r="M2824" s="26"/>
      <c r="N2824" s="26">
        <v>25.5</v>
      </c>
      <c r="O2824" s="47">
        <f t="shared" si="3266"/>
        <v>100</v>
      </c>
      <c r="P2824" s="26">
        <f>N2824</f>
        <v>25.5</v>
      </c>
      <c r="Q2824" s="26"/>
      <c r="R2824" s="26"/>
    </row>
    <row r="2825" spans="1:18" ht="26" x14ac:dyDescent="0.35">
      <c r="A2825" s="24">
        <v>940</v>
      </c>
      <c r="B2825" s="24" t="s">
        <v>100</v>
      </c>
      <c r="C2825" s="24" t="s">
        <v>100</v>
      </c>
      <c r="D2825" s="24" t="s">
        <v>30</v>
      </c>
      <c r="E2825" s="24"/>
      <c r="F2825" s="25" t="s">
        <v>41</v>
      </c>
      <c r="G2825" s="26">
        <f t="shared" ref="G2825:N2825" si="3339">G2826</f>
        <v>42178.3</v>
      </c>
      <c r="H2825" s="26">
        <f t="shared" si="3339"/>
        <v>44418.5</v>
      </c>
      <c r="I2825" s="26">
        <f t="shared" si="3339"/>
        <v>44418.5</v>
      </c>
      <c r="J2825" s="26">
        <f t="shared" si="3339"/>
        <v>0</v>
      </c>
      <c r="K2825" s="26">
        <f t="shared" si="3339"/>
        <v>0</v>
      </c>
      <c r="L2825" s="26">
        <f t="shared" si="3339"/>
        <v>0</v>
      </c>
      <c r="M2825" s="26">
        <f t="shared" si="3339"/>
        <v>0</v>
      </c>
      <c r="N2825" s="26">
        <f t="shared" si="3339"/>
        <v>44417.821000000004</v>
      </c>
      <c r="O2825" s="47">
        <f t="shared" si="3266"/>
        <v>99.998471357655035</v>
      </c>
      <c r="P2825" s="26">
        <f t="shared" ref="P2825:R2825" si="3340">P2826</f>
        <v>0</v>
      </c>
      <c r="Q2825" s="26">
        <f t="shared" si="3340"/>
        <v>0</v>
      </c>
      <c r="R2825" s="26">
        <f t="shared" si="3340"/>
        <v>0</v>
      </c>
    </row>
    <row r="2826" spans="1:18" x14ac:dyDescent="0.35">
      <c r="A2826" s="24">
        <v>940</v>
      </c>
      <c r="B2826" s="24" t="s">
        <v>100</v>
      </c>
      <c r="C2826" s="24" t="s">
        <v>100</v>
      </c>
      <c r="D2826" s="24" t="s">
        <v>31</v>
      </c>
      <c r="E2826" s="24"/>
      <c r="F2826" s="25" t="s">
        <v>42</v>
      </c>
      <c r="G2826" s="26">
        <f t="shared" ref="G2826" si="3341">G2827+G2830</f>
        <v>42178.3</v>
      </c>
      <c r="H2826" s="26">
        <f t="shared" ref="H2826:M2826" si="3342">H2827+H2830</f>
        <v>44418.5</v>
      </c>
      <c r="I2826" s="26">
        <f t="shared" si="3342"/>
        <v>44418.5</v>
      </c>
      <c r="J2826" s="26">
        <f t="shared" si="3342"/>
        <v>0</v>
      </c>
      <c r="K2826" s="26">
        <f t="shared" si="3342"/>
        <v>0</v>
      </c>
      <c r="L2826" s="26">
        <f t="shared" si="3342"/>
        <v>0</v>
      </c>
      <c r="M2826" s="26">
        <f t="shared" si="3342"/>
        <v>0</v>
      </c>
      <c r="N2826" s="26">
        <f t="shared" ref="N2826" si="3343">N2827+N2830</f>
        <v>44417.821000000004</v>
      </c>
      <c r="O2826" s="47">
        <f t="shared" si="3266"/>
        <v>99.998471357655035</v>
      </c>
      <c r="P2826" s="26">
        <f t="shared" ref="P2826:R2826" si="3344">P2827+P2830</f>
        <v>0</v>
      </c>
      <c r="Q2826" s="26">
        <f t="shared" ref="Q2826" si="3345">Q2827+Q2830</f>
        <v>0</v>
      </c>
      <c r="R2826" s="26">
        <f t="shared" si="3344"/>
        <v>0</v>
      </c>
    </row>
    <row r="2827" spans="1:18" ht="26" x14ac:dyDescent="0.35">
      <c r="A2827" s="24">
        <v>940</v>
      </c>
      <c r="B2827" s="24" t="s">
        <v>100</v>
      </c>
      <c r="C2827" s="24" t="s">
        <v>100</v>
      </c>
      <c r="D2827" s="24" t="s">
        <v>32</v>
      </c>
      <c r="E2827" s="24"/>
      <c r="F2827" s="25" t="s">
        <v>43</v>
      </c>
      <c r="G2827" s="26">
        <f t="shared" ref="G2827:N2828" si="3346">G2828</f>
        <v>38938.400000000001</v>
      </c>
      <c r="H2827" s="26">
        <f t="shared" si="3346"/>
        <v>42352.628279999997</v>
      </c>
      <c r="I2827" s="26">
        <f t="shared" si="3346"/>
        <v>42352.628279999997</v>
      </c>
      <c r="J2827" s="26">
        <f t="shared" si="3346"/>
        <v>0</v>
      </c>
      <c r="K2827" s="26">
        <f t="shared" si="3346"/>
        <v>0</v>
      </c>
      <c r="L2827" s="26">
        <f t="shared" si="3346"/>
        <v>0</v>
      </c>
      <c r="M2827" s="26">
        <f t="shared" si="3346"/>
        <v>0</v>
      </c>
      <c r="N2827" s="26">
        <f t="shared" si="3346"/>
        <v>42351.949000000001</v>
      </c>
      <c r="O2827" s="47">
        <f t="shared" si="3266"/>
        <v>99.998396132595346</v>
      </c>
      <c r="P2827" s="26">
        <f t="shared" ref="P2827:R2828" si="3347">P2828</f>
        <v>0</v>
      </c>
      <c r="Q2827" s="26">
        <f t="shared" si="3347"/>
        <v>0</v>
      </c>
      <c r="R2827" s="26">
        <f t="shared" si="3347"/>
        <v>0</v>
      </c>
    </row>
    <row r="2828" spans="1:18" ht="52" x14ac:dyDescent="0.35">
      <c r="A2828" s="24">
        <v>940</v>
      </c>
      <c r="B2828" s="24" t="s">
        <v>100</v>
      </c>
      <c r="C2828" s="24" t="s">
        <v>100</v>
      </c>
      <c r="D2828" s="24" t="s">
        <v>32</v>
      </c>
      <c r="E2828" s="24" t="s">
        <v>19</v>
      </c>
      <c r="F2828" s="25" t="s">
        <v>366</v>
      </c>
      <c r="G2828" s="26">
        <f t="shared" si="3346"/>
        <v>38938.400000000001</v>
      </c>
      <c r="H2828" s="26">
        <f t="shared" si="3346"/>
        <v>42352.628279999997</v>
      </c>
      <c r="I2828" s="26">
        <f t="shared" si="3346"/>
        <v>42352.628279999997</v>
      </c>
      <c r="J2828" s="26">
        <f t="shared" si="3346"/>
        <v>0</v>
      </c>
      <c r="K2828" s="26">
        <f t="shared" si="3346"/>
        <v>0</v>
      </c>
      <c r="L2828" s="26">
        <f t="shared" si="3346"/>
        <v>0</v>
      </c>
      <c r="M2828" s="26">
        <f t="shared" si="3346"/>
        <v>0</v>
      </c>
      <c r="N2828" s="26">
        <f t="shared" si="3346"/>
        <v>42351.949000000001</v>
      </c>
      <c r="O2828" s="47">
        <f t="shared" si="3266"/>
        <v>99.998396132595346</v>
      </c>
      <c r="P2828" s="26">
        <f t="shared" si="3347"/>
        <v>0</v>
      </c>
      <c r="Q2828" s="26">
        <f t="shared" si="3347"/>
        <v>0</v>
      </c>
      <c r="R2828" s="26">
        <f t="shared" si="3347"/>
        <v>0</v>
      </c>
    </row>
    <row r="2829" spans="1:18" ht="26" x14ac:dyDescent="0.35">
      <c r="A2829" s="24">
        <v>940</v>
      </c>
      <c r="B2829" s="24" t="s">
        <v>100</v>
      </c>
      <c r="C2829" s="24" t="s">
        <v>100</v>
      </c>
      <c r="D2829" s="24" t="s">
        <v>32</v>
      </c>
      <c r="E2829" s="24">
        <v>120</v>
      </c>
      <c r="F2829" s="25" t="s">
        <v>355</v>
      </c>
      <c r="G2829" s="26">
        <v>38938.400000000001</v>
      </c>
      <c r="H2829" s="26">
        <v>42352.628279999997</v>
      </c>
      <c r="I2829" s="26">
        <v>42352.628279999997</v>
      </c>
      <c r="J2829" s="26"/>
      <c r="K2829" s="26"/>
      <c r="L2829" s="26"/>
      <c r="M2829" s="26"/>
      <c r="N2829" s="26">
        <v>42351.949000000001</v>
      </c>
      <c r="O2829" s="47">
        <f t="shared" si="3266"/>
        <v>99.998396132595346</v>
      </c>
      <c r="P2829" s="26"/>
      <c r="Q2829" s="26"/>
      <c r="R2829" s="26"/>
    </row>
    <row r="2830" spans="1:18" ht="26" x14ac:dyDescent="0.35">
      <c r="A2830" s="24">
        <v>940</v>
      </c>
      <c r="B2830" s="24" t="s">
        <v>100</v>
      </c>
      <c r="C2830" s="24" t="s">
        <v>100</v>
      </c>
      <c r="D2830" s="24" t="s">
        <v>33</v>
      </c>
      <c r="E2830" s="24"/>
      <c r="F2830" s="25" t="s">
        <v>44</v>
      </c>
      <c r="G2830" s="26">
        <f t="shared" ref="G2830" si="3348">G2833+G2835</f>
        <v>3239.9</v>
      </c>
      <c r="H2830" s="26">
        <f>H2833+H2835+H2831</f>
        <v>2065.8717200000001</v>
      </c>
      <c r="I2830" s="26">
        <f>I2833+I2835+I2831</f>
        <v>2065.8717200000001</v>
      </c>
      <c r="J2830" s="26">
        <f t="shared" ref="J2830:M2830" si="3349">J2833+J2835</f>
        <v>0</v>
      </c>
      <c r="K2830" s="26">
        <f t="shared" si="3349"/>
        <v>0</v>
      </c>
      <c r="L2830" s="26">
        <f t="shared" si="3349"/>
        <v>0</v>
      </c>
      <c r="M2830" s="26">
        <f t="shared" si="3349"/>
        <v>0</v>
      </c>
      <c r="N2830" s="26">
        <f>N2833+N2835+N2831</f>
        <v>2065.8719999999998</v>
      </c>
      <c r="O2830" s="47">
        <f t="shared" ref="O2830:O2893" si="3350">N2830/H2830*100</f>
        <v>100.00001355360051</v>
      </c>
      <c r="P2830" s="26">
        <f t="shared" ref="P2830:R2830" si="3351">P2833+P2835</f>
        <v>0</v>
      </c>
      <c r="Q2830" s="26">
        <f t="shared" ref="Q2830" si="3352">Q2833+Q2835</f>
        <v>0</v>
      </c>
      <c r="R2830" s="26">
        <f t="shared" si="3351"/>
        <v>0</v>
      </c>
    </row>
    <row r="2831" spans="1:18" ht="52" x14ac:dyDescent="0.35">
      <c r="A2831" s="24">
        <v>940</v>
      </c>
      <c r="B2831" s="24" t="s">
        <v>100</v>
      </c>
      <c r="C2831" s="24" t="s">
        <v>100</v>
      </c>
      <c r="D2831" s="24" t="s">
        <v>33</v>
      </c>
      <c r="E2831" s="24" t="s">
        <v>19</v>
      </c>
      <c r="F2831" s="25" t="s">
        <v>366</v>
      </c>
      <c r="G2831" s="26"/>
      <c r="H2831" s="26">
        <f>H2832</f>
        <v>25.40607</v>
      </c>
      <c r="I2831" s="26">
        <f>I2832</f>
        <v>25.40607</v>
      </c>
      <c r="J2831" s="26"/>
      <c r="K2831" s="26"/>
      <c r="L2831" s="26"/>
      <c r="M2831" s="26"/>
      <c r="N2831" s="26">
        <f>N2832</f>
        <v>25.405999999999999</v>
      </c>
      <c r="O2831" s="47">
        <f t="shared" si="3350"/>
        <v>99.999724475292723</v>
      </c>
      <c r="P2831" s="26"/>
      <c r="Q2831" s="26"/>
      <c r="R2831" s="26"/>
    </row>
    <row r="2832" spans="1:18" ht="26" x14ac:dyDescent="0.35">
      <c r="A2832" s="24">
        <v>940</v>
      </c>
      <c r="B2832" s="24" t="s">
        <v>100</v>
      </c>
      <c r="C2832" s="24" t="s">
        <v>100</v>
      </c>
      <c r="D2832" s="24" t="s">
        <v>33</v>
      </c>
      <c r="E2832" s="24" t="s">
        <v>419</v>
      </c>
      <c r="F2832" s="25" t="s">
        <v>355</v>
      </c>
      <c r="G2832" s="26"/>
      <c r="H2832" s="26">
        <v>25.40607</v>
      </c>
      <c r="I2832" s="26">
        <v>25.40607</v>
      </c>
      <c r="J2832" s="26"/>
      <c r="K2832" s="26"/>
      <c r="L2832" s="26"/>
      <c r="M2832" s="26"/>
      <c r="N2832" s="26">
        <v>25.405999999999999</v>
      </c>
      <c r="O2832" s="47">
        <f t="shared" si="3350"/>
        <v>99.999724475292723</v>
      </c>
      <c r="P2832" s="26"/>
      <c r="Q2832" s="26"/>
      <c r="R2832" s="26"/>
    </row>
    <row r="2833" spans="1:18" ht="26" x14ac:dyDescent="0.35">
      <c r="A2833" s="24">
        <v>940</v>
      </c>
      <c r="B2833" s="24" t="s">
        <v>100</v>
      </c>
      <c r="C2833" s="24" t="s">
        <v>100</v>
      </c>
      <c r="D2833" s="24" t="s">
        <v>33</v>
      </c>
      <c r="E2833" s="24" t="s">
        <v>6</v>
      </c>
      <c r="F2833" s="25" t="s">
        <v>367</v>
      </c>
      <c r="G2833" s="26">
        <f t="shared" ref="G2833:N2833" si="3353">G2834</f>
        <v>3227.3</v>
      </c>
      <c r="H2833" s="26">
        <f t="shared" si="3353"/>
        <v>2037.4246499999999</v>
      </c>
      <c r="I2833" s="26">
        <f t="shared" si="3353"/>
        <v>2037.4246499999999</v>
      </c>
      <c r="J2833" s="26">
        <f t="shared" si="3353"/>
        <v>0</v>
      </c>
      <c r="K2833" s="26">
        <f t="shared" si="3353"/>
        <v>0</v>
      </c>
      <c r="L2833" s="26">
        <f t="shared" si="3353"/>
        <v>0</v>
      </c>
      <c r="M2833" s="26">
        <f t="shared" si="3353"/>
        <v>0</v>
      </c>
      <c r="N2833" s="26">
        <f t="shared" si="3353"/>
        <v>2037.425</v>
      </c>
      <c r="O2833" s="47">
        <f t="shared" si="3350"/>
        <v>100.0000171785494</v>
      </c>
      <c r="P2833" s="26">
        <f t="shared" ref="P2833:R2833" si="3354">P2834</f>
        <v>0</v>
      </c>
      <c r="Q2833" s="26">
        <f t="shared" si="3354"/>
        <v>0</v>
      </c>
      <c r="R2833" s="26">
        <f t="shared" si="3354"/>
        <v>0</v>
      </c>
    </row>
    <row r="2834" spans="1:18" ht="26" x14ac:dyDescent="0.35">
      <c r="A2834" s="24">
        <v>940</v>
      </c>
      <c r="B2834" s="24" t="s">
        <v>100</v>
      </c>
      <c r="C2834" s="24" t="s">
        <v>100</v>
      </c>
      <c r="D2834" s="24" t="s">
        <v>33</v>
      </c>
      <c r="E2834" s="24">
        <v>240</v>
      </c>
      <c r="F2834" s="25" t="s">
        <v>356</v>
      </c>
      <c r="G2834" s="26">
        <v>3227.3</v>
      </c>
      <c r="H2834" s="26">
        <v>2037.4246499999999</v>
      </c>
      <c r="I2834" s="26">
        <v>2037.4246499999999</v>
      </c>
      <c r="J2834" s="26"/>
      <c r="K2834" s="26"/>
      <c r="L2834" s="26"/>
      <c r="M2834" s="26"/>
      <c r="N2834" s="26">
        <v>2037.425</v>
      </c>
      <c r="O2834" s="47">
        <f t="shared" si="3350"/>
        <v>100.0000171785494</v>
      </c>
      <c r="P2834" s="26"/>
      <c r="Q2834" s="26"/>
      <c r="R2834" s="26"/>
    </row>
    <row r="2835" spans="1:18" x14ac:dyDescent="0.35">
      <c r="A2835" s="24">
        <v>940</v>
      </c>
      <c r="B2835" s="24" t="s">
        <v>100</v>
      </c>
      <c r="C2835" s="24" t="s">
        <v>100</v>
      </c>
      <c r="D2835" s="24" t="s">
        <v>33</v>
      </c>
      <c r="E2835" s="24" t="s">
        <v>7</v>
      </c>
      <c r="F2835" s="25" t="s">
        <v>371</v>
      </c>
      <c r="G2835" s="26">
        <f t="shared" ref="G2835:N2835" si="3355">G2836</f>
        <v>12.6</v>
      </c>
      <c r="H2835" s="26">
        <f t="shared" si="3355"/>
        <v>3.0409999999999999</v>
      </c>
      <c r="I2835" s="26">
        <f t="shared" si="3355"/>
        <v>3.0409999999999999</v>
      </c>
      <c r="J2835" s="26">
        <f t="shared" si="3355"/>
        <v>0</v>
      </c>
      <c r="K2835" s="26">
        <f t="shared" si="3355"/>
        <v>0</v>
      </c>
      <c r="L2835" s="26">
        <f t="shared" si="3355"/>
        <v>0</v>
      </c>
      <c r="M2835" s="26">
        <f t="shared" si="3355"/>
        <v>0</v>
      </c>
      <c r="N2835" s="26">
        <f t="shared" si="3355"/>
        <v>3.0409999999999999</v>
      </c>
      <c r="O2835" s="47">
        <f t="shared" si="3350"/>
        <v>100</v>
      </c>
      <c r="P2835" s="26">
        <f t="shared" ref="P2835:R2835" si="3356">P2836</f>
        <v>0</v>
      </c>
      <c r="Q2835" s="26">
        <f t="shared" si="3356"/>
        <v>0</v>
      </c>
      <c r="R2835" s="26">
        <f t="shared" si="3356"/>
        <v>0</v>
      </c>
    </row>
    <row r="2836" spans="1:18" x14ac:dyDescent="0.35">
      <c r="A2836" s="24">
        <v>940</v>
      </c>
      <c r="B2836" s="24" t="s">
        <v>100</v>
      </c>
      <c r="C2836" s="24" t="s">
        <v>100</v>
      </c>
      <c r="D2836" s="24" t="s">
        <v>33</v>
      </c>
      <c r="E2836" s="24">
        <v>850</v>
      </c>
      <c r="F2836" s="25" t="s">
        <v>365</v>
      </c>
      <c r="G2836" s="26">
        <v>12.6</v>
      </c>
      <c r="H2836" s="26">
        <v>3.0409999999999999</v>
      </c>
      <c r="I2836" s="26">
        <v>3.0409999999999999</v>
      </c>
      <c r="J2836" s="26"/>
      <c r="K2836" s="26"/>
      <c r="L2836" s="26"/>
      <c r="M2836" s="26"/>
      <c r="N2836" s="26">
        <v>3.0409999999999999</v>
      </c>
      <c r="O2836" s="47">
        <f t="shared" si="3350"/>
        <v>100</v>
      </c>
      <c r="P2836" s="26"/>
      <c r="Q2836" s="26"/>
      <c r="R2836" s="26"/>
    </row>
    <row r="2837" spans="1:18" ht="26" x14ac:dyDescent="0.35">
      <c r="A2837" s="24">
        <v>940</v>
      </c>
      <c r="B2837" s="24" t="s">
        <v>100</v>
      </c>
      <c r="C2837" s="24" t="s">
        <v>100</v>
      </c>
      <c r="D2837" s="24" t="s">
        <v>57</v>
      </c>
      <c r="E2837" s="24"/>
      <c r="F2837" s="25" t="s">
        <v>748</v>
      </c>
      <c r="G2837" s="26">
        <f t="shared" ref="G2837:H2840" si="3357">G2838</f>
        <v>56.5</v>
      </c>
      <c r="H2837" s="26">
        <f t="shared" si="3357"/>
        <v>66.5</v>
      </c>
      <c r="I2837" s="26">
        <f t="shared" ref="I2837:M2837" si="3358">I2838</f>
        <v>66.5</v>
      </c>
      <c r="J2837" s="26">
        <f t="shared" si="3358"/>
        <v>0</v>
      </c>
      <c r="K2837" s="26">
        <f t="shared" si="3358"/>
        <v>0</v>
      </c>
      <c r="L2837" s="26">
        <f t="shared" si="3358"/>
        <v>0</v>
      </c>
      <c r="M2837" s="26">
        <f t="shared" si="3358"/>
        <v>0</v>
      </c>
      <c r="N2837" s="26">
        <f t="shared" ref="N2837" si="3359">N2838</f>
        <v>66.5</v>
      </c>
      <c r="O2837" s="47">
        <f t="shared" si="3350"/>
        <v>100</v>
      </c>
      <c r="P2837" s="26">
        <f t="shared" ref="P2837:R2837" si="3360">P2838</f>
        <v>0</v>
      </c>
      <c r="Q2837" s="26">
        <f t="shared" si="3360"/>
        <v>0</v>
      </c>
      <c r="R2837" s="26">
        <f t="shared" si="3360"/>
        <v>0</v>
      </c>
    </row>
    <row r="2838" spans="1:18" ht="26" x14ac:dyDescent="0.35">
      <c r="A2838" s="24">
        <v>940</v>
      </c>
      <c r="B2838" s="24" t="s">
        <v>100</v>
      </c>
      <c r="C2838" s="24" t="s">
        <v>100</v>
      </c>
      <c r="D2838" s="24" t="s">
        <v>60</v>
      </c>
      <c r="E2838" s="24"/>
      <c r="F2838" s="25" t="s">
        <v>67</v>
      </c>
      <c r="G2838" s="26">
        <f t="shared" si="3357"/>
        <v>56.5</v>
      </c>
      <c r="H2838" s="26">
        <f t="shared" si="3357"/>
        <v>66.5</v>
      </c>
      <c r="I2838" s="26">
        <f>I2839</f>
        <v>66.5</v>
      </c>
      <c r="J2838" s="26"/>
      <c r="K2838" s="26"/>
      <c r="L2838" s="26"/>
      <c r="M2838" s="26"/>
      <c r="N2838" s="26">
        <f>N2839</f>
        <v>66.5</v>
      </c>
      <c r="O2838" s="47">
        <f t="shared" si="3350"/>
        <v>100</v>
      </c>
      <c r="P2838" s="26"/>
      <c r="Q2838" s="26"/>
      <c r="R2838" s="26"/>
    </row>
    <row r="2839" spans="1:18" x14ac:dyDescent="0.35">
      <c r="A2839" s="24">
        <v>940</v>
      </c>
      <c r="B2839" s="24" t="s">
        <v>100</v>
      </c>
      <c r="C2839" s="24" t="s">
        <v>100</v>
      </c>
      <c r="D2839" s="24" t="s">
        <v>52</v>
      </c>
      <c r="E2839" s="24"/>
      <c r="F2839" s="25" t="s">
        <v>68</v>
      </c>
      <c r="G2839" s="26">
        <f t="shared" si="3357"/>
        <v>56.5</v>
      </c>
      <c r="H2839" s="26">
        <f t="shared" si="3357"/>
        <v>66.5</v>
      </c>
      <c r="I2839" s="26">
        <f>I2840</f>
        <v>66.5</v>
      </c>
      <c r="J2839" s="26"/>
      <c r="K2839" s="26"/>
      <c r="L2839" s="26"/>
      <c r="M2839" s="26"/>
      <c r="N2839" s="26">
        <f>N2840</f>
        <v>66.5</v>
      </c>
      <c r="O2839" s="47">
        <f t="shared" si="3350"/>
        <v>100</v>
      </c>
      <c r="P2839" s="26"/>
      <c r="Q2839" s="26"/>
      <c r="R2839" s="26"/>
    </row>
    <row r="2840" spans="1:18" x14ac:dyDescent="0.35">
      <c r="A2840" s="24">
        <v>940</v>
      </c>
      <c r="B2840" s="24" t="s">
        <v>100</v>
      </c>
      <c r="C2840" s="24" t="s">
        <v>100</v>
      </c>
      <c r="D2840" s="24" t="s">
        <v>52</v>
      </c>
      <c r="E2840" s="24" t="s">
        <v>7</v>
      </c>
      <c r="F2840" s="25" t="s">
        <v>371</v>
      </c>
      <c r="G2840" s="26">
        <f t="shared" si="3357"/>
        <v>56.5</v>
      </c>
      <c r="H2840" s="26">
        <f>H2841+H2842</f>
        <v>66.5</v>
      </c>
      <c r="I2840" s="26">
        <f t="shared" ref="I2840:R2840" si="3361">I2841+I2842</f>
        <v>66.5</v>
      </c>
      <c r="J2840" s="26">
        <f t="shared" si="3361"/>
        <v>0</v>
      </c>
      <c r="K2840" s="26">
        <f t="shared" si="3361"/>
        <v>0</v>
      </c>
      <c r="L2840" s="26">
        <f t="shared" si="3361"/>
        <v>0</v>
      </c>
      <c r="M2840" s="26">
        <f t="shared" si="3361"/>
        <v>0</v>
      </c>
      <c r="N2840" s="26">
        <f t="shared" si="3361"/>
        <v>66.5</v>
      </c>
      <c r="O2840" s="47">
        <f t="shared" si="3350"/>
        <v>100</v>
      </c>
      <c r="P2840" s="26">
        <f t="shared" si="3361"/>
        <v>0</v>
      </c>
      <c r="Q2840" s="26">
        <f t="shared" si="3361"/>
        <v>0</v>
      </c>
      <c r="R2840" s="26">
        <f t="shared" si="3361"/>
        <v>0</v>
      </c>
    </row>
    <row r="2841" spans="1:18" x14ac:dyDescent="0.35">
      <c r="A2841" s="24">
        <v>940</v>
      </c>
      <c r="B2841" s="24" t="s">
        <v>100</v>
      </c>
      <c r="C2841" s="24" t="s">
        <v>100</v>
      </c>
      <c r="D2841" s="24" t="s">
        <v>52</v>
      </c>
      <c r="E2841" s="24" t="s">
        <v>845</v>
      </c>
      <c r="F2841" s="25" t="s">
        <v>364</v>
      </c>
      <c r="G2841" s="26">
        <v>56.5</v>
      </c>
      <c r="H2841" s="26">
        <v>13.5</v>
      </c>
      <c r="I2841" s="26">
        <v>13.5</v>
      </c>
      <c r="J2841" s="26"/>
      <c r="K2841" s="26"/>
      <c r="L2841" s="26"/>
      <c r="M2841" s="26"/>
      <c r="N2841" s="26">
        <v>13.5</v>
      </c>
      <c r="O2841" s="47">
        <f t="shared" si="3350"/>
        <v>100</v>
      </c>
      <c r="P2841" s="26"/>
      <c r="Q2841" s="26"/>
      <c r="R2841" s="26"/>
    </row>
    <row r="2842" spans="1:18" x14ac:dyDescent="0.35">
      <c r="A2842" s="24">
        <v>940</v>
      </c>
      <c r="B2842" s="24" t="s">
        <v>100</v>
      </c>
      <c r="C2842" s="24" t="s">
        <v>100</v>
      </c>
      <c r="D2842" s="24" t="s">
        <v>52</v>
      </c>
      <c r="E2842" s="24">
        <v>850</v>
      </c>
      <c r="F2842" s="25" t="s">
        <v>365</v>
      </c>
      <c r="G2842" s="26"/>
      <c r="H2842" s="26">
        <v>53</v>
      </c>
      <c r="I2842" s="26">
        <v>53</v>
      </c>
      <c r="J2842" s="26"/>
      <c r="K2842" s="26"/>
      <c r="L2842" s="26"/>
      <c r="M2842" s="26"/>
      <c r="N2842" s="26">
        <v>53</v>
      </c>
      <c r="O2842" s="47">
        <f t="shared" si="3350"/>
        <v>100</v>
      </c>
      <c r="P2842" s="26"/>
      <c r="Q2842" s="26"/>
      <c r="R2842" s="26"/>
    </row>
    <row r="2843" spans="1:18" s="7" customFormat="1" x14ac:dyDescent="0.35">
      <c r="A2843" s="27">
        <v>940</v>
      </c>
      <c r="B2843" s="27" t="s">
        <v>11</v>
      </c>
      <c r="C2843" s="27"/>
      <c r="D2843" s="27"/>
      <c r="E2843" s="27"/>
      <c r="F2843" s="17" t="s">
        <v>45</v>
      </c>
      <c r="G2843" s="18">
        <f t="shared" ref="G2843:G2848" si="3362">G2844</f>
        <v>8852.3080000000009</v>
      </c>
      <c r="H2843" s="18">
        <f t="shared" ref="H2843:N2848" si="3363">H2844</f>
        <v>8852.3075599999993</v>
      </c>
      <c r="I2843" s="18">
        <f t="shared" si="3363"/>
        <v>8852.3075599999993</v>
      </c>
      <c r="J2843" s="18">
        <f t="shared" si="3363"/>
        <v>0</v>
      </c>
      <c r="K2843" s="18">
        <f t="shared" si="3363"/>
        <v>0</v>
      </c>
      <c r="L2843" s="18">
        <f t="shared" si="3363"/>
        <v>0</v>
      </c>
      <c r="M2843" s="18">
        <f t="shared" si="3363"/>
        <v>0</v>
      </c>
      <c r="N2843" s="18">
        <f t="shared" si="3363"/>
        <v>8752.4079999999994</v>
      </c>
      <c r="O2843" s="46">
        <f t="shared" si="3350"/>
        <v>98.871485662660376</v>
      </c>
      <c r="P2843" s="18">
        <f t="shared" ref="P2843:R2848" si="3364">P2844</f>
        <v>0</v>
      </c>
      <c r="Q2843" s="18">
        <f t="shared" si="3364"/>
        <v>0</v>
      </c>
      <c r="R2843" s="18">
        <f t="shared" si="3364"/>
        <v>0</v>
      </c>
    </row>
    <row r="2844" spans="1:18" s="29" customFormat="1" x14ac:dyDescent="0.35">
      <c r="A2844" s="28">
        <v>940</v>
      </c>
      <c r="B2844" s="28" t="s">
        <v>11</v>
      </c>
      <c r="C2844" s="28" t="s">
        <v>8</v>
      </c>
      <c r="D2844" s="28"/>
      <c r="E2844" s="28"/>
      <c r="F2844" s="21" t="s">
        <v>46</v>
      </c>
      <c r="G2844" s="22">
        <f t="shared" si="3362"/>
        <v>8852.3080000000009</v>
      </c>
      <c r="H2844" s="22">
        <f t="shared" ref="H2844:N2848" si="3365">H2845</f>
        <v>8852.3075599999993</v>
      </c>
      <c r="I2844" s="22">
        <f t="shared" si="3363"/>
        <v>8852.3075599999993</v>
      </c>
      <c r="J2844" s="22">
        <f t="shared" si="3363"/>
        <v>0</v>
      </c>
      <c r="K2844" s="22">
        <f t="shared" si="3363"/>
        <v>0</v>
      </c>
      <c r="L2844" s="22">
        <f t="shared" si="3363"/>
        <v>0</v>
      </c>
      <c r="M2844" s="22">
        <f t="shared" si="3363"/>
        <v>0</v>
      </c>
      <c r="N2844" s="22">
        <f t="shared" si="3365"/>
        <v>8752.4079999999994</v>
      </c>
      <c r="O2844" s="48">
        <f t="shared" si="3350"/>
        <v>98.871485662660376</v>
      </c>
      <c r="P2844" s="22">
        <f t="shared" si="3364"/>
        <v>0</v>
      </c>
      <c r="Q2844" s="22">
        <f t="shared" si="3364"/>
        <v>0</v>
      </c>
      <c r="R2844" s="22">
        <f t="shared" si="3364"/>
        <v>0</v>
      </c>
    </row>
    <row r="2845" spans="1:18" ht="26" x14ac:dyDescent="0.35">
      <c r="A2845" s="24">
        <v>940</v>
      </c>
      <c r="B2845" s="24" t="s">
        <v>11</v>
      </c>
      <c r="C2845" s="24" t="s">
        <v>8</v>
      </c>
      <c r="D2845" s="24" t="s">
        <v>34</v>
      </c>
      <c r="E2845" s="24"/>
      <c r="F2845" s="25" t="s">
        <v>47</v>
      </c>
      <c r="G2845" s="26">
        <f t="shared" si="3362"/>
        <v>8852.3080000000009</v>
      </c>
      <c r="H2845" s="26">
        <f t="shared" si="3365"/>
        <v>8852.3075599999993</v>
      </c>
      <c r="I2845" s="26">
        <f t="shared" si="3363"/>
        <v>8852.3075599999993</v>
      </c>
      <c r="J2845" s="26">
        <f t="shared" si="3363"/>
        <v>0</v>
      </c>
      <c r="K2845" s="26">
        <f t="shared" si="3363"/>
        <v>0</v>
      </c>
      <c r="L2845" s="26">
        <f t="shared" si="3363"/>
        <v>0</v>
      </c>
      <c r="M2845" s="26">
        <f t="shared" si="3363"/>
        <v>0</v>
      </c>
      <c r="N2845" s="26">
        <f t="shared" si="3365"/>
        <v>8752.4079999999994</v>
      </c>
      <c r="O2845" s="47">
        <f t="shared" si="3350"/>
        <v>98.871485662660376</v>
      </c>
      <c r="P2845" s="26">
        <f t="shared" si="3364"/>
        <v>0</v>
      </c>
      <c r="Q2845" s="26">
        <f t="shared" si="3364"/>
        <v>0</v>
      </c>
      <c r="R2845" s="26">
        <f t="shared" si="3364"/>
        <v>0</v>
      </c>
    </row>
    <row r="2846" spans="1:18" ht="26" x14ac:dyDescent="0.35">
      <c r="A2846" s="24">
        <v>940</v>
      </c>
      <c r="B2846" s="24" t="s">
        <v>11</v>
      </c>
      <c r="C2846" s="24" t="s">
        <v>8</v>
      </c>
      <c r="D2846" s="24" t="s">
        <v>35</v>
      </c>
      <c r="E2846" s="24"/>
      <c r="F2846" s="25" t="s">
        <v>48</v>
      </c>
      <c r="G2846" s="26">
        <f t="shared" si="3362"/>
        <v>8852.3080000000009</v>
      </c>
      <c r="H2846" s="26">
        <f t="shared" si="3365"/>
        <v>8852.3075599999993</v>
      </c>
      <c r="I2846" s="26">
        <f t="shared" si="3363"/>
        <v>8852.3075599999993</v>
      </c>
      <c r="J2846" s="26">
        <f t="shared" si="3363"/>
        <v>0</v>
      </c>
      <c r="K2846" s="26">
        <f t="shared" si="3363"/>
        <v>0</v>
      </c>
      <c r="L2846" s="26">
        <f t="shared" si="3363"/>
        <v>0</v>
      </c>
      <c r="M2846" s="26">
        <f t="shared" si="3363"/>
        <v>0</v>
      </c>
      <c r="N2846" s="26">
        <f t="shared" si="3365"/>
        <v>8752.4079999999994</v>
      </c>
      <c r="O2846" s="47">
        <f t="shared" si="3350"/>
        <v>98.871485662660376</v>
      </c>
      <c r="P2846" s="26">
        <f t="shared" si="3364"/>
        <v>0</v>
      </c>
      <c r="Q2846" s="26">
        <f t="shared" si="3364"/>
        <v>0</v>
      </c>
      <c r="R2846" s="26">
        <f t="shared" si="3364"/>
        <v>0</v>
      </c>
    </row>
    <row r="2847" spans="1:18" ht="26" x14ac:dyDescent="0.35">
      <c r="A2847" s="24">
        <v>940</v>
      </c>
      <c r="B2847" s="24" t="s">
        <v>11</v>
      </c>
      <c r="C2847" s="24" t="s">
        <v>8</v>
      </c>
      <c r="D2847" s="24" t="s">
        <v>875</v>
      </c>
      <c r="E2847" s="24"/>
      <c r="F2847" s="25" t="s">
        <v>876</v>
      </c>
      <c r="G2847" s="26">
        <f t="shared" si="3362"/>
        <v>8852.3080000000009</v>
      </c>
      <c r="H2847" s="26">
        <f t="shared" si="3365"/>
        <v>8852.3075599999993</v>
      </c>
      <c r="I2847" s="26">
        <f t="shared" si="3363"/>
        <v>8852.3075599999993</v>
      </c>
      <c r="J2847" s="26">
        <f t="shared" si="3363"/>
        <v>0</v>
      </c>
      <c r="K2847" s="26">
        <f t="shared" si="3363"/>
        <v>0</v>
      </c>
      <c r="L2847" s="26">
        <f t="shared" si="3363"/>
        <v>0</v>
      </c>
      <c r="M2847" s="26">
        <f t="shared" si="3363"/>
        <v>0</v>
      </c>
      <c r="N2847" s="26">
        <f t="shared" si="3365"/>
        <v>8752.4079999999994</v>
      </c>
      <c r="O2847" s="47">
        <f t="shared" si="3350"/>
        <v>98.871485662660376</v>
      </c>
      <c r="P2847" s="26">
        <f t="shared" si="3364"/>
        <v>0</v>
      </c>
      <c r="Q2847" s="26">
        <f t="shared" si="3364"/>
        <v>0</v>
      </c>
      <c r="R2847" s="26">
        <f t="shared" si="3364"/>
        <v>0</v>
      </c>
    </row>
    <row r="2848" spans="1:18" ht="26" x14ac:dyDescent="0.35">
      <c r="A2848" s="24">
        <v>940</v>
      </c>
      <c r="B2848" s="24" t="s">
        <v>11</v>
      </c>
      <c r="C2848" s="24" t="s">
        <v>8</v>
      </c>
      <c r="D2848" s="24" t="s">
        <v>875</v>
      </c>
      <c r="E2848" s="24" t="s">
        <v>6</v>
      </c>
      <c r="F2848" s="25" t="s">
        <v>367</v>
      </c>
      <c r="G2848" s="26">
        <f t="shared" si="3362"/>
        <v>8852.3080000000009</v>
      </c>
      <c r="H2848" s="26">
        <f t="shared" si="3365"/>
        <v>8852.3075599999993</v>
      </c>
      <c r="I2848" s="26">
        <f t="shared" si="3363"/>
        <v>8852.3075599999993</v>
      </c>
      <c r="J2848" s="26">
        <f t="shared" si="3363"/>
        <v>0</v>
      </c>
      <c r="K2848" s="26">
        <f t="shared" si="3363"/>
        <v>0</v>
      </c>
      <c r="L2848" s="26">
        <f t="shared" si="3363"/>
        <v>0</v>
      </c>
      <c r="M2848" s="26">
        <f t="shared" si="3363"/>
        <v>0</v>
      </c>
      <c r="N2848" s="26">
        <f t="shared" si="3365"/>
        <v>8752.4079999999994</v>
      </c>
      <c r="O2848" s="47">
        <f t="shared" si="3350"/>
        <v>98.871485662660376</v>
      </c>
      <c r="P2848" s="26">
        <f t="shared" si="3364"/>
        <v>0</v>
      </c>
      <c r="Q2848" s="26">
        <f t="shared" si="3364"/>
        <v>0</v>
      </c>
      <c r="R2848" s="26">
        <f t="shared" si="3364"/>
        <v>0</v>
      </c>
    </row>
    <row r="2849" spans="1:18" ht="26" x14ac:dyDescent="0.35">
      <c r="A2849" s="24">
        <v>940</v>
      </c>
      <c r="B2849" s="24" t="s">
        <v>11</v>
      </c>
      <c r="C2849" s="24" t="s">
        <v>8</v>
      </c>
      <c r="D2849" s="24" t="s">
        <v>875</v>
      </c>
      <c r="E2849" s="24" t="s">
        <v>302</v>
      </c>
      <c r="F2849" s="25" t="s">
        <v>356</v>
      </c>
      <c r="G2849" s="26">
        <v>8852.3080000000009</v>
      </c>
      <c r="H2849" s="26">
        <v>8852.3075599999993</v>
      </c>
      <c r="I2849" s="26">
        <v>8852.3075599999993</v>
      </c>
      <c r="J2849" s="26"/>
      <c r="K2849" s="26"/>
      <c r="L2849" s="26"/>
      <c r="M2849" s="26"/>
      <c r="N2849" s="26">
        <v>8752.4079999999994</v>
      </c>
      <c r="O2849" s="47">
        <f t="shared" si="3350"/>
        <v>98.871485662660376</v>
      </c>
      <c r="P2849" s="26"/>
      <c r="Q2849" s="26"/>
      <c r="R2849" s="26"/>
    </row>
    <row r="2850" spans="1:18" s="7" customFormat="1" x14ac:dyDescent="0.35">
      <c r="A2850" s="27">
        <v>940</v>
      </c>
      <c r="B2850" s="27">
        <v>11</v>
      </c>
      <c r="C2850" s="27"/>
      <c r="D2850" s="27"/>
      <c r="E2850" s="27"/>
      <c r="F2850" s="17" t="s">
        <v>375</v>
      </c>
      <c r="G2850" s="18">
        <f t="shared" ref="G2850:N2855" si="3366">G2851</f>
        <v>1446.796</v>
      </c>
      <c r="H2850" s="18">
        <f t="shared" si="3366"/>
        <v>1446.796</v>
      </c>
      <c r="I2850" s="18">
        <f t="shared" si="3366"/>
        <v>1446.796</v>
      </c>
      <c r="J2850" s="18">
        <f t="shared" si="3366"/>
        <v>0</v>
      </c>
      <c r="K2850" s="18">
        <f t="shared" si="3366"/>
        <v>0</v>
      </c>
      <c r="L2850" s="18">
        <f t="shared" si="3366"/>
        <v>0</v>
      </c>
      <c r="M2850" s="18">
        <f t="shared" si="3366"/>
        <v>0</v>
      </c>
      <c r="N2850" s="18">
        <f t="shared" si="3366"/>
        <v>1036.6859999999999</v>
      </c>
      <c r="O2850" s="46">
        <f t="shared" si="3350"/>
        <v>71.65391665445577</v>
      </c>
      <c r="P2850" s="18">
        <f t="shared" ref="P2850:R2855" si="3367">P2851</f>
        <v>0</v>
      </c>
      <c r="Q2850" s="18">
        <f t="shared" si="3367"/>
        <v>0</v>
      </c>
      <c r="R2850" s="18">
        <f t="shared" si="3367"/>
        <v>0</v>
      </c>
    </row>
    <row r="2851" spans="1:18" s="29" customFormat="1" x14ac:dyDescent="0.35">
      <c r="A2851" s="28">
        <v>940</v>
      </c>
      <c r="B2851" s="28">
        <v>11</v>
      </c>
      <c r="C2851" s="28" t="s">
        <v>130</v>
      </c>
      <c r="D2851" s="28"/>
      <c r="E2851" s="28"/>
      <c r="F2851" s="21" t="s">
        <v>383</v>
      </c>
      <c r="G2851" s="22">
        <f t="shared" si="3366"/>
        <v>1446.796</v>
      </c>
      <c r="H2851" s="22">
        <f t="shared" si="3366"/>
        <v>1446.796</v>
      </c>
      <c r="I2851" s="22">
        <f t="shared" si="3366"/>
        <v>1446.796</v>
      </c>
      <c r="J2851" s="22">
        <f t="shared" si="3366"/>
        <v>0</v>
      </c>
      <c r="K2851" s="22">
        <f t="shared" si="3366"/>
        <v>0</v>
      </c>
      <c r="L2851" s="22">
        <f t="shared" si="3366"/>
        <v>0</v>
      </c>
      <c r="M2851" s="22">
        <f t="shared" si="3366"/>
        <v>0</v>
      </c>
      <c r="N2851" s="22">
        <f t="shared" si="3366"/>
        <v>1036.6859999999999</v>
      </c>
      <c r="O2851" s="48">
        <f t="shared" si="3350"/>
        <v>71.65391665445577</v>
      </c>
      <c r="P2851" s="22">
        <f t="shared" si="3367"/>
        <v>0</v>
      </c>
      <c r="Q2851" s="22">
        <f t="shared" si="3367"/>
        <v>0</v>
      </c>
      <c r="R2851" s="22">
        <f t="shared" si="3367"/>
        <v>0</v>
      </c>
    </row>
    <row r="2852" spans="1:18" ht="26" x14ac:dyDescent="0.35">
      <c r="A2852" s="24">
        <v>940</v>
      </c>
      <c r="B2852" s="24">
        <v>11</v>
      </c>
      <c r="C2852" s="24" t="s">
        <v>130</v>
      </c>
      <c r="D2852" s="24" t="s">
        <v>268</v>
      </c>
      <c r="E2852" s="24"/>
      <c r="F2852" s="25" t="s">
        <v>298</v>
      </c>
      <c r="G2852" s="26">
        <f t="shared" si="3366"/>
        <v>1446.796</v>
      </c>
      <c r="H2852" s="26">
        <f t="shared" si="3366"/>
        <v>1446.796</v>
      </c>
      <c r="I2852" s="26">
        <f t="shared" si="3366"/>
        <v>1446.796</v>
      </c>
      <c r="J2852" s="26">
        <f t="shared" si="3366"/>
        <v>0</v>
      </c>
      <c r="K2852" s="26">
        <f t="shared" si="3366"/>
        <v>0</v>
      </c>
      <c r="L2852" s="26">
        <f t="shared" si="3366"/>
        <v>0</v>
      </c>
      <c r="M2852" s="26">
        <f t="shared" si="3366"/>
        <v>0</v>
      </c>
      <c r="N2852" s="26">
        <f t="shared" si="3366"/>
        <v>1036.6859999999999</v>
      </c>
      <c r="O2852" s="47">
        <f t="shared" si="3350"/>
        <v>71.65391665445577</v>
      </c>
      <c r="P2852" s="26">
        <f t="shared" si="3367"/>
        <v>0</v>
      </c>
      <c r="Q2852" s="26">
        <f t="shared" si="3367"/>
        <v>0</v>
      </c>
      <c r="R2852" s="26">
        <f t="shared" si="3367"/>
        <v>0</v>
      </c>
    </row>
    <row r="2853" spans="1:18" ht="26" x14ac:dyDescent="0.35">
      <c r="A2853" s="24">
        <v>940</v>
      </c>
      <c r="B2853" s="24">
        <v>11</v>
      </c>
      <c r="C2853" s="24" t="s">
        <v>130</v>
      </c>
      <c r="D2853" s="24" t="s">
        <v>269</v>
      </c>
      <c r="E2853" s="24"/>
      <c r="F2853" s="25" t="s">
        <v>299</v>
      </c>
      <c r="G2853" s="26">
        <f t="shared" si="3366"/>
        <v>1446.796</v>
      </c>
      <c r="H2853" s="26">
        <f>H2854+H2857</f>
        <v>1446.796</v>
      </c>
      <c r="I2853" s="26">
        <f>I2854+I2857</f>
        <v>1446.796</v>
      </c>
      <c r="J2853" s="26">
        <f t="shared" si="3366"/>
        <v>0</v>
      </c>
      <c r="K2853" s="26">
        <f t="shared" si="3366"/>
        <v>0</v>
      </c>
      <c r="L2853" s="26">
        <f t="shared" si="3366"/>
        <v>0</v>
      </c>
      <c r="M2853" s="26">
        <f t="shared" si="3366"/>
        <v>0</v>
      </c>
      <c r="N2853" s="26">
        <f>N2854+N2857</f>
        <v>1036.6859999999999</v>
      </c>
      <c r="O2853" s="47">
        <f t="shared" si="3350"/>
        <v>71.65391665445577</v>
      </c>
      <c r="P2853" s="26">
        <f t="shared" si="3367"/>
        <v>0</v>
      </c>
      <c r="Q2853" s="26">
        <f t="shared" si="3367"/>
        <v>0</v>
      </c>
      <c r="R2853" s="26">
        <f t="shared" si="3367"/>
        <v>0</v>
      </c>
    </row>
    <row r="2854" spans="1:18" ht="39" x14ac:dyDescent="0.35">
      <c r="A2854" s="24">
        <v>940</v>
      </c>
      <c r="B2854" s="24">
        <v>11</v>
      </c>
      <c r="C2854" s="24" t="s">
        <v>130</v>
      </c>
      <c r="D2854" s="24" t="s">
        <v>249</v>
      </c>
      <c r="E2854" s="24"/>
      <c r="F2854" s="25" t="s">
        <v>37</v>
      </c>
      <c r="G2854" s="26">
        <f t="shared" si="3366"/>
        <v>1446.796</v>
      </c>
      <c r="H2854" s="26">
        <f t="shared" si="3366"/>
        <v>0</v>
      </c>
      <c r="I2854" s="26">
        <f t="shared" si="3366"/>
        <v>0</v>
      </c>
      <c r="J2854" s="26">
        <f t="shared" si="3366"/>
        <v>0</v>
      </c>
      <c r="K2854" s="26">
        <f t="shared" si="3366"/>
        <v>0</v>
      </c>
      <c r="L2854" s="26">
        <f t="shared" si="3366"/>
        <v>0</v>
      </c>
      <c r="M2854" s="26">
        <f t="shared" si="3366"/>
        <v>0</v>
      </c>
      <c r="N2854" s="26">
        <f t="shared" si="3366"/>
        <v>0</v>
      </c>
      <c r="O2854" s="47"/>
      <c r="P2854" s="26">
        <f t="shared" si="3367"/>
        <v>0</v>
      </c>
      <c r="Q2854" s="26">
        <f t="shared" si="3367"/>
        <v>0</v>
      </c>
      <c r="R2854" s="26">
        <f t="shared" si="3367"/>
        <v>0</v>
      </c>
    </row>
    <row r="2855" spans="1:18" x14ac:dyDescent="0.35">
      <c r="A2855" s="24">
        <v>940</v>
      </c>
      <c r="B2855" s="24">
        <v>11</v>
      </c>
      <c r="C2855" s="24" t="s">
        <v>130</v>
      </c>
      <c r="D2855" s="24" t="s">
        <v>249</v>
      </c>
      <c r="E2855" s="24" t="s">
        <v>7</v>
      </c>
      <c r="F2855" s="25" t="s">
        <v>371</v>
      </c>
      <c r="G2855" s="26">
        <f t="shared" si="3366"/>
        <v>1446.796</v>
      </c>
      <c r="H2855" s="26">
        <f t="shared" si="3366"/>
        <v>0</v>
      </c>
      <c r="I2855" s="26">
        <f t="shared" si="3366"/>
        <v>0</v>
      </c>
      <c r="J2855" s="26">
        <f t="shared" si="3366"/>
        <v>0</v>
      </c>
      <c r="K2855" s="26">
        <f t="shared" si="3366"/>
        <v>0</v>
      </c>
      <c r="L2855" s="26">
        <f t="shared" si="3366"/>
        <v>0</v>
      </c>
      <c r="M2855" s="26">
        <f t="shared" si="3366"/>
        <v>0</v>
      </c>
      <c r="N2855" s="26">
        <f t="shared" si="3366"/>
        <v>0</v>
      </c>
      <c r="O2855" s="47"/>
      <c r="P2855" s="26">
        <f t="shared" si="3367"/>
        <v>0</v>
      </c>
      <c r="Q2855" s="26">
        <f t="shared" si="3367"/>
        <v>0</v>
      </c>
      <c r="R2855" s="26">
        <f t="shared" si="3367"/>
        <v>0</v>
      </c>
    </row>
    <row r="2856" spans="1:18" x14ac:dyDescent="0.35">
      <c r="A2856" s="24">
        <v>940</v>
      </c>
      <c r="B2856" s="24">
        <v>11</v>
      </c>
      <c r="C2856" s="24" t="s">
        <v>130</v>
      </c>
      <c r="D2856" s="24" t="s">
        <v>249</v>
      </c>
      <c r="E2856" s="24">
        <v>850</v>
      </c>
      <c r="F2856" s="25" t="s">
        <v>365</v>
      </c>
      <c r="G2856" s="26">
        <f>652+794.796</f>
        <v>1446.796</v>
      </c>
      <c r="H2856" s="26">
        <v>0</v>
      </c>
      <c r="I2856" s="26"/>
      <c r="J2856" s="26"/>
      <c r="K2856" s="26"/>
      <c r="L2856" s="26"/>
      <c r="M2856" s="26"/>
      <c r="N2856" s="26"/>
      <c r="O2856" s="47"/>
      <c r="P2856" s="26"/>
      <c r="Q2856" s="26"/>
      <c r="R2856" s="26"/>
    </row>
    <row r="2857" spans="1:18" x14ac:dyDescent="0.35">
      <c r="A2857" s="24">
        <v>940</v>
      </c>
      <c r="B2857" s="24">
        <v>11</v>
      </c>
      <c r="C2857" s="24" t="s">
        <v>130</v>
      </c>
      <c r="D2857" s="24" t="s">
        <v>939</v>
      </c>
      <c r="E2857" s="24"/>
      <c r="F2857" s="25" t="s">
        <v>955</v>
      </c>
      <c r="G2857" s="26"/>
      <c r="H2857" s="26">
        <f>H2858</f>
        <v>1446.796</v>
      </c>
      <c r="I2857" s="26">
        <f>I2858</f>
        <v>1446.796</v>
      </c>
      <c r="J2857" s="26"/>
      <c r="K2857" s="26"/>
      <c r="L2857" s="26"/>
      <c r="M2857" s="26"/>
      <c r="N2857" s="26">
        <f>N2858</f>
        <v>1036.6859999999999</v>
      </c>
      <c r="O2857" s="47">
        <f t="shared" si="3350"/>
        <v>71.65391665445577</v>
      </c>
      <c r="P2857" s="26"/>
      <c r="Q2857" s="26"/>
      <c r="R2857" s="26"/>
    </row>
    <row r="2858" spans="1:18" x14ac:dyDescent="0.35">
      <c r="A2858" s="24">
        <v>940</v>
      </c>
      <c r="B2858" s="24">
        <v>11</v>
      </c>
      <c r="C2858" s="24" t="s">
        <v>130</v>
      </c>
      <c r="D2858" s="24" t="s">
        <v>939</v>
      </c>
      <c r="E2858" s="24" t="s">
        <v>7</v>
      </c>
      <c r="F2858" s="25" t="s">
        <v>371</v>
      </c>
      <c r="G2858" s="26"/>
      <c r="H2858" s="26">
        <f>H2859</f>
        <v>1446.796</v>
      </c>
      <c r="I2858" s="26">
        <f>I2859</f>
        <v>1446.796</v>
      </c>
      <c r="J2858" s="26"/>
      <c r="K2858" s="26"/>
      <c r="L2858" s="26"/>
      <c r="M2858" s="26"/>
      <c r="N2858" s="26">
        <f>N2859</f>
        <v>1036.6859999999999</v>
      </c>
      <c r="O2858" s="47">
        <f t="shared" si="3350"/>
        <v>71.65391665445577</v>
      </c>
      <c r="P2858" s="26"/>
      <c r="Q2858" s="26"/>
      <c r="R2858" s="26"/>
    </row>
    <row r="2859" spans="1:18" x14ac:dyDescent="0.35">
      <c r="A2859" s="24">
        <v>940</v>
      </c>
      <c r="B2859" s="24">
        <v>11</v>
      </c>
      <c r="C2859" s="24" t="s">
        <v>130</v>
      </c>
      <c r="D2859" s="24" t="s">
        <v>939</v>
      </c>
      <c r="E2859" s="24">
        <v>850</v>
      </c>
      <c r="F2859" s="25" t="s">
        <v>365</v>
      </c>
      <c r="G2859" s="26"/>
      <c r="H2859" s="26">
        <v>1446.796</v>
      </c>
      <c r="I2859" s="26">
        <v>1446.796</v>
      </c>
      <c r="J2859" s="26"/>
      <c r="K2859" s="26"/>
      <c r="L2859" s="26"/>
      <c r="M2859" s="26"/>
      <c r="N2859" s="26">
        <v>1036.6859999999999</v>
      </c>
      <c r="O2859" s="47">
        <f t="shared" si="3350"/>
        <v>71.65391665445577</v>
      </c>
      <c r="P2859" s="26"/>
      <c r="Q2859" s="26"/>
      <c r="R2859" s="26"/>
    </row>
    <row r="2860" spans="1:18" s="7" customFormat="1" ht="26" x14ac:dyDescent="0.35">
      <c r="A2860" s="27" t="s">
        <v>985</v>
      </c>
      <c r="B2860" s="27"/>
      <c r="C2860" s="27"/>
      <c r="D2860" s="27"/>
      <c r="E2860" s="27"/>
      <c r="F2860" s="17" t="s">
        <v>986</v>
      </c>
      <c r="G2860" s="18">
        <f>G2861</f>
        <v>2689.7</v>
      </c>
      <c r="H2860" s="18">
        <f t="shared" ref="H2860:R2862" si="3368">H2861</f>
        <v>1857.962</v>
      </c>
      <c r="I2860" s="18">
        <f t="shared" si="3368"/>
        <v>2037.162</v>
      </c>
      <c r="J2860" s="18">
        <f t="shared" si="3368"/>
        <v>0</v>
      </c>
      <c r="K2860" s="18">
        <f t="shared" si="3368"/>
        <v>0</v>
      </c>
      <c r="L2860" s="18">
        <f t="shared" si="3368"/>
        <v>0</v>
      </c>
      <c r="M2860" s="18">
        <f t="shared" si="3368"/>
        <v>0</v>
      </c>
      <c r="N2860" s="18">
        <f t="shared" si="3368"/>
        <v>1857.962</v>
      </c>
      <c r="O2860" s="46">
        <f t="shared" si="3350"/>
        <v>100</v>
      </c>
      <c r="P2860" s="18">
        <f t="shared" si="3368"/>
        <v>0</v>
      </c>
      <c r="Q2860" s="18">
        <f t="shared" si="3368"/>
        <v>0</v>
      </c>
      <c r="R2860" s="18">
        <f t="shared" si="3368"/>
        <v>0</v>
      </c>
    </row>
    <row r="2861" spans="1:18" s="7" customFormat="1" x14ac:dyDescent="0.35">
      <c r="A2861" s="27" t="s">
        <v>985</v>
      </c>
      <c r="B2861" s="27" t="s">
        <v>8</v>
      </c>
      <c r="C2861" s="27"/>
      <c r="D2861" s="27"/>
      <c r="E2861" s="27"/>
      <c r="F2861" s="17" t="s">
        <v>13</v>
      </c>
      <c r="G2861" s="18">
        <f>G2862</f>
        <v>2689.7</v>
      </c>
      <c r="H2861" s="18">
        <f t="shared" si="3368"/>
        <v>1857.962</v>
      </c>
      <c r="I2861" s="18">
        <f t="shared" si="3368"/>
        <v>2037.162</v>
      </c>
      <c r="J2861" s="18">
        <f t="shared" si="3368"/>
        <v>0</v>
      </c>
      <c r="K2861" s="18">
        <f t="shared" si="3368"/>
        <v>0</v>
      </c>
      <c r="L2861" s="18">
        <f t="shared" si="3368"/>
        <v>0</v>
      </c>
      <c r="M2861" s="18">
        <f t="shared" si="3368"/>
        <v>0</v>
      </c>
      <c r="N2861" s="18">
        <f t="shared" si="3368"/>
        <v>1857.962</v>
      </c>
      <c r="O2861" s="46">
        <f t="shared" si="3350"/>
        <v>100</v>
      </c>
      <c r="P2861" s="18">
        <f t="shared" si="3368"/>
        <v>0</v>
      </c>
      <c r="Q2861" s="18">
        <f t="shared" si="3368"/>
        <v>0</v>
      </c>
      <c r="R2861" s="18">
        <f t="shared" si="3368"/>
        <v>0</v>
      </c>
    </row>
    <row r="2862" spans="1:18" s="29" customFormat="1" x14ac:dyDescent="0.35">
      <c r="A2862" s="28" t="s">
        <v>985</v>
      </c>
      <c r="B2862" s="28" t="s">
        <v>8</v>
      </c>
      <c r="C2862" s="28" t="s">
        <v>10</v>
      </c>
      <c r="D2862" s="28"/>
      <c r="E2862" s="28"/>
      <c r="F2862" s="21" t="s">
        <v>14</v>
      </c>
      <c r="G2862" s="22">
        <f>G2863</f>
        <v>2689.7</v>
      </c>
      <c r="H2862" s="22">
        <f t="shared" si="3368"/>
        <v>1857.962</v>
      </c>
      <c r="I2862" s="22">
        <f t="shared" si="3368"/>
        <v>2037.162</v>
      </c>
      <c r="J2862" s="22">
        <f t="shared" si="3368"/>
        <v>0</v>
      </c>
      <c r="K2862" s="22">
        <f t="shared" si="3368"/>
        <v>0</v>
      </c>
      <c r="L2862" s="22">
        <f t="shared" si="3368"/>
        <v>0</v>
      </c>
      <c r="M2862" s="22">
        <f t="shared" si="3368"/>
        <v>0</v>
      </c>
      <c r="N2862" s="22">
        <f t="shared" si="3368"/>
        <v>1857.962</v>
      </c>
      <c r="O2862" s="48">
        <f t="shared" si="3350"/>
        <v>100</v>
      </c>
      <c r="P2862" s="22">
        <f t="shared" si="3368"/>
        <v>0</v>
      </c>
      <c r="Q2862" s="22">
        <f t="shared" si="3368"/>
        <v>0</v>
      </c>
      <c r="R2862" s="22">
        <f t="shared" si="3368"/>
        <v>0</v>
      </c>
    </row>
    <row r="2863" spans="1:18" ht="26" x14ac:dyDescent="0.35">
      <c r="A2863" s="24" t="s">
        <v>985</v>
      </c>
      <c r="B2863" s="24" t="s">
        <v>8</v>
      </c>
      <c r="C2863" s="24" t="s">
        <v>10</v>
      </c>
      <c r="D2863" s="24" t="s">
        <v>30</v>
      </c>
      <c r="E2863" s="24"/>
      <c r="F2863" s="25" t="s">
        <v>41</v>
      </c>
      <c r="G2863" s="26">
        <f>G2864+G2868</f>
        <v>2689.7</v>
      </c>
      <c r="H2863" s="26">
        <f>H2864</f>
        <v>1857.962</v>
      </c>
      <c r="I2863" s="26">
        <f t="shared" ref="I2863:R2863" si="3369">I2864+I2868</f>
        <v>2037.162</v>
      </c>
      <c r="J2863" s="26">
        <f t="shared" si="3369"/>
        <v>0</v>
      </c>
      <c r="K2863" s="26">
        <f t="shared" si="3369"/>
        <v>0</v>
      </c>
      <c r="L2863" s="26">
        <f t="shared" si="3369"/>
        <v>0</v>
      </c>
      <c r="M2863" s="26">
        <f t="shared" si="3369"/>
        <v>0</v>
      </c>
      <c r="N2863" s="26">
        <f>N2864</f>
        <v>1857.962</v>
      </c>
      <c r="O2863" s="47">
        <f t="shared" si="3350"/>
        <v>100</v>
      </c>
      <c r="P2863" s="26">
        <f t="shared" si="3369"/>
        <v>0</v>
      </c>
      <c r="Q2863" s="26">
        <f t="shared" si="3369"/>
        <v>0</v>
      </c>
      <c r="R2863" s="26">
        <f t="shared" si="3369"/>
        <v>0</v>
      </c>
    </row>
    <row r="2864" spans="1:18" x14ac:dyDescent="0.35">
      <c r="A2864" s="24" t="s">
        <v>985</v>
      </c>
      <c r="B2864" s="24" t="s">
        <v>8</v>
      </c>
      <c r="C2864" s="24" t="s">
        <v>10</v>
      </c>
      <c r="D2864" s="24" t="s">
        <v>31</v>
      </c>
      <c r="E2864" s="24"/>
      <c r="F2864" s="25" t="s">
        <v>42</v>
      </c>
      <c r="G2864" s="26">
        <f>G2865+G2868</f>
        <v>2510.5</v>
      </c>
      <c r="H2864" s="26">
        <f t="shared" ref="H2864:Q2864" si="3370">H2865+H2868</f>
        <v>1857.962</v>
      </c>
      <c r="I2864" s="26">
        <f t="shared" si="3370"/>
        <v>1857.962</v>
      </c>
      <c r="J2864" s="26">
        <f t="shared" si="3370"/>
        <v>0</v>
      </c>
      <c r="K2864" s="26">
        <f t="shared" si="3370"/>
        <v>0</v>
      </c>
      <c r="L2864" s="26">
        <f t="shared" si="3370"/>
        <v>0</v>
      </c>
      <c r="M2864" s="26">
        <f t="shared" si="3370"/>
        <v>0</v>
      </c>
      <c r="N2864" s="26">
        <f t="shared" si="3370"/>
        <v>1857.962</v>
      </c>
      <c r="O2864" s="47">
        <f t="shared" si="3350"/>
        <v>100</v>
      </c>
      <c r="P2864" s="26">
        <f t="shared" si="3370"/>
        <v>0</v>
      </c>
      <c r="Q2864" s="26">
        <f t="shared" si="3370"/>
        <v>0</v>
      </c>
      <c r="R2864" s="26">
        <f t="shared" ref="H2864:R2866" si="3371">R2865</f>
        <v>0</v>
      </c>
    </row>
    <row r="2865" spans="1:18" ht="26" x14ac:dyDescent="0.35">
      <c r="A2865" s="24" t="s">
        <v>985</v>
      </c>
      <c r="B2865" s="24" t="s">
        <v>8</v>
      </c>
      <c r="C2865" s="24" t="s">
        <v>10</v>
      </c>
      <c r="D2865" s="24" t="s">
        <v>32</v>
      </c>
      <c r="E2865" s="24"/>
      <c r="F2865" s="25" t="s">
        <v>43</v>
      </c>
      <c r="G2865" s="26">
        <f>G2866</f>
        <v>2331.3000000000002</v>
      </c>
      <c r="H2865" s="26">
        <f t="shared" si="3371"/>
        <v>1678.7619999999999</v>
      </c>
      <c r="I2865" s="26">
        <f t="shared" si="3371"/>
        <v>1678.7619999999999</v>
      </c>
      <c r="J2865" s="26">
        <f t="shared" si="3371"/>
        <v>0</v>
      </c>
      <c r="K2865" s="26">
        <f t="shared" si="3371"/>
        <v>0</v>
      </c>
      <c r="L2865" s="26">
        <f t="shared" si="3371"/>
        <v>0</v>
      </c>
      <c r="M2865" s="26">
        <f t="shared" si="3371"/>
        <v>0</v>
      </c>
      <c r="N2865" s="26">
        <f t="shared" si="3371"/>
        <v>1678.7619999999999</v>
      </c>
      <c r="O2865" s="47">
        <f t="shared" si="3350"/>
        <v>100</v>
      </c>
      <c r="P2865" s="26">
        <f t="shared" si="3371"/>
        <v>0</v>
      </c>
      <c r="Q2865" s="26">
        <f t="shared" si="3371"/>
        <v>0</v>
      </c>
      <c r="R2865" s="26">
        <f t="shared" si="3371"/>
        <v>0</v>
      </c>
    </row>
    <row r="2866" spans="1:18" ht="52" x14ac:dyDescent="0.35">
      <c r="A2866" s="24" t="s">
        <v>985</v>
      </c>
      <c r="B2866" s="24" t="s">
        <v>8</v>
      </c>
      <c r="C2866" s="24" t="s">
        <v>10</v>
      </c>
      <c r="D2866" s="24" t="s">
        <v>32</v>
      </c>
      <c r="E2866" s="24" t="s">
        <v>19</v>
      </c>
      <c r="F2866" s="25" t="s">
        <v>366</v>
      </c>
      <c r="G2866" s="26">
        <f>G2867</f>
        <v>2331.3000000000002</v>
      </c>
      <c r="H2866" s="26">
        <f t="shared" si="3371"/>
        <v>1678.7619999999999</v>
      </c>
      <c r="I2866" s="26">
        <f t="shared" si="3371"/>
        <v>1678.7619999999999</v>
      </c>
      <c r="J2866" s="26">
        <f t="shared" si="3371"/>
        <v>0</v>
      </c>
      <c r="K2866" s="26">
        <f t="shared" si="3371"/>
        <v>0</v>
      </c>
      <c r="L2866" s="26">
        <f t="shared" si="3371"/>
        <v>0</v>
      </c>
      <c r="M2866" s="26">
        <f t="shared" si="3371"/>
        <v>0</v>
      </c>
      <c r="N2866" s="26">
        <f t="shared" si="3371"/>
        <v>1678.7619999999999</v>
      </c>
      <c r="O2866" s="47">
        <f t="shared" si="3350"/>
        <v>100</v>
      </c>
      <c r="P2866" s="26">
        <f t="shared" si="3371"/>
        <v>0</v>
      </c>
      <c r="Q2866" s="26">
        <f t="shared" si="3371"/>
        <v>0</v>
      </c>
      <c r="R2866" s="26">
        <f t="shared" si="3371"/>
        <v>0</v>
      </c>
    </row>
    <row r="2867" spans="1:18" ht="26" x14ac:dyDescent="0.35">
      <c r="A2867" s="24" t="s">
        <v>985</v>
      </c>
      <c r="B2867" s="24" t="s">
        <v>8</v>
      </c>
      <c r="C2867" s="24" t="s">
        <v>10</v>
      </c>
      <c r="D2867" s="24" t="s">
        <v>32</v>
      </c>
      <c r="E2867" s="24" t="s">
        <v>419</v>
      </c>
      <c r="F2867" s="25" t="s">
        <v>355</v>
      </c>
      <c r="G2867" s="26">
        <v>2331.3000000000002</v>
      </c>
      <c r="H2867" s="26">
        <v>1678.7619999999999</v>
      </c>
      <c r="I2867" s="26">
        <v>1678.7619999999999</v>
      </c>
      <c r="J2867" s="26"/>
      <c r="K2867" s="26"/>
      <c r="L2867" s="26"/>
      <c r="M2867" s="26"/>
      <c r="N2867" s="26">
        <v>1678.7619999999999</v>
      </c>
      <c r="O2867" s="47">
        <f t="shared" si="3350"/>
        <v>100</v>
      </c>
      <c r="P2867" s="26"/>
      <c r="Q2867" s="26"/>
      <c r="R2867" s="26"/>
    </row>
    <row r="2868" spans="1:18" ht="26" x14ac:dyDescent="0.35">
      <c r="A2868" s="24" t="s">
        <v>985</v>
      </c>
      <c r="B2868" s="24" t="s">
        <v>8</v>
      </c>
      <c r="C2868" s="24" t="s">
        <v>10</v>
      </c>
      <c r="D2868" s="24" t="s">
        <v>33</v>
      </c>
      <c r="E2868" s="24"/>
      <c r="F2868" s="25" t="s">
        <v>44</v>
      </c>
      <c r="G2868" s="26">
        <f>G2869</f>
        <v>179.2</v>
      </c>
      <c r="H2868" s="26">
        <f t="shared" ref="H2868:R2869" si="3372">H2869</f>
        <v>179.2</v>
      </c>
      <c r="I2868" s="26">
        <f t="shared" si="3372"/>
        <v>179.2</v>
      </c>
      <c r="J2868" s="26">
        <f t="shared" si="3372"/>
        <v>0</v>
      </c>
      <c r="K2868" s="26">
        <f t="shared" si="3372"/>
        <v>0</v>
      </c>
      <c r="L2868" s="26">
        <f t="shared" si="3372"/>
        <v>0</v>
      </c>
      <c r="M2868" s="26">
        <f t="shared" si="3372"/>
        <v>0</v>
      </c>
      <c r="N2868" s="26">
        <f t="shared" si="3372"/>
        <v>179.2</v>
      </c>
      <c r="O2868" s="47">
        <f t="shared" si="3350"/>
        <v>100</v>
      </c>
      <c r="P2868" s="26">
        <f t="shared" si="3372"/>
        <v>0</v>
      </c>
      <c r="Q2868" s="26">
        <f t="shared" si="3372"/>
        <v>0</v>
      </c>
      <c r="R2868" s="26">
        <f t="shared" si="3372"/>
        <v>0</v>
      </c>
    </row>
    <row r="2869" spans="1:18" ht="26" x14ac:dyDescent="0.35">
      <c r="A2869" s="24" t="s">
        <v>985</v>
      </c>
      <c r="B2869" s="24" t="s">
        <v>8</v>
      </c>
      <c r="C2869" s="24" t="s">
        <v>10</v>
      </c>
      <c r="D2869" s="24" t="s">
        <v>33</v>
      </c>
      <c r="E2869" s="24" t="s">
        <v>6</v>
      </c>
      <c r="F2869" s="25" t="s">
        <v>367</v>
      </c>
      <c r="G2869" s="26">
        <f>G2870</f>
        <v>179.2</v>
      </c>
      <c r="H2869" s="26">
        <f t="shared" si="3372"/>
        <v>179.2</v>
      </c>
      <c r="I2869" s="26">
        <f t="shared" si="3372"/>
        <v>179.2</v>
      </c>
      <c r="J2869" s="26">
        <f t="shared" si="3372"/>
        <v>0</v>
      </c>
      <c r="K2869" s="26">
        <f t="shared" si="3372"/>
        <v>0</v>
      </c>
      <c r="L2869" s="26">
        <f t="shared" si="3372"/>
        <v>0</v>
      </c>
      <c r="M2869" s="26">
        <f t="shared" si="3372"/>
        <v>0</v>
      </c>
      <c r="N2869" s="26">
        <f t="shared" si="3372"/>
        <v>179.2</v>
      </c>
      <c r="O2869" s="47">
        <f t="shared" si="3350"/>
        <v>100</v>
      </c>
      <c r="P2869" s="26">
        <f t="shared" si="3372"/>
        <v>0</v>
      </c>
      <c r="Q2869" s="26">
        <f t="shared" si="3372"/>
        <v>0</v>
      </c>
      <c r="R2869" s="26">
        <f t="shared" si="3372"/>
        <v>0</v>
      </c>
    </row>
    <row r="2870" spans="1:18" ht="26" x14ac:dyDescent="0.35">
      <c r="A2870" s="24" t="s">
        <v>985</v>
      </c>
      <c r="B2870" s="24" t="s">
        <v>8</v>
      </c>
      <c r="C2870" s="24" t="s">
        <v>10</v>
      </c>
      <c r="D2870" s="24" t="s">
        <v>33</v>
      </c>
      <c r="E2870" s="24" t="s">
        <v>302</v>
      </c>
      <c r="F2870" s="25" t="s">
        <v>356</v>
      </c>
      <c r="G2870" s="26">
        <v>179.2</v>
      </c>
      <c r="H2870" s="26">
        <v>179.2</v>
      </c>
      <c r="I2870" s="26">
        <v>179.2</v>
      </c>
      <c r="J2870" s="26"/>
      <c r="K2870" s="26"/>
      <c r="L2870" s="26"/>
      <c r="M2870" s="26"/>
      <c r="N2870" s="26">
        <v>179.2</v>
      </c>
      <c r="O2870" s="47">
        <f t="shared" si="3350"/>
        <v>100</v>
      </c>
      <c r="P2870" s="26"/>
      <c r="Q2870" s="26"/>
      <c r="R2870" s="26"/>
    </row>
    <row r="2871" spans="1:18" s="7" customFormat="1" ht="26" x14ac:dyDescent="0.35">
      <c r="A2871" s="16">
        <v>944</v>
      </c>
      <c r="B2871" s="27"/>
      <c r="C2871" s="27"/>
      <c r="D2871" s="27"/>
      <c r="E2871" s="27"/>
      <c r="F2871" s="17" t="s">
        <v>561</v>
      </c>
      <c r="G2871" s="18">
        <f t="shared" ref="G2871:R2871" si="3373">G2872+G2913</f>
        <v>1568638.9700000002</v>
      </c>
      <c r="H2871" s="18">
        <f t="shared" si="3373"/>
        <v>1575705.9400899997</v>
      </c>
      <c r="I2871" s="18">
        <f t="shared" si="3373"/>
        <v>1575705.1447599998</v>
      </c>
      <c r="J2871" s="18">
        <f t="shared" si="3373"/>
        <v>361582.17435999995</v>
      </c>
      <c r="K2871" s="18">
        <f t="shared" si="3373"/>
        <v>361581.37903000001</v>
      </c>
      <c r="L2871" s="18">
        <f t="shared" si="3373"/>
        <v>752178.22068000003</v>
      </c>
      <c r="M2871" s="18">
        <f t="shared" si="3373"/>
        <v>752178.19971000007</v>
      </c>
      <c r="N2871" s="18">
        <f t="shared" si="3373"/>
        <v>1480908.912</v>
      </c>
      <c r="O2871" s="46">
        <f t="shared" si="3350"/>
        <v>93.983837613470882</v>
      </c>
      <c r="P2871" s="18">
        <f t="shared" si="3373"/>
        <v>344046.91899999999</v>
      </c>
      <c r="Q2871" s="18">
        <f t="shared" si="3373"/>
        <v>696976.75200000009</v>
      </c>
      <c r="R2871" s="18">
        <f t="shared" si="3373"/>
        <v>0</v>
      </c>
    </row>
    <row r="2872" spans="1:18" s="7" customFormat="1" x14ac:dyDescent="0.35">
      <c r="A2872" s="16">
        <v>944</v>
      </c>
      <c r="B2872" s="16" t="s">
        <v>74</v>
      </c>
      <c r="C2872" s="27"/>
      <c r="D2872" s="27"/>
      <c r="E2872" s="27"/>
      <c r="F2872" s="17" t="s">
        <v>88</v>
      </c>
      <c r="G2872" s="18">
        <f t="shared" ref="G2872:N2873" si="3374">G2873</f>
        <v>804155.446</v>
      </c>
      <c r="H2872" s="18">
        <f t="shared" si="3374"/>
        <v>804156.21954999992</v>
      </c>
      <c r="I2872" s="18">
        <f t="shared" si="3374"/>
        <v>804155.42421999993</v>
      </c>
      <c r="J2872" s="18">
        <f t="shared" si="3374"/>
        <v>361582.17435999995</v>
      </c>
      <c r="K2872" s="18">
        <f t="shared" si="3374"/>
        <v>361581.37903000001</v>
      </c>
      <c r="L2872" s="18">
        <f t="shared" si="3374"/>
        <v>417026.61899999995</v>
      </c>
      <c r="M2872" s="18">
        <f t="shared" si="3374"/>
        <v>417026.59802999999</v>
      </c>
      <c r="N2872" s="18">
        <f t="shared" si="3374"/>
        <v>766493.87500000012</v>
      </c>
      <c r="O2872" s="46">
        <f t="shared" si="3350"/>
        <v>95.316538797514312</v>
      </c>
      <c r="P2872" s="18">
        <f t="shared" ref="P2872:R2873" si="3375">P2873</f>
        <v>344046.91899999999</v>
      </c>
      <c r="Q2872" s="18">
        <f t="shared" si="3375"/>
        <v>407269.76600000006</v>
      </c>
      <c r="R2872" s="18">
        <f t="shared" si="3375"/>
        <v>0</v>
      </c>
    </row>
    <row r="2873" spans="1:18" s="29" customFormat="1" x14ac:dyDescent="0.35">
      <c r="A2873" s="20">
        <v>944</v>
      </c>
      <c r="B2873" s="20" t="s">
        <v>74</v>
      </c>
      <c r="C2873" s="20" t="s">
        <v>128</v>
      </c>
      <c r="D2873" s="28"/>
      <c r="E2873" s="28"/>
      <c r="F2873" s="21" t="s">
        <v>377</v>
      </c>
      <c r="G2873" s="22">
        <f t="shared" ref="G2873:N2873" si="3376">G2874</f>
        <v>804155.446</v>
      </c>
      <c r="H2873" s="22">
        <f t="shared" si="3376"/>
        <v>804156.21954999992</v>
      </c>
      <c r="I2873" s="22">
        <f t="shared" si="3374"/>
        <v>804155.42421999993</v>
      </c>
      <c r="J2873" s="22">
        <f t="shared" si="3374"/>
        <v>361582.17435999995</v>
      </c>
      <c r="K2873" s="22">
        <f t="shared" si="3374"/>
        <v>361581.37903000001</v>
      </c>
      <c r="L2873" s="22">
        <f t="shared" si="3374"/>
        <v>417026.61899999995</v>
      </c>
      <c r="M2873" s="22">
        <f t="shared" si="3374"/>
        <v>417026.59802999999</v>
      </c>
      <c r="N2873" s="22">
        <f t="shared" si="3376"/>
        <v>766493.87500000012</v>
      </c>
      <c r="O2873" s="48">
        <f t="shared" si="3350"/>
        <v>95.316538797514312</v>
      </c>
      <c r="P2873" s="22">
        <f t="shared" si="3375"/>
        <v>344046.91899999999</v>
      </c>
      <c r="Q2873" s="22">
        <f t="shared" si="3375"/>
        <v>407269.76600000006</v>
      </c>
      <c r="R2873" s="22">
        <f t="shared" si="3375"/>
        <v>0</v>
      </c>
    </row>
    <row r="2874" spans="1:18" ht="26" x14ac:dyDescent="0.35">
      <c r="A2874" s="10">
        <v>944</v>
      </c>
      <c r="B2874" s="10" t="s">
        <v>74</v>
      </c>
      <c r="C2874" s="10" t="s">
        <v>128</v>
      </c>
      <c r="D2874" s="24" t="s">
        <v>335</v>
      </c>
      <c r="E2874" s="24"/>
      <c r="F2874" s="25" t="s">
        <v>394</v>
      </c>
      <c r="G2874" s="26">
        <f t="shared" ref="G2874" si="3377">G2875+G2900</f>
        <v>804155.446</v>
      </c>
      <c r="H2874" s="26">
        <f t="shared" ref="H2874:M2874" si="3378">H2875+H2900</f>
        <v>804156.21954999992</v>
      </c>
      <c r="I2874" s="26">
        <f t="shared" si="3378"/>
        <v>804155.42421999993</v>
      </c>
      <c r="J2874" s="26">
        <f t="shared" si="3378"/>
        <v>361582.17435999995</v>
      </c>
      <c r="K2874" s="26">
        <f t="shared" si="3378"/>
        <v>361581.37903000001</v>
      </c>
      <c r="L2874" s="26">
        <f t="shared" si="3378"/>
        <v>417026.61899999995</v>
      </c>
      <c r="M2874" s="26">
        <f t="shared" si="3378"/>
        <v>417026.59802999999</v>
      </c>
      <c r="N2874" s="26">
        <f t="shared" ref="N2874" si="3379">N2875+N2900</f>
        <v>766493.87500000012</v>
      </c>
      <c r="O2874" s="47">
        <f t="shared" si="3350"/>
        <v>95.316538797514312</v>
      </c>
      <c r="P2874" s="26">
        <f t="shared" ref="P2874:R2874" si="3380">P2875+P2900</f>
        <v>344046.91899999999</v>
      </c>
      <c r="Q2874" s="26">
        <f t="shared" ref="Q2874" si="3381">Q2875+Q2900</f>
        <v>407269.76600000006</v>
      </c>
      <c r="R2874" s="26">
        <f t="shared" si="3380"/>
        <v>0</v>
      </c>
    </row>
    <row r="2875" spans="1:18" ht="26" x14ac:dyDescent="0.35">
      <c r="A2875" s="10">
        <v>944</v>
      </c>
      <c r="B2875" s="10" t="s">
        <v>74</v>
      </c>
      <c r="C2875" s="10" t="s">
        <v>128</v>
      </c>
      <c r="D2875" s="24" t="s">
        <v>336</v>
      </c>
      <c r="E2875" s="24"/>
      <c r="F2875" s="25" t="s">
        <v>395</v>
      </c>
      <c r="G2875" s="26">
        <f>G2879+G2882+G2885+G2888+G2894+G2897+G2891+G2876</f>
        <v>387128.82699999999</v>
      </c>
      <c r="H2875" s="26">
        <f>H2879+H2882+H2885+H2888+H2894+H2897+H2891+H2876</f>
        <v>387129.60054999997</v>
      </c>
      <c r="I2875" s="26">
        <f t="shared" ref="I2875:M2875" si="3382">I2879+I2882+I2885+I2888+I2894+I2897+I2891+I2876</f>
        <v>387128.82618999999</v>
      </c>
      <c r="J2875" s="26">
        <f t="shared" si="3382"/>
        <v>87673.074359999999</v>
      </c>
      <c r="K2875" s="26">
        <f t="shared" si="3382"/>
        <v>87672.3</v>
      </c>
      <c r="L2875" s="26">
        <f t="shared" si="3382"/>
        <v>0</v>
      </c>
      <c r="M2875" s="26">
        <f t="shared" si="3382"/>
        <v>0</v>
      </c>
      <c r="N2875" s="26">
        <f t="shared" ref="N2875:R2875" si="3383">N2879+N2882+N2885+N2888+N2894+N2897+N2891+N2876</f>
        <v>359224.10900000005</v>
      </c>
      <c r="O2875" s="47">
        <f t="shared" si="3350"/>
        <v>92.791692624290619</v>
      </c>
      <c r="P2875" s="26">
        <f t="shared" ref="P2875:Q2875" si="3384">P2879+P2882+P2885+P2888+P2894+P2897+P2891+P2876</f>
        <v>70137.84</v>
      </c>
      <c r="Q2875" s="26">
        <f t="shared" si="3384"/>
        <v>0</v>
      </c>
      <c r="R2875" s="26">
        <f t="shared" si="3383"/>
        <v>0</v>
      </c>
    </row>
    <row r="2876" spans="1:18" ht="39" x14ac:dyDescent="0.35">
      <c r="A2876" s="10">
        <v>944</v>
      </c>
      <c r="B2876" s="10" t="s">
        <v>74</v>
      </c>
      <c r="C2876" s="10" t="s">
        <v>128</v>
      </c>
      <c r="D2876" s="24" t="s">
        <v>956</v>
      </c>
      <c r="E2876" s="24"/>
      <c r="F2876" s="25" t="s">
        <v>854</v>
      </c>
      <c r="G2876" s="26">
        <f>G2877</f>
        <v>0</v>
      </c>
      <c r="H2876" s="26">
        <f>H2877</f>
        <v>0.77436000000000005</v>
      </c>
      <c r="I2876" s="26">
        <f t="shared" ref="I2876:K2877" si="3385">I2877</f>
        <v>0</v>
      </c>
      <c r="J2876" s="26">
        <f t="shared" si="3385"/>
        <v>0.77436000000000005</v>
      </c>
      <c r="K2876" s="26">
        <f t="shared" si="3385"/>
        <v>0</v>
      </c>
      <c r="L2876" s="26">
        <f t="shared" ref="L2876:R2877" si="3386">L2877</f>
        <v>0</v>
      </c>
      <c r="M2876" s="26">
        <f t="shared" si="3386"/>
        <v>0</v>
      </c>
      <c r="N2876" s="26">
        <f t="shared" si="3386"/>
        <v>0</v>
      </c>
      <c r="O2876" s="47">
        <f t="shared" si="3350"/>
        <v>0</v>
      </c>
      <c r="P2876" s="26">
        <f t="shared" si="3386"/>
        <v>0</v>
      </c>
      <c r="Q2876" s="26">
        <f t="shared" si="3386"/>
        <v>0</v>
      </c>
      <c r="R2876" s="26">
        <f t="shared" si="3386"/>
        <v>0</v>
      </c>
    </row>
    <row r="2877" spans="1:18" ht="26" x14ac:dyDescent="0.35">
      <c r="A2877" s="10">
        <v>944</v>
      </c>
      <c r="B2877" s="10" t="s">
        <v>74</v>
      </c>
      <c r="C2877" s="10" t="s">
        <v>128</v>
      </c>
      <c r="D2877" s="24" t="s">
        <v>956</v>
      </c>
      <c r="E2877" s="24" t="s">
        <v>6</v>
      </c>
      <c r="F2877" s="25" t="s">
        <v>367</v>
      </c>
      <c r="G2877" s="26">
        <f>G2878</f>
        <v>0</v>
      </c>
      <c r="H2877" s="26">
        <f>H2878</f>
        <v>0.77436000000000005</v>
      </c>
      <c r="I2877" s="26">
        <f t="shared" si="3385"/>
        <v>0</v>
      </c>
      <c r="J2877" s="26">
        <f t="shared" si="3385"/>
        <v>0.77436000000000005</v>
      </c>
      <c r="K2877" s="26">
        <f t="shared" si="3385"/>
        <v>0</v>
      </c>
      <c r="L2877" s="26">
        <f t="shared" si="3386"/>
        <v>0</v>
      </c>
      <c r="M2877" s="26">
        <f t="shared" si="3386"/>
        <v>0</v>
      </c>
      <c r="N2877" s="26">
        <f t="shared" si="3386"/>
        <v>0</v>
      </c>
      <c r="O2877" s="47">
        <f t="shared" si="3350"/>
        <v>0</v>
      </c>
      <c r="P2877" s="26">
        <f t="shared" si="3386"/>
        <v>0</v>
      </c>
      <c r="Q2877" s="26">
        <f t="shared" si="3386"/>
        <v>0</v>
      </c>
      <c r="R2877" s="26">
        <f t="shared" si="3386"/>
        <v>0</v>
      </c>
    </row>
    <row r="2878" spans="1:18" ht="26" x14ac:dyDescent="0.35">
      <c r="A2878" s="10">
        <v>944</v>
      </c>
      <c r="B2878" s="10" t="s">
        <v>74</v>
      </c>
      <c r="C2878" s="10" t="s">
        <v>128</v>
      </c>
      <c r="D2878" s="24" t="s">
        <v>956</v>
      </c>
      <c r="E2878" s="10">
        <v>240</v>
      </c>
      <c r="F2878" s="25" t="s">
        <v>356</v>
      </c>
      <c r="G2878" s="26"/>
      <c r="H2878" s="26">
        <v>0.77436000000000005</v>
      </c>
      <c r="I2878" s="26">
        <v>0</v>
      </c>
      <c r="J2878" s="26">
        <f>H2878</f>
        <v>0.77436000000000005</v>
      </c>
      <c r="K2878" s="26">
        <f>I2878</f>
        <v>0</v>
      </c>
      <c r="L2878" s="26"/>
      <c r="M2878" s="26"/>
      <c r="N2878" s="26"/>
      <c r="O2878" s="47">
        <f t="shared" si="3350"/>
        <v>0</v>
      </c>
      <c r="P2878" s="26"/>
      <c r="Q2878" s="26"/>
      <c r="R2878" s="26"/>
    </row>
    <row r="2879" spans="1:18" x14ac:dyDescent="0.35">
      <c r="A2879" s="10">
        <v>944</v>
      </c>
      <c r="B2879" s="10" t="s">
        <v>74</v>
      </c>
      <c r="C2879" s="10" t="s">
        <v>128</v>
      </c>
      <c r="D2879" s="10" t="s">
        <v>311</v>
      </c>
      <c r="E2879" s="24"/>
      <c r="F2879" s="25" t="s">
        <v>776</v>
      </c>
      <c r="G2879" s="26">
        <f t="shared" ref="G2879:N2880" si="3387">G2880</f>
        <v>5763.5720000000001</v>
      </c>
      <c r="H2879" s="26">
        <f t="shared" si="3387"/>
        <v>5763.5716899999998</v>
      </c>
      <c r="I2879" s="26">
        <f t="shared" si="3387"/>
        <v>5763.5716899999998</v>
      </c>
      <c r="J2879" s="26">
        <f t="shared" si="3387"/>
        <v>0</v>
      </c>
      <c r="K2879" s="26">
        <f t="shared" si="3387"/>
        <v>0</v>
      </c>
      <c r="L2879" s="26">
        <f t="shared" si="3387"/>
        <v>0</v>
      </c>
      <c r="M2879" s="26">
        <f t="shared" si="3387"/>
        <v>0</v>
      </c>
      <c r="N2879" s="26">
        <f t="shared" si="3387"/>
        <v>5755.223</v>
      </c>
      <c r="O2879" s="47">
        <f t="shared" si="3350"/>
        <v>99.855147286282829</v>
      </c>
      <c r="P2879" s="26">
        <f t="shared" ref="P2879:R2880" si="3388">P2880</f>
        <v>0</v>
      </c>
      <c r="Q2879" s="26">
        <f t="shared" si="3388"/>
        <v>0</v>
      </c>
      <c r="R2879" s="26">
        <f t="shared" si="3388"/>
        <v>0</v>
      </c>
    </row>
    <row r="2880" spans="1:18" ht="26" x14ac:dyDescent="0.35">
      <c r="A2880" s="10">
        <v>944</v>
      </c>
      <c r="B2880" s="10" t="s">
        <v>74</v>
      </c>
      <c r="C2880" s="10" t="s">
        <v>128</v>
      </c>
      <c r="D2880" s="10" t="s">
        <v>311</v>
      </c>
      <c r="E2880" s="24" t="s">
        <v>6</v>
      </c>
      <c r="F2880" s="25" t="s">
        <v>367</v>
      </c>
      <c r="G2880" s="26">
        <f t="shared" si="3387"/>
        <v>5763.5720000000001</v>
      </c>
      <c r="H2880" s="26">
        <f t="shared" si="3387"/>
        <v>5763.5716899999998</v>
      </c>
      <c r="I2880" s="26">
        <f t="shared" si="3387"/>
        <v>5763.5716899999998</v>
      </c>
      <c r="J2880" s="26">
        <f t="shared" si="3387"/>
        <v>0</v>
      </c>
      <c r="K2880" s="26">
        <f t="shared" si="3387"/>
        <v>0</v>
      </c>
      <c r="L2880" s="26">
        <f t="shared" si="3387"/>
        <v>0</v>
      </c>
      <c r="M2880" s="26">
        <f t="shared" si="3387"/>
        <v>0</v>
      </c>
      <c r="N2880" s="26">
        <f t="shared" si="3387"/>
        <v>5755.223</v>
      </c>
      <c r="O2880" s="47">
        <f t="shared" si="3350"/>
        <v>99.855147286282829</v>
      </c>
      <c r="P2880" s="26">
        <f t="shared" si="3388"/>
        <v>0</v>
      </c>
      <c r="Q2880" s="26">
        <f t="shared" si="3388"/>
        <v>0</v>
      </c>
      <c r="R2880" s="26">
        <f t="shared" si="3388"/>
        <v>0</v>
      </c>
    </row>
    <row r="2881" spans="1:18" ht="26" x14ac:dyDescent="0.35">
      <c r="A2881" s="10">
        <v>944</v>
      </c>
      <c r="B2881" s="10" t="s">
        <v>74</v>
      </c>
      <c r="C2881" s="10" t="s">
        <v>128</v>
      </c>
      <c r="D2881" s="10" t="s">
        <v>311</v>
      </c>
      <c r="E2881" s="10">
        <v>240</v>
      </c>
      <c r="F2881" s="25" t="s">
        <v>356</v>
      </c>
      <c r="G2881" s="26">
        <v>5763.5720000000001</v>
      </c>
      <c r="H2881" s="26">
        <v>5763.5716899999998</v>
      </c>
      <c r="I2881" s="26">
        <v>5763.5716899999998</v>
      </c>
      <c r="J2881" s="26"/>
      <c r="K2881" s="26"/>
      <c r="L2881" s="26"/>
      <c r="M2881" s="26"/>
      <c r="N2881" s="26">
        <v>5755.223</v>
      </c>
      <c r="O2881" s="47">
        <f t="shared" si="3350"/>
        <v>99.855147286282829</v>
      </c>
      <c r="P2881" s="26"/>
      <c r="Q2881" s="26"/>
      <c r="R2881" s="26"/>
    </row>
    <row r="2882" spans="1:18" x14ac:dyDescent="0.35">
      <c r="A2882" s="10">
        <v>944</v>
      </c>
      <c r="B2882" s="10" t="s">
        <v>74</v>
      </c>
      <c r="C2882" s="10" t="s">
        <v>128</v>
      </c>
      <c r="D2882" s="10" t="s">
        <v>461</v>
      </c>
      <c r="E2882" s="10"/>
      <c r="F2882" s="25" t="s">
        <v>637</v>
      </c>
      <c r="G2882" s="26">
        <f t="shared" ref="G2882:N2883" si="3389">G2883</f>
        <v>22022.363000000001</v>
      </c>
      <c r="H2882" s="26">
        <f t="shared" si="3389"/>
        <v>22022.363000000001</v>
      </c>
      <c r="I2882" s="26">
        <f t="shared" si="3389"/>
        <v>22022.363000000001</v>
      </c>
      <c r="J2882" s="26">
        <f t="shared" si="3389"/>
        <v>0</v>
      </c>
      <c r="K2882" s="26">
        <f t="shared" si="3389"/>
        <v>0</v>
      </c>
      <c r="L2882" s="26">
        <f t="shared" si="3389"/>
        <v>0</v>
      </c>
      <c r="M2882" s="26">
        <f t="shared" si="3389"/>
        <v>0</v>
      </c>
      <c r="N2882" s="26">
        <f t="shared" si="3389"/>
        <v>22019.268</v>
      </c>
      <c r="O2882" s="47">
        <f t="shared" si="3350"/>
        <v>99.985946103967123</v>
      </c>
      <c r="P2882" s="26">
        <f t="shared" ref="P2882:R2883" si="3390">P2883</f>
        <v>0</v>
      </c>
      <c r="Q2882" s="26">
        <f t="shared" si="3390"/>
        <v>0</v>
      </c>
      <c r="R2882" s="26">
        <f t="shared" si="3390"/>
        <v>0</v>
      </c>
    </row>
    <row r="2883" spans="1:18" ht="26" x14ac:dyDescent="0.35">
      <c r="A2883" s="10">
        <v>944</v>
      </c>
      <c r="B2883" s="10" t="s">
        <v>74</v>
      </c>
      <c r="C2883" s="10" t="s">
        <v>128</v>
      </c>
      <c r="D2883" s="10" t="s">
        <v>461</v>
      </c>
      <c r="E2883" s="10" t="s">
        <v>6</v>
      </c>
      <c r="F2883" s="25" t="s">
        <v>367</v>
      </c>
      <c r="G2883" s="26">
        <f t="shared" si="3389"/>
        <v>22022.363000000001</v>
      </c>
      <c r="H2883" s="26">
        <f t="shared" si="3389"/>
        <v>22022.363000000001</v>
      </c>
      <c r="I2883" s="26">
        <f t="shared" si="3389"/>
        <v>22022.363000000001</v>
      </c>
      <c r="J2883" s="26">
        <f t="shared" si="3389"/>
        <v>0</v>
      </c>
      <c r="K2883" s="26">
        <f t="shared" si="3389"/>
        <v>0</v>
      </c>
      <c r="L2883" s="26">
        <f t="shared" si="3389"/>
        <v>0</v>
      </c>
      <c r="M2883" s="26">
        <f t="shared" si="3389"/>
        <v>0</v>
      </c>
      <c r="N2883" s="26">
        <f t="shared" si="3389"/>
        <v>22019.268</v>
      </c>
      <c r="O2883" s="47">
        <f t="shared" si="3350"/>
        <v>99.985946103967123</v>
      </c>
      <c r="P2883" s="26">
        <f t="shared" si="3390"/>
        <v>0</v>
      </c>
      <c r="Q2883" s="26">
        <f t="shared" si="3390"/>
        <v>0</v>
      </c>
      <c r="R2883" s="26">
        <f t="shared" si="3390"/>
        <v>0</v>
      </c>
    </row>
    <row r="2884" spans="1:18" ht="26" x14ac:dyDescent="0.35">
      <c r="A2884" s="10">
        <v>944</v>
      </c>
      <c r="B2884" s="10" t="s">
        <v>74</v>
      </c>
      <c r="C2884" s="10" t="s">
        <v>128</v>
      </c>
      <c r="D2884" s="10" t="s">
        <v>461</v>
      </c>
      <c r="E2884" s="10">
        <v>240</v>
      </c>
      <c r="F2884" s="25" t="s">
        <v>356</v>
      </c>
      <c r="G2884" s="26">
        <v>22022.363000000001</v>
      </c>
      <c r="H2884" s="26">
        <v>22022.363000000001</v>
      </c>
      <c r="I2884" s="26">
        <v>22022.363000000001</v>
      </c>
      <c r="J2884" s="26"/>
      <c r="K2884" s="26"/>
      <c r="L2884" s="26"/>
      <c r="M2884" s="26"/>
      <c r="N2884" s="26">
        <v>22019.268</v>
      </c>
      <c r="O2884" s="47">
        <f t="shared" si="3350"/>
        <v>99.985946103967123</v>
      </c>
      <c r="P2884" s="26"/>
      <c r="Q2884" s="26"/>
      <c r="R2884" s="26"/>
    </row>
    <row r="2885" spans="1:18" ht="26" x14ac:dyDescent="0.35">
      <c r="A2885" s="10">
        <v>944</v>
      </c>
      <c r="B2885" s="10" t="s">
        <v>74</v>
      </c>
      <c r="C2885" s="10" t="s">
        <v>128</v>
      </c>
      <c r="D2885" s="10" t="s">
        <v>462</v>
      </c>
      <c r="E2885" s="10"/>
      <c r="F2885" s="25" t="s">
        <v>777</v>
      </c>
      <c r="G2885" s="26">
        <f t="shared" ref="G2885:N2886" si="3391">G2886</f>
        <v>221503.19200000001</v>
      </c>
      <c r="H2885" s="26">
        <f t="shared" si="3391"/>
        <v>221503.19149999999</v>
      </c>
      <c r="I2885" s="26">
        <f t="shared" si="3391"/>
        <v>221503.19149999999</v>
      </c>
      <c r="J2885" s="26">
        <f t="shared" si="3391"/>
        <v>0</v>
      </c>
      <c r="K2885" s="26">
        <f t="shared" si="3391"/>
        <v>0</v>
      </c>
      <c r="L2885" s="26">
        <f t="shared" si="3391"/>
        <v>0</v>
      </c>
      <c r="M2885" s="26">
        <f t="shared" si="3391"/>
        <v>0</v>
      </c>
      <c r="N2885" s="26">
        <f t="shared" si="3391"/>
        <v>211144.378</v>
      </c>
      <c r="O2885" s="47">
        <f t="shared" si="3350"/>
        <v>95.323402146104073</v>
      </c>
      <c r="P2885" s="26">
        <f t="shared" ref="P2885:R2886" si="3392">P2886</f>
        <v>0</v>
      </c>
      <c r="Q2885" s="26">
        <f t="shared" si="3392"/>
        <v>0</v>
      </c>
      <c r="R2885" s="26">
        <f t="shared" si="3392"/>
        <v>0</v>
      </c>
    </row>
    <row r="2886" spans="1:18" ht="26" x14ac:dyDescent="0.35">
      <c r="A2886" s="10">
        <v>944</v>
      </c>
      <c r="B2886" s="10" t="s">
        <v>74</v>
      </c>
      <c r="C2886" s="10" t="s">
        <v>128</v>
      </c>
      <c r="D2886" s="10" t="s">
        <v>462</v>
      </c>
      <c r="E2886" s="10" t="s">
        <v>6</v>
      </c>
      <c r="F2886" s="25" t="s">
        <v>367</v>
      </c>
      <c r="G2886" s="26">
        <f t="shared" si="3391"/>
        <v>221503.19200000001</v>
      </c>
      <c r="H2886" s="26">
        <f t="shared" si="3391"/>
        <v>221503.19149999999</v>
      </c>
      <c r="I2886" s="26">
        <f t="shared" si="3391"/>
        <v>221503.19149999999</v>
      </c>
      <c r="J2886" s="26">
        <f t="shared" si="3391"/>
        <v>0</v>
      </c>
      <c r="K2886" s="26">
        <f t="shared" si="3391"/>
        <v>0</v>
      </c>
      <c r="L2886" s="26">
        <f t="shared" si="3391"/>
        <v>0</v>
      </c>
      <c r="M2886" s="26">
        <f t="shared" si="3391"/>
        <v>0</v>
      </c>
      <c r="N2886" s="26">
        <f t="shared" si="3391"/>
        <v>211144.378</v>
      </c>
      <c r="O2886" s="47">
        <f t="shared" si="3350"/>
        <v>95.323402146104073</v>
      </c>
      <c r="P2886" s="26">
        <f t="shared" si="3392"/>
        <v>0</v>
      </c>
      <c r="Q2886" s="26">
        <f t="shared" si="3392"/>
        <v>0</v>
      </c>
      <c r="R2886" s="26">
        <f t="shared" si="3392"/>
        <v>0</v>
      </c>
    </row>
    <row r="2887" spans="1:18" ht="26" x14ac:dyDescent="0.35">
      <c r="A2887" s="10">
        <v>944</v>
      </c>
      <c r="B2887" s="10" t="s">
        <v>74</v>
      </c>
      <c r="C2887" s="10" t="s">
        <v>128</v>
      </c>
      <c r="D2887" s="10" t="s">
        <v>462</v>
      </c>
      <c r="E2887" s="10">
        <v>240</v>
      </c>
      <c r="F2887" s="25" t="s">
        <v>356</v>
      </c>
      <c r="G2887" s="26">
        <v>221503.19200000001</v>
      </c>
      <c r="H2887" s="26">
        <v>221503.19149999999</v>
      </c>
      <c r="I2887" s="26">
        <v>221503.19149999999</v>
      </c>
      <c r="J2887" s="26"/>
      <c r="K2887" s="26"/>
      <c r="L2887" s="26"/>
      <c r="M2887" s="26"/>
      <c r="N2887" s="26">
        <v>211144.378</v>
      </c>
      <c r="O2887" s="47">
        <f t="shared" si="3350"/>
        <v>95.323402146104073</v>
      </c>
      <c r="P2887" s="26"/>
      <c r="Q2887" s="26"/>
      <c r="R2887" s="26"/>
    </row>
    <row r="2888" spans="1:18" ht="26" x14ac:dyDescent="0.35">
      <c r="A2888" s="10">
        <v>944</v>
      </c>
      <c r="B2888" s="10" t="s">
        <v>74</v>
      </c>
      <c r="C2888" s="10" t="s">
        <v>128</v>
      </c>
      <c r="D2888" s="10" t="s">
        <v>463</v>
      </c>
      <c r="E2888" s="10"/>
      <c r="F2888" s="25" t="s">
        <v>774</v>
      </c>
      <c r="G2888" s="26">
        <f t="shared" ref="G2888:N2889" si="3393">G2889</f>
        <v>4634.3999999999996</v>
      </c>
      <c r="H2888" s="26">
        <f t="shared" si="3393"/>
        <v>0</v>
      </c>
      <c r="I2888" s="26">
        <f t="shared" si="3393"/>
        <v>0</v>
      </c>
      <c r="J2888" s="26">
        <f t="shared" si="3393"/>
        <v>0</v>
      </c>
      <c r="K2888" s="26">
        <f t="shared" si="3393"/>
        <v>0</v>
      </c>
      <c r="L2888" s="26">
        <f t="shared" si="3393"/>
        <v>0</v>
      </c>
      <c r="M2888" s="26">
        <f t="shared" si="3393"/>
        <v>0</v>
      </c>
      <c r="N2888" s="26">
        <f t="shared" si="3393"/>
        <v>0</v>
      </c>
      <c r="O2888" s="47"/>
      <c r="P2888" s="26">
        <f t="shared" ref="P2888:R2889" si="3394">P2889</f>
        <v>0</v>
      </c>
      <c r="Q2888" s="26">
        <f t="shared" si="3394"/>
        <v>0</v>
      </c>
      <c r="R2888" s="26">
        <f t="shared" si="3394"/>
        <v>0</v>
      </c>
    </row>
    <row r="2889" spans="1:18" ht="26" x14ac:dyDescent="0.35">
      <c r="A2889" s="10">
        <v>944</v>
      </c>
      <c r="B2889" s="10" t="s">
        <v>74</v>
      </c>
      <c r="C2889" s="10" t="s">
        <v>128</v>
      </c>
      <c r="D2889" s="10" t="s">
        <v>463</v>
      </c>
      <c r="E2889" s="10" t="s">
        <v>6</v>
      </c>
      <c r="F2889" s="25" t="s">
        <v>367</v>
      </c>
      <c r="G2889" s="26">
        <f t="shared" si="3393"/>
        <v>4634.3999999999996</v>
      </c>
      <c r="H2889" s="26">
        <f t="shared" si="3393"/>
        <v>0</v>
      </c>
      <c r="I2889" s="26">
        <f t="shared" si="3393"/>
        <v>0</v>
      </c>
      <c r="J2889" s="26">
        <f t="shared" si="3393"/>
        <v>0</v>
      </c>
      <c r="K2889" s="26">
        <f t="shared" si="3393"/>
        <v>0</v>
      </c>
      <c r="L2889" s="26">
        <f t="shared" si="3393"/>
        <v>0</v>
      </c>
      <c r="M2889" s="26">
        <f t="shared" si="3393"/>
        <v>0</v>
      </c>
      <c r="N2889" s="26">
        <f t="shared" si="3393"/>
        <v>0</v>
      </c>
      <c r="O2889" s="47"/>
      <c r="P2889" s="26">
        <f t="shared" si="3394"/>
        <v>0</v>
      </c>
      <c r="Q2889" s="26">
        <f t="shared" si="3394"/>
        <v>0</v>
      </c>
      <c r="R2889" s="26">
        <f t="shared" si="3394"/>
        <v>0</v>
      </c>
    </row>
    <row r="2890" spans="1:18" ht="26" x14ac:dyDescent="0.35">
      <c r="A2890" s="10">
        <v>944</v>
      </c>
      <c r="B2890" s="10" t="s">
        <v>74</v>
      </c>
      <c r="C2890" s="10" t="s">
        <v>128</v>
      </c>
      <c r="D2890" s="10" t="s">
        <v>463</v>
      </c>
      <c r="E2890" s="10">
        <v>240</v>
      </c>
      <c r="F2890" s="25" t="s">
        <v>356</v>
      </c>
      <c r="G2890" s="26">
        <v>4634.3999999999996</v>
      </c>
      <c r="H2890" s="26"/>
      <c r="I2890" s="26"/>
      <c r="J2890" s="26"/>
      <c r="K2890" s="26"/>
      <c r="L2890" s="26"/>
      <c r="M2890" s="26"/>
      <c r="N2890" s="26"/>
      <c r="O2890" s="47"/>
      <c r="P2890" s="26"/>
      <c r="Q2890" s="26"/>
      <c r="R2890" s="26"/>
    </row>
    <row r="2891" spans="1:18" ht="26" x14ac:dyDescent="0.35">
      <c r="A2891" s="10">
        <v>944</v>
      </c>
      <c r="B2891" s="10" t="s">
        <v>74</v>
      </c>
      <c r="C2891" s="10" t="s">
        <v>128</v>
      </c>
      <c r="D2891" s="10" t="s">
        <v>896</v>
      </c>
      <c r="E2891" s="10"/>
      <c r="F2891" s="25" t="s">
        <v>774</v>
      </c>
      <c r="G2891" s="26">
        <f>G2892</f>
        <v>0</v>
      </c>
      <c r="H2891" s="26">
        <f t="shared" ref="H2891:N2892" si="3395">H2892</f>
        <v>4634.3999999999996</v>
      </c>
      <c r="I2891" s="26">
        <f t="shared" si="3395"/>
        <v>4634.3999999999996</v>
      </c>
      <c r="J2891" s="26">
        <f t="shared" si="3395"/>
        <v>0</v>
      </c>
      <c r="K2891" s="26">
        <f t="shared" si="3395"/>
        <v>0</v>
      </c>
      <c r="L2891" s="26">
        <f t="shared" si="3395"/>
        <v>0</v>
      </c>
      <c r="M2891" s="26">
        <f t="shared" si="3395"/>
        <v>0</v>
      </c>
      <c r="N2891" s="26">
        <f t="shared" si="3395"/>
        <v>4634.3999999999996</v>
      </c>
      <c r="O2891" s="47">
        <f t="shared" si="3350"/>
        <v>100</v>
      </c>
      <c r="P2891" s="26">
        <f t="shared" ref="P2891:R2892" si="3396">P2892</f>
        <v>0</v>
      </c>
      <c r="Q2891" s="26">
        <f t="shared" si="3396"/>
        <v>0</v>
      </c>
      <c r="R2891" s="26">
        <f t="shared" si="3396"/>
        <v>0</v>
      </c>
    </row>
    <row r="2892" spans="1:18" ht="26" x14ac:dyDescent="0.35">
      <c r="A2892" s="10">
        <v>944</v>
      </c>
      <c r="B2892" s="10" t="s">
        <v>74</v>
      </c>
      <c r="C2892" s="10" t="s">
        <v>128</v>
      </c>
      <c r="D2892" s="10" t="s">
        <v>896</v>
      </c>
      <c r="E2892" s="10" t="s">
        <v>6</v>
      </c>
      <c r="F2892" s="25" t="s">
        <v>367</v>
      </c>
      <c r="G2892" s="26">
        <f>G2893</f>
        <v>0</v>
      </c>
      <c r="H2892" s="26">
        <f t="shared" si="3395"/>
        <v>4634.3999999999996</v>
      </c>
      <c r="I2892" s="26">
        <f t="shared" si="3395"/>
        <v>4634.3999999999996</v>
      </c>
      <c r="J2892" s="26">
        <f t="shared" si="3395"/>
        <v>0</v>
      </c>
      <c r="K2892" s="26">
        <f t="shared" si="3395"/>
        <v>0</v>
      </c>
      <c r="L2892" s="26">
        <f t="shared" si="3395"/>
        <v>0</v>
      </c>
      <c r="M2892" s="26">
        <f t="shared" si="3395"/>
        <v>0</v>
      </c>
      <c r="N2892" s="26">
        <f t="shared" si="3395"/>
        <v>4634.3999999999996</v>
      </c>
      <c r="O2892" s="47">
        <f t="shared" si="3350"/>
        <v>100</v>
      </c>
      <c r="P2892" s="26">
        <f t="shared" si="3396"/>
        <v>0</v>
      </c>
      <c r="Q2892" s="26">
        <f t="shared" si="3396"/>
        <v>0</v>
      </c>
      <c r="R2892" s="26">
        <f t="shared" si="3396"/>
        <v>0</v>
      </c>
    </row>
    <row r="2893" spans="1:18" ht="26" x14ac:dyDescent="0.35">
      <c r="A2893" s="10">
        <v>944</v>
      </c>
      <c r="B2893" s="10" t="s">
        <v>74</v>
      </c>
      <c r="C2893" s="10" t="s">
        <v>128</v>
      </c>
      <c r="D2893" s="10" t="s">
        <v>896</v>
      </c>
      <c r="E2893" s="10">
        <v>240</v>
      </c>
      <c r="F2893" s="25" t="s">
        <v>356</v>
      </c>
      <c r="G2893" s="26"/>
      <c r="H2893" s="26">
        <v>4634.3999999999996</v>
      </c>
      <c r="I2893" s="26">
        <v>4634.3999999999996</v>
      </c>
      <c r="J2893" s="26"/>
      <c r="K2893" s="26"/>
      <c r="L2893" s="26"/>
      <c r="M2893" s="26"/>
      <c r="N2893" s="26">
        <v>4634.3999999999996</v>
      </c>
      <c r="O2893" s="47">
        <f t="shared" si="3350"/>
        <v>100</v>
      </c>
      <c r="P2893" s="26"/>
      <c r="Q2893" s="26"/>
      <c r="R2893" s="26"/>
    </row>
    <row r="2894" spans="1:18" ht="39" x14ac:dyDescent="0.35">
      <c r="A2894" s="10">
        <v>944</v>
      </c>
      <c r="B2894" s="10" t="s">
        <v>74</v>
      </c>
      <c r="C2894" s="10" t="s">
        <v>128</v>
      </c>
      <c r="D2894" s="10" t="s">
        <v>464</v>
      </c>
      <c r="E2894" s="10"/>
      <c r="F2894" s="25" t="s">
        <v>755</v>
      </c>
      <c r="G2894" s="26">
        <f t="shared" ref="G2894:N2895" si="3397">G2895</f>
        <v>87672.3</v>
      </c>
      <c r="H2894" s="26">
        <f t="shared" si="3397"/>
        <v>87672.3</v>
      </c>
      <c r="I2894" s="26">
        <f t="shared" si="3397"/>
        <v>87672.3</v>
      </c>
      <c r="J2894" s="26">
        <f t="shared" si="3397"/>
        <v>87672.3</v>
      </c>
      <c r="K2894" s="26">
        <f t="shared" si="3397"/>
        <v>87672.3</v>
      </c>
      <c r="L2894" s="26">
        <f t="shared" si="3397"/>
        <v>0</v>
      </c>
      <c r="M2894" s="26">
        <f t="shared" si="3397"/>
        <v>0</v>
      </c>
      <c r="N2894" s="26">
        <f t="shared" si="3397"/>
        <v>70137.84</v>
      </c>
      <c r="O2894" s="47">
        <f t="shared" ref="O2894:O2957" si="3398">N2894/H2894*100</f>
        <v>80</v>
      </c>
      <c r="P2894" s="26">
        <f t="shared" ref="P2894:R2895" si="3399">P2895</f>
        <v>70137.84</v>
      </c>
      <c r="Q2894" s="26">
        <f t="shared" si="3399"/>
        <v>0</v>
      </c>
      <c r="R2894" s="26">
        <f t="shared" si="3399"/>
        <v>0</v>
      </c>
    </row>
    <row r="2895" spans="1:18" ht="26" x14ac:dyDescent="0.35">
      <c r="A2895" s="10">
        <v>944</v>
      </c>
      <c r="B2895" s="10" t="s">
        <v>74</v>
      </c>
      <c r="C2895" s="10" t="s">
        <v>128</v>
      </c>
      <c r="D2895" s="10" t="s">
        <v>464</v>
      </c>
      <c r="E2895" s="10" t="s">
        <v>6</v>
      </c>
      <c r="F2895" s="25" t="s">
        <v>367</v>
      </c>
      <c r="G2895" s="26">
        <f t="shared" si="3397"/>
        <v>87672.3</v>
      </c>
      <c r="H2895" s="26">
        <f t="shared" si="3397"/>
        <v>87672.3</v>
      </c>
      <c r="I2895" s="26">
        <f t="shared" si="3397"/>
        <v>87672.3</v>
      </c>
      <c r="J2895" s="26">
        <f t="shared" si="3397"/>
        <v>87672.3</v>
      </c>
      <c r="K2895" s="26">
        <f t="shared" si="3397"/>
        <v>87672.3</v>
      </c>
      <c r="L2895" s="26">
        <f t="shared" si="3397"/>
        <v>0</v>
      </c>
      <c r="M2895" s="26">
        <f t="shared" si="3397"/>
        <v>0</v>
      </c>
      <c r="N2895" s="26">
        <f t="shared" si="3397"/>
        <v>70137.84</v>
      </c>
      <c r="O2895" s="47">
        <f t="shared" si="3398"/>
        <v>80</v>
      </c>
      <c r="P2895" s="26">
        <f t="shared" si="3399"/>
        <v>70137.84</v>
      </c>
      <c r="Q2895" s="26">
        <f t="shared" si="3399"/>
        <v>0</v>
      </c>
      <c r="R2895" s="26">
        <f t="shared" si="3399"/>
        <v>0</v>
      </c>
    </row>
    <row r="2896" spans="1:18" ht="26" x14ac:dyDescent="0.35">
      <c r="A2896" s="10">
        <v>944</v>
      </c>
      <c r="B2896" s="10" t="s">
        <v>74</v>
      </c>
      <c r="C2896" s="10" t="s">
        <v>128</v>
      </c>
      <c r="D2896" s="10" t="s">
        <v>464</v>
      </c>
      <c r="E2896" s="10">
        <v>240</v>
      </c>
      <c r="F2896" s="25" t="s">
        <v>356</v>
      </c>
      <c r="G2896" s="26">
        <v>87672.3</v>
      </c>
      <c r="H2896" s="26">
        <v>87672.3</v>
      </c>
      <c r="I2896" s="26">
        <v>87672.3</v>
      </c>
      <c r="J2896" s="26">
        <f>H2896</f>
        <v>87672.3</v>
      </c>
      <c r="K2896" s="26">
        <f>I2896</f>
        <v>87672.3</v>
      </c>
      <c r="L2896" s="26"/>
      <c r="M2896" s="26"/>
      <c r="N2896" s="26">
        <v>70137.84</v>
      </c>
      <c r="O2896" s="47">
        <f t="shared" si="3398"/>
        <v>80</v>
      </c>
      <c r="P2896" s="26">
        <f>N2896</f>
        <v>70137.84</v>
      </c>
      <c r="Q2896" s="26"/>
      <c r="R2896" s="26"/>
    </row>
    <row r="2897" spans="1:18" x14ac:dyDescent="0.35">
      <c r="A2897" s="10">
        <v>944</v>
      </c>
      <c r="B2897" s="10" t="s">
        <v>74</v>
      </c>
      <c r="C2897" s="10" t="s">
        <v>128</v>
      </c>
      <c r="D2897" s="10" t="s">
        <v>465</v>
      </c>
      <c r="E2897" s="10"/>
      <c r="F2897" s="25" t="s">
        <v>638</v>
      </c>
      <c r="G2897" s="26">
        <f t="shared" ref="G2897:N2898" si="3400">G2898</f>
        <v>45533</v>
      </c>
      <c r="H2897" s="26">
        <f t="shared" si="3400"/>
        <v>45533</v>
      </c>
      <c r="I2897" s="26">
        <f t="shared" si="3400"/>
        <v>45533</v>
      </c>
      <c r="J2897" s="26">
        <f t="shared" si="3400"/>
        <v>0</v>
      </c>
      <c r="K2897" s="26">
        <f t="shared" si="3400"/>
        <v>0</v>
      </c>
      <c r="L2897" s="26">
        <f t="shared" si="3400"/>
        <v>0</v>
      </c>
      <c r="M2897" s="26">
        <f t="shared" si="3400"/>
        <v>0</v>
      </c>
      <c r="N2897" s="26">
        <f t="shared" si="3400"/>
        <v>45533</v>
      </c>
      <c r="O2897" s="47">
        <f t="shared" si="3398"/>
        <v>100</v>
      </c>
      <c r="P2897" s="26">
        <f t="shared" ref="P2897:R2898" si="3401">P2898</f>
        <v>0</v>
      </c>
      <c r="Q2897" s="26">
        <f t="shared" si="3401"/>
        <v>0</v>
      </c>
      <c r="R2897" s="26">
        <f t="shared" si="3401"/>
        <v>0</v>
      </c>
    </row>
    <row r="2898" spans="1:18" x14ac:dyDescent="0.35">
      <c r="A2898" s="10">
        <v>944</v>
      </c>
      <c r="B2898" s="10" t="s">
        <v>74</v>
      </c>
      <c r="C2898" s="10" t="s">
        <v>128</v>
      </c>
      <c r="D2898" s="10" t="s">
        <v>465</v>
      </c>
      <c r="E2898" s="10" t="s">
        <v>7</v>
      </c>
      <c r="F2898" s="25" t="s">
        <v>371</v>
      </c>
      <c r="G2898" s="26">
        <f t="shared" si="3400"/>
        <v>45533</v>
      </c>
      <c r="H2898" s="26">
        <f t="shared" si="3400"/>
        <v>45533</v>
      </c>
      <c r="I2898" s="26">
        <f t="shared" si="3400"/>
        <v>45533</v>
      </c>
      <c r="J2898" s="26">
        <f t="shared" si="3400"/>
        <v>0</v>
      </c>
      <c r="K2898" s="26">
        <f t="shared" si="3400"/>
        <v>0</v>
      </c>
      <c r="L2898" s="26">
        <f t="shared" si="3400"/>
        <v>0</v>
      </c>
      <c r="M2898" s="26">
        <f t="shared" si="3400"/>
        <v>0</v>
      </c>
      <c r="N2898" s="26">
        <f t="shared" si="3400"/>
        <v>45533</v>
      </c>
      <c r="O2898" s="47">
        <f t="shared" si="3398"/>
        <v>100</v>
      </c>
      <c r="P2898" s="26">
        <f t="shared" si="3401"/>
        <v>0</v>
      </c>
      <c r="Q2898" s="26">
        <f t="shared" si="3401"/>
        <v>0</v>
      </c>
      <c r="R2898" s="26">
        <f t="shared" si="3401"/>
        <v>0</v>
      </c>
    </row>
    <row r="2899" spans="1:18" ht="39" x14ac:dyDescent="0.35">
      <c r="A2899" s="10">
        <v>944</v>
      </c>
      <c r="B2899" s="10" t="s">
        <v>74</v>
      </c>
      <c r="C2899" s="10" t="s">
        <v>128</v>
      </c>
      <c r="D2899" s="10" t="s">
        <v>465</v>
      </c>
      <c r="E2899" s="10">
        <v>810</v>
      </c>
      <c r="F2899" s="25" t="s">
        <v>733</v>
      </c>
      <c r="G2899" s="26">
        <v>45533</v>
      </c>
      <c r="H2899" s="26">
        <v>45533</v>
      </c>
      <c r="I2899" s="26">
        <v>45533</v>
      </c>
      <c r="J2899" s="26"/>
      <c r="K2899" s="26"/>
      <c r="L2899" s="26"/>
      <c r="M2899" s="26"/>
      <c r="N2899" s="26">
        <v>45533</v>
      </c>
      <c r="O2899" s="47">
        <f t="shared" si="3398"/>
        <v>100</v>
      </c>
      <c r="P2899" s="26"/>
      <c r="Q2899" s="26"/>
      <c r="R2899" s="26"/>
    </row>
    <row r="2900" spans="1:18" ht="26" x14ac:dyDescent="0.35">
      <c r="A2900" s="10">
        <v>944</v>
      </c>
      <c r="B2900" s="10" t="s">
        <v>74</v>
      </c>
      <c r="C2900" s="10" t="s">
        <v>128</v>
      </c>
      <c r="D2900" s="10" t="s">
        <v>482</v>
      </c>
      <c r="E2900" s="10"/>
      <c r="F2900" s="25" t="s">
        <v>639</v>
      </c>
      <c r="G2900" s="26">
        <f>G2901+G2904+G2907+G2910</f>
        <v>417026.61899999995</v>
      </c>
      <c r="H2900" s="26">
        <f>H2901+H2904+H2907+H2910</f>
        <v>417026.61899999995</v>
      </c>
      <c r="I2900" s="26">
        <f t="shared" ref="I2900:R2900" si="3402">I2901+I2904+I2907+I2910</f>
        <v>417026.59802999999</v>
      </c>
      <c r="J2900" s="26">
        <f t="shared" si="3402"/>
        <v>273909.09999999998</v>
      </c>
      <c r="K2900" s="26">
        <f t="shared" si="3402"/>
        <v>273909.07903000002</v>
      </c>
      <c r="L2900" s="26">
        <f t="shared" si="3402"/>
        <v>417026.61899999995</v>
      </c>
      <c r="M2900" s="26">
        <f t="shared" si="3402"/>
        <v>417026.59802999999</v>
      </c>
      <c r="N2900" s="26">
        <f t="shared" si="3402"/>
        <v>407269.76600000006</v>
      </c>
      <c r="O2900" s="47">
        <f t="shared" si="3398"/>
        <v>97.660376447096795</v>
      </c>
      <c r="P2900" s="26">
        <f t="shared" si="3402"/>
        <v>273909.07900000003</v>
      </c>
      <c r="Q2900" s="26">
        <f t="shared" si="3402"/>
        <v>407269.76600000006</v>
      </c>
      <c r="R2900" s="26">
        <f t="shared" si="3402"/>
        <v>0</v>
      </c>
    </row>
    <row r="2901" spans="1:18" ht="39" x14ac:dyDescent="0.35">
      <c r="A2901" s="10">
        <v>944</v>
      </c>
      <c r="B2901" s="10" t="s">
        <v>74</v>
      </c>
      <c r="C2901" s="10" t="s">
        <v>128</v>
      </c>
      <c r="D2901" s="10" t="s">
        <v>466</v>
      </c>
      <c r="E2901" s="10"/>
      <c r="F2901" s="25" t="s">
        <v>795</v>
      </c>
      <c r="G2901" s="26">
        <f t="shared" ref="G2901:N2902" si="3403">G2902</f>
        <v>18692.919000000002</v>
      </c>
      <c r="H2901" s="26">
        <f t="shared" si="3403"/>
        <v>18692.919000000002</v>
      </c>
      <c r="I2901" s="26">
        <f t="shared" si="3403"/>
        <v>18692.919000000002</v>
      </c>
      <c r="J2901" s="26">
        <f t="shared" si="3403"/>
        <v>0</v>
      </c>
      <c r="K2901" s="26">
        <f t="shared" si="3403"/>
        <v>0</v>
      </c>
      <c r="L2901" s="26">
        <f t="shared" si="3403"/>
        <v>18692.919000000002</v>
      </c>
      <c r="M2901" s="26">
        <f t="shared" si="3403"/>
        <v>18692.919000000002</v>
      </c>
      <c r="N2901" s="26">
        <f>N2902</f>
        <v>8936.0869999999995</v>
      </c>
      <c r="O2901" s="47">
        <f t="shared" si="3398"/>
        <v>47.804663359425028</v>
      </c>
      <c r="P2901" s="26">
        <f t="shared" ref="P2901:R2902" si="3404">P2902</f>
        <v>0</v>
      </c>
      <c r="Q2901" s="26">
        <f t="shared" si="3404"/>
        <v>8936.0869999999995</v>
      </c>
      <c r="R2901" s="26">
        <f t="shared" si="3404"/>
        <v>0</v>
      </c>
    </row>
    <row r="2902" spans="1:18" ht="26" x14ac:dyDescent="0.35">
      <c r="A2902" s="10">
        <v>944</v>
      </c>
      <c r="B2902" s="10" t="s">
        <v>74</v>
      </c>
      <c r="C2902" s="10" t="s">
        <v>128</v>
      </c>
      <c r="D2902" s="10" t="s">
        <v>466</v>
      </c>
      <c r="E2902" s="10" t="s">
        <v>20</v>
      </c>
      <c r="F2902" s="25" t="s">
        <v>369</v>
      </c>
      <c r="G2902" s="26">
        <f t="shared" si="3403"/>
        <v>18692.919000000002</v>
      </c>
      <c r="H2902" s="26">
        <f t="shared" si="3403"/>
        <v>18692.919000000002</v>
      </c>
      <c r="I2902" s="26">
        <f t="shared" si="3403"/>
        <v>18692.919000000002</v>
      </c>
      <c r="J2902" s="26">
        <f t="shared" si="3403"/>
        <v>0</v>
      </c>
      <c r="K2902" s="26">
        <f t="shared" si="3403"/>
        <v>0</v>
      </c>
      <c r="L2902" s="26">
        <f t="shared" si="3403"/>
        <v>18692.919000000002</v>
      </c>
      <c r="M2902" s="26">
        <f t="shared" si="3403"/>
        <v>18692.919000000002</v>
      </c>
      <c r="N2902" s="26">
        <f t="shared" si="3403"/>
        <v>8936.0869999999995</v>
      </c>
      <c r="O2902" s="47">
        <f t="shared" si="3398"/>
        <v>47.804663359425028</v>
      </c>
      <c r="P2902" s="26">
        <f t="shared" si="3404"/>
        <v>0</v>
      </c>
      <c r="Q2902" s="26">
        <f t="shared" si="3404"/>
        <v>8936.0869999999995</v>
      </c>
      <c r="R2902" s="26">
        <f t="shared" si="3404"/>
        <v>0</v>
      </c>
    </row>
    <row r="2903" spans="1:18" x14ac:dyDescent="0.35">
      <c r="A2903" s="10">
        <v>944</v>
      </c>
      <c r="B2903" s="10" t="s">
        <v>74</v>
      </c>
      <c r="C2903" s="10" t="s">
        <v>128</v>
      </c>
      <c r="D2903" s="10" t="s">
        <v>466</v>
      </c>
      <c r="E2903" s="10">
        <v>410</v>
      </c>
      <c r="F2903" s="25" t="s">
        <v>360</v>
      </c>
      <c r="G2903" s="26">
        <v>18692.919000000002</v>
      </c>
      <c r="H2903" s="26">
        <v>18692.919000000002</v>
      </c>
      <c r="I2903" s="26">
        <v>18692.919000000002</v>
      </c>
      <c r="J2903" s="26"/>
      <c r="K2903" s="26"/>
      <c r="L2903" s="26">
        <f>H2903</f>
        <v>18692.919000000002</v>
      </c>
      <c r="M2903" s="26">
        <f>I2903</f>
        <v>18692.919000000002</v>
      </c>
      <c r="N2903" s="26">
        <v>8936.0869999999995</v>
      </c>
      <c r="O2903" s="47">
        <f t="shared" si="3398"/>
        <v>47.804663359425028</v>
      </c>
      <c r="P2903" s="26"/>
      <c r="Q2903" s="26">
        <v>8936.0869999999995</v>
      </c>
      <c r="R2903" s="26"/>
    </row>
    <row r="2904" spans="1:18" x14ac:dyDescent="0.35">
      <c r="A2904" s="10">
        <v>944</v>
      </c>
      <c r="B2904" s="10" t="s">
        <v>74</v>
      </c>
      <c r="C2904" s="10" t="s">
        <v>128</v>
      </c>
      <c r="D2904" s="10" t="s">
        <v>467</v>
      </c>
      <c r="E2904" s="10"/>
      <c r="F2904" s="25" t="s">
        <v>641</v>
      </c>
      <c r="G2904" s="26">
        <f t="shared" ref="G2904:N2905" si="3405">G2905</f>
        <v>124384.6</v>
      </c>
      <c r="H2904" s="26">
        <f t="shared" si="3405"/>
        <v>124384.6</v>
      </c>
      <c r="I2904" s="26">
        <f t="shared" si="3405"/>
        <v>124384.6</v>
      </c>
      <c r="J2904" s="26">
        <f t="shared" si="3405"/>
        <v>0</v>
      </c>
      <c r="K2904" s="26">
        <f t="shared" si="3405"/>
        <v>0</v>
      </c>
      <c r="L2904" s="26">
        <f t="shared" si="3405"/>
        <v>124384.6</v>
      </c>
      <c r="M2904" s="26">
        <f t="shared" si="3405"/>
        <v>124384.6</v>
      </c>
      <c r="N2904" s="26">
        <f t="shared" si="3405"/>
        <v>124384.6</v>
      </c>
      <c r="O2904" s="47">
        <f t="shared" si="3398"/>
        <v>100</v>
      </c>
      <c r="P2904" s="26">
        <f t="shared" ref="P2904:R2905" si="3406">P2905</f>
        <v>0</v>
      </c>
      <c r="Q2904" s="26">
        <f t="shared" si="3406"/>
        <v>124384.6</v>
      </c>
      <c r="R2904" s="26">
        <f t="shared" si="3406"/>
        <v>0</v>
      </c>
    </row>
    <row r="2905" spans="1:18" ht="26" x14ac:dyDescent="0.35">
      <c r="A2905" s="10">
        <v>944</v>
      </c>
      <c r="B2905" s="10" t="s">
        <v>74</v>
      </c>
      <c r="C2905" s="10" t="s">
        <v>128</v>
      </c>
      <c r="D2905" s="10" t="s">
        <v>467</v>
      </c>
      <c r="E2905" s="10" t="s">
        <v>20</v>
      </c>
      <c r="F2905" s="25" t="s">
        <v>369</v>
      </c>
      <c r="G2905" s="26">
        <f t="shared" si="3405"/>
        <v>124384.6</v>
      </c>
      <c r="H2905" s="26">
        <f t="shared" si="3405"/>
        <v>124384.6</v>
      </c>
      <c r="I2905" s="26">
        <f t="shared" si="3405"/>
        <v>124384.6</v>
      </c>
      <c r="J2905" s="26">
        <f t="shared" si="3405"/>
        <v>0</v>
      </c>
      <c r="K2905" s="26">
        <f t="shared" si="3405"/>
        <v>0</v>
      </c>
      <c r="L2905" s="26">
        <f t="shared" si="3405"/>
        <v>124384.6</v>
      </c>
      <c r="M2905" s="26">
        <f t="shared" si="3405"/>
        <v>124384.6</v>
      </c>
      <c r="N2905" s="26">
        <f t="shared" si="3405"/>
        <v>124384.6</v>
      </c>
      <c r="O2905" s="47">
        <f t="shared" si="3398"/>
        <v>100</v>
      </c>
      <c r="P2905" s="26">
        <f t="shared" si="3406"/>
        <v>0</v>
      </c>
      <c r="Q2905" s="26">
        <f t="shared" si="3406"/>
        <v>124384.6</v>
      </c>
      <c r="R2905" s="26">
        <f t="shared" si="3406"/>
        <v>0</v>
      </c>
    </row>
    <row r="2906" spans="1:18" x14ac:dyDescent="0.35">
      <c r="A2906" s="10">
        <v>944</v>
      </c>
      <c r="B2906" s="10" t="s">
        <v>74</v>
      </c>
      <c r="C2906" s="10" t="s">
        <v>128</v>
      </c>
      <c r="D2906" s="10" t="s">
        <v>467</v>
      </c>
      <c r="E2906" s="10">
        <v>410</v>
      </c>
      <c r="F2906" s="25" t="s">
        <v>360</v>
      </c>
      <c r="G2906" s="26">
        <v>124384.6</v>
      </c>
      <c r="H2906" s="26">
        <v>124384.6</v>
      </c>
      <c r="I2906" s="26">
        <v>124384.6</v>
      </c>
      <c r="J2906" s="26"/>
      <c r="K2906" s="26"/>
      <c r="L2906" s="26">
        <f>H2906</f>
        <v>124384.6</v>
      </c>
      <c r="M2906" s="26">
        <f>I2906</f>
        <v>124384.6</v>
      </c>
      <c r="N2906" s="26">
        <v>124384.6</v>
      </c>
      <c r="O2906" s="47">
        <f t="shared" si="3398"/>
        <v>100</v>
      </c>
      <c r="P2906" s="26"/>
      <c r="Q2906" s="26">
        <v>124384.6</v>
      </c>
      <c r="R2906" s="26"/>
    </row>
    <row r="2907" spans="1:18" ht="26" x14ac:dyDescent="0.35">
      <c r="A2907" s="10">
        <v>944</v>
      </c>
      <c r="B2907" s="10" t="s">
        <v>74</v>
      </c>
      <c r="C2907" s="10" t="s">
        <v>128</v>
      </c>
      <c r="D2907" s="10" t="s">
        <v>468</v>
      </c>
      <c r="E2907" s="10"/>
      <c r="F2907" s="25" t="s">
        <v>642</v>
      </c>
      <c r="G2907" s="26">
        <f t="shared" ref="G2907:N2908" si="3407">G2908</f>
        <v>40</v>
      </c>
      <c r="H2907" s="26">
        <f t="shared" si="3407"/>
        <v>40</v>
      </c>
      <c r="I2907" s="26">
        <f t="shared" si="3407"/>
        <v>40</v>
      </c>
      <c r="J2907" s="26">
        <f t="shared" si="3407"/>
        <v>0</v>
      </c>
      <c r="K2907" s="26">
        <f t="shared" si="3407"/>
        <v>0</v>
      </c>
      <c r="L2907" s="26">
        <f t="shared" si="3407"/>
        <v>40</v>
      </c>
      <c r="M2907" s="26">
        <f t="shared" si="3407"/>
        <v>40</v>
      </c>
      <c r="N2907" s="26">
        <f t="shared" si="3407"/>
        <v>40</v>
      </c>
      <c r="O2907" s="47">
        <f t="shared" si="3398"/>
        <v>100</v>
      </c>
      <c r="P2907" s="26">
        <f t="shared" ref="P2907:R2908" si="3408">P2908</f>
        <v>0</v>
      </c>
      <c r="Q2907" s="26">
        <f t="shared" si="3408"/>
        <v>40</v>
      </c>
      <c r="R2907" s="26">
        <f t="shared" si="3408"/>
        <v>0</v>
      </c>
    </row>
    <row r="2908" spans="1:18" ht="26" x14ac:dyDescent="0.35">
      <c r="A2908" s="10">
        <v>944</v>
      </c>
      <c r="B2908" s="10" t="s">
        <v>74</v>
      </c>
      <c r="C2908" s="10" t="s">
        <v>128</v>
      </c>
      <c r="D2908" s="10" t="s">
        <v>468</v>
      </c>
      <c r="E2908" s="10" t="s">
        <v>20</v>
      </c>
      <c r="F2908" s="25" t="s">
        <v>369</v>
      </c>
      <c r="G2908" s="26">
        <f t="shared" si="3407"/>
        <v>40</v>
      </c>
      <c r="H2908" s="26">
        <f t="shared" si="3407"/>
        <v>40</v>
      </c>
      <c r="I2908" s="26">
        <f t="shared" si="3407"/>
        <v>40</v>
      </c>
      <c r="J2908" s="26">
        <f t="shared" si="3407"/>
        <v>0</v>
      </c>
      <c r="K2908" s="26">
        <f t="shared" si="3407"/>
        <v>0</v>
      </c>
      <c r="L2908" s="26">
        <f t="shared" si="3407"/>
        <v>40</v>
      </c>
      <c r="M2908" s="26">
        <f t="shared" si="3407"/>
        <v>40</v>
      </c>
      <c r="N2908" s="26">
        <f t="shared" si="3407"/>
        <v>40</v>
      </c>
      <c r="O2908" s="47">
        <f t="shared" si="3398"/>
        <v>100</v>
      </c>
      <c r="P2908" s="26">
        <f t="shared" si="3408"/>
        <v>0</v>
      </c>
      <c r="Q2908" s="26">
        <f t="shared" si="3408"/>
        <v>40</v>
      </c>
      <c r="R2908" s="26">
        <f t="shared" si="3408"/>
        <v>0</v>
      </c>
    </row>
    <row r="2909" spans="1:18" x14ac:dyDescent="0.35">
      <c r="A2909" s="10">
        <v>944</v>
      </c>
      <c r="B2909" s="10" t="s">
        <v>74</v>
      </c>
      <c r="C2909" s="10" t="s">
        <v>128</v>
      </c>
      <c r="D2909" s="10" t="s">
        <v>468</v>
      </c>
      <c r="E2909" s="10">
        <v>410</v>
      </c>
      <c r="F2909" s="25" t="s">
        <v>360</v>
      </c>
      <c r="G2909" s="26">
        <v>40</v>
      </c>
      <c r="H2909" s="26">
        <v>40</v>
      </c>
      <c r="I2909" s="26">
        <v>40</v>
      </c>
      <c r="J2909" s="26"/>
      <c r="K2909" s="26"/>
      <c r="L2909" s="26">
        <f>H2909</f>
        <v>40</v>
      </c>
      <c r="M2909" s="26">
        <f>I2909</f>
        <v>40</v>
      </c>
      <c r="N2909" s="26">
        <v>40</v>
      </c>
      <c r="O2909" s="47">
        <f t="shared" si="3398"/>
        <v>100</v>
      </c>
      <c r="P2909" s="26"/>
      <c r="Q2909" s="26">
        <v>40</v>
      </c>
      <c r="R2909" s="26"/>
    </row>
    <row r="2910" spans="1:18" ht="39" x14ac:dyDescent="0.35">
      <c r="A2910" s="10">
        <v>944</v>
      </c>
      <c r="B2910" s="10" t="s">
        <v>74</v>
      </c>
      <c r="C2910" s="10" t="s">
        <v>128</v>
      </c>
      <c r="D2910" s="10" t="s">
        <v>469</v>
      </c>
      <c r="E2910" s="10"/>
      <c r="F2910" s="25" t="s">
        <v>755</v>
      </c>
      <c r="G2910" s="26">
        <f t="shared" ref="G2910:N2911" si="3409">G2911</f>
        <v>273909.09999999998</v>
      </c>
      <c r="H2910" s="26">
        <f t="shared" si="3409"/>
        <v>273909.09999999998</v>
      </c>
      <c r="I2910" s="26">
        <f t="shared" si="3409"/>
        <v>273909.07903000002</v>
      </c>
      <c r="J2910" s="26">
        <f t="shared" si="3409"/>
        <v>273909.09999999998</v>
      </c>
      <c r="K2910" s="26">
        <f t="shared" si="3409"/>
        <v>273909.07903000002</v>
      </c>
      <c r="L2910" s="26">
        <f t="shared" si="3409"/>
        <v>273909.09999999998</v>
      </c>
      <c r="M2910" s="26">
        <f t="shared" si="3409"/>
        <v>273909.07903000002</v>
      </c>
      <c r="N2910" s="26">
        <f t="shared" si="3409"/>
        <v>273909.07900000003</v>
      </c>
      <c r="O2910" s="47">
        <f t="shared" si="3398"/>
        <v>99.999992333222977</v>
      </c>
      <c r="P2910" s="26">
        <f t="shared" ref="P2910:R2911" si="3410">P2911</f>
        <v>273909.07900000003</v>
      </c>
      <c r="Q2910" s="26">
        <f t="shared" si="3410"/>
        <v>273909.07900000003</v>
      </c>
      <c r="R2910" s="26">
        <f t="shared" si="3410"/>
        <v>0</v>
      </c>
    </row>
    <row r="2911" spans="1:18" ht="26" x14ac:dyDescent="0.35">
      <c r="A2911" s="10">
        <v>944</v>
      </c>
      <c r="B2911" s="10" t="s">
        <v>74</v>
      </c>
      <c r="C2911" s="10" t="s">
        <v>128</v>
      </c>
      <c r="D2911" s="10" t="s">
        <v>469</v>
      </c>
      <c r="E2911" s="10" t="s">
        <v>20</v>
      </c>
      <c r="F2911" s="25" t="s">
        <v>369</v>
      </c>
      <c r="G2911" s="26">
        <f t="shared" si="3409"/>
        <v>273909.09999999998</v>
      </c>
      <c r="H2911" s="26">
        <f t="shared" si="3409"/>
        <v>273909.09999999998</v>
      </c>
      <c r="I2911" s="26">
        <f t="shared" si="3409"/>
        <v>273909.07903000002</v>
      </c>
      <c r="J2911" s="26">
        <f t="shared" si="3409"/>
        <v>273909.09999999998</v>
      </c>
      <c r="K2911" s="26">
        <f t="shared" si="3409"/>
        <v>273909.07903000002</v>
      </c>
      <c r="L2911" s="26">
        <f t="shared" si="3409"/>
        <v>273909.09999999998</v>
      </c>
      <c r="M2911" s="26">
        <f t="shared" si="3409"/>
        <v>273909.07903000002</v>
      </c>
      <c r="N2911" s="26">
        <f t="shared" si="3409"/>
        <v>273909.07900000003</v>
      </c>
      <c r="O2911" s="47">
        <f t="shared" si="3398"/>
        <v>99.999992333222977</v>
      </c>
      <c r="P2911" s="26">
        <f t="shared" si="3410"/>
        <v>273909.07900000003</v>
      </c>
      <c r="Q2911" s="26">
        <f t="shared" si="3410"/>
        <v>273909.07900000003</v>
      </c>
      <c r="R2911" s="26">
        <f t="shared" si="3410"/>
        <v>0</v>
      </c>
    </row>
    <row r="2912" spans="1:18" x14ac:dyDescent="0.35">
      <c r="A2912" s="10">
        <v>944</v>
      </c>
      <c r="B2912" s="10" t="s">
        <v>74</v>
      </c>
      <c r="C2912" s="10" t="s">
        <v>128</v>
      </c>
      <c r="D2912" s="10" t="s">
        <v>469</v>
      </c>
      <c r="E2912" s="10">
        <v>410</v>
      </c>
      <c r="F2912" s="25" t="s">
        <v>360</v>
      </c>
      <c r="G2912" s="26">
        <v>273909.09999999998</v>
      </c>
      <c r="H2912" s="26">
        <v>273909.09999999998</v>
      </c>
      <c r="I2912" s="26">
        <v>273909.07903000002</v>
      </c>
      <c r="J2912" s="26">
        <f>H2912</f>
        <v>273909.09999999998</v>
      </c>
      <c r="K2912" s="26">
        <f>I2912</f>
        <v>273909.07903000002</v>
      </c>
      <c r="L2912" s="26">
        <f>H2912</f>
        <v>273909.09999999998</v>
      </c>
      <c r="M2912" s="26">
        <f>K2912</f>
        <v>273909.07903000002</v>
      </c>
      <c r="N2912" s="26">
        <v>273909.07900000003</v>
      </c>
      <c r="O2912" s="47">
        <f t="shared" si="3398"/>
        <v>99.999992333222977</v>
      </c>
      <c r="P2912" s="26">
        <f>N2912</f>
        <v>273909.07900000003</v>
      </c>
      <c r="Q2912" s="26">
        <v>273909.07900000003</v>
      </c>
      <c r="R2912" s="26"/>
    </row>
    <row r="2913" spans="1:18" s="7" customFormat="1" x14ac:dyDescent="0.35">
      <c r="A2913" s="16">
        <v>944</v>
      </c>
      <c r="B2913" s="16" t="s">
        <v>100</v>
      </c>
      <c r="C2913" s="16"/>
      <c r="D2913" s="16"/>
      <c r="E2913" s="16"/>
      <c r="F2913" s="17" t="s">
        <v>373</v>
      </c>
      <c r="G2913" s="18">
        <f t="shared" ref="G2913:R2913" si="3411">G2914+G2969</f>
        <v>764483.52400000009</v>
      </c>
      <c r="H2913" s="18">
        <f t="shared" si="3411"/>
        <v>771549.72053999989</v>
      </c>
      <c r="I2913" s="18">
        <f t="shared" si="3411"/>
        <v>771549.72053999989</v>
      </c>
      <c r="J2913" s="18">
        <f t="shared" si="3411"/>
        <v>0</v>
      </c>
      <c r="K2913" s="18">
        <f t="shared" si="3411"/>
        <v>0</v>
      </c>
      <c r="L2913" s="18">
        <f t="shared" si="3411"/>
        <v>335151.60168000002</v>
      </c>
      <c r="M2913" s="18">
        <f t="shared" si="3411"/>
        <v>335151.60168000002</v>
      </c>
      <c r="N2913" s="18">
        <f t="shared" si="3411"/>
        <v>714415.03700000001</v>
      </c>
      <c r="O2913" s="46">
        <f t="shared" si="3398"/>
        <v>92.594815082038792</v>
      </c>
      <c r="P2913" s="18">
        <f t="shared" si="3411"/>
        <v>0</v>
      </c>
      <c r="Q2913" s="18">
        <f t="shared" si="3411"/>
        <v>289706.98599999998</v>
      </c>
      <c r="R2913" s="18">
        <f t="shared" si="3411"/>
        <v>0</v>
      </c>
    </row>
    <row r="2914" spans="1:18" s="29" customFormat="1" x14ac:dyDescent="0.35">
      <c r="A2914" s="20">
        <v>944</v>
      </c>
      <c r="B2914" s="20" t="s">
        <v>100</v>
      </c>
      <c r="C2914" s="20" t="s">
        <v>99</v>
      </c>
      <c r="D2914" s="20"/>
      <c r="E2914" s="20"/>
      <c r="F2914" s="21" t="s">
        <v>381</v>
      </c>
      <c r="G2914" s="22">
        <f t="shared" ref="G2914:R2914" si="3412">G2915+G2927</f>
        <v>609067.71700000006</v>
      </c>
      <c r="H2914" s="22">
        <f t="shared" si="3412"/>
        <v>613558.3136799999</v>
      </c>
      <c r="I2914" s="22">
        <f t="shared" si="3412"/>
        <v>613558.3136799999</v>
      </c>
      <c r="J2914" s="22">
        <f t="shared" si="3412"/>
        <v>0</v>
      </c>
      <c r="K2914" s="22">
        <f t="shared" si="3412"/>
        <v>0</v>
      </c>
      <c r="L2914" s="22">
        <f t="shared" si="3412"/>
        <v>335151.60168000002</v>
      </c>
      <c r="M2914" s="22">
        <f t="shared" si="3412"/>
        <v>335151.60168000002</v>
      </c>
      <c r="N2914" s="22">
        <f t="shared" si="3412"/>
        <v>556696.73499999999</v>
      </c>
      <c r="O2914" s="48">
        <f t="shared" si="3398"/>
        <v>90.73248990157829</v>
      </c>
      <c r="P2914" s="22">
        <f t="shared" si="3412"/>
        <v>0</v>
      </c>
      <c r="Q2914" s="22">
        <f t="shared" si="3412"/>
        <v>289706.98599999998</v>
      </c>
      <c r="R2914" s="22">
        <f t="shared" si="3412"/>
        <v>0</v>
      </c>
    </row>
    <row r="2915" spans="1:18" ht="26" x14ac:dyDescent="0.35">
      <c r="A2915" s="10">
        <v>944</v>
      </c>
      <c r="B2915" s="10" t="s">
        <v>100</v>
      </c>
      <c r="C2915" s="10" t="s">
        <v>99</v>
      </c>
      <c r="D2915" s="10" t="s">
        <v>335</v>
      </c>
      <c r="E2915" s="10"/>
      <c r="F2915" s="25" t="s">
        <v>394</v>
      </c>
      <c r="G2915" s="26">
        <f t="shared" ref="G2915" si="3413">G2916+G2923</f>
        <v>205838.63200000001</v>
      </c>
      <c r="H2915" s="26">
        <f t="shared" ref="H2915:M2915" si="3414">H2916+H2923</f>
        <v>205971.83304</v>
      </c>
      <c r="I2915" s="26">
        <f t="shared" si="3414"/>
        <v>205971.83304</v>
      </c>
      <c r="J2915" s="26">
        <f t="shared" si="3414"/>
        <v>0</v>
      </c>
      <c r="K2915" s="26">
        <f t="shared" si="3414"/>
        <v>0</v>
      </c>
      <c r="L2915" s="26">
        <f t="shared" si="3414"/>
        <v>60754.984069999999</v>
      </c>
      <c r="M2915" s="26">
        <f t="shared" si="3414"/>
        <v>60754.984069999999</v>
      </c>
      <c r="N2915" s="26">
        <f t="shared" ref="N2915" si="3415">N2916+N2923</f>
        <v>202163.48400000003</v>
      </c>
      <c r="O2915" s="47">
        <f t="shared" si="3398"/>
        <v>98.151034059467548</v>
      </c>
      <c r="P2915" s="26">
        <f t="shared" ref="P2915:R2915" si="3416">P2916+P2923</f>
        <v>0</v>
      </c>
      <c r="Q2915" s="26">
        <f t="shared" ref="Q2915" si="3417">Q2916+Q2923</f>
        <v>56946.635000000002</v>
      </c>
      <c r="R2915" s="26">
        <f t="shared" si="3416"/>
        <v>0</v>
      </c>
    </row>
    <row r="2916" spans="1:18" ht="26" x14ac:dyDescent="0.35">
      <c r="A2916" s="10">
        <v>944</v>
      </c>
      <c r="B2916" s="10" t="s">
        <v>100</v>
      </c>
      <c r="C2916" s="10" t="s">
        <v>99</v>
      </c>
      <c r="D2916" s="10" t="s">
        <v>336</v>
      </c>
      <c r="E2916" s="10"/>
      <c r="F2916" s="25" t="s">
        <v>395</v>
      </c>
      <c r="G2916" s="26">
        <f t="shared" ref="G2916" si="3418">G2917+G2920</f>
        <v>145083.64800000002</v>
      </c>
      <c r="H2916" s="26">
        <f t="shared" ref="H2916:M2916" si="3419">H2917+H2920</f>
        <v>145216.84896999999</v>
      </c>
      <c r="I2916" s="26">
        <f t="shared" si="3419"/>
        <v>145216.84896999999</v>
      </c>
      <c r="J2916" s="26">
        <f t="shared" si="3419"/>
        <v>0</v>
      </c>
      <c r="K2916" s="26">
        <f t="shared" si="3419"/>
        <v>0</v>
      </c>
      <c r="L2916" s="26">
        <f t="shared" si="3419"/>
        <v>0</v>
      </c>
      <c r="M2916" s="26">
        <f t="shared" si="3419"/>
        <v>0</v>
      </c>
      <c r="N2916" s="26">
        <f t="shared" ref="N2916" si="3420">N2917+N2920</f>
        <v>145216.84900000002</v>
      </c>
      <c r="O2916" s="47">
        <f t="shared" si="3398"/>
        <v>100.00000002065879</v>
      </c>
      <c r="P2916" s="26">
        <f t="shared" ref="P2916:R2916" si="3421">P2917+P2920</f>
        <v>0</v>
      </c>
      <c r="Q2916" s="26">
        <f t="shared" ref="Q2916" si="3422">Q2917+Q2920</f>
        <v>0</v>
      </c>
      <c r="R2916" s="26">
        <f t="shared" si="3421"/>
        <v>0</v>
      </c>
    </row>
    <row r="2917" spans="1:18" x14ac:dyDescent="0.35">
      <c r="A2917" s="10">
        <v>944</v>
      </c>
      <c r="B2917" s="10" t="s">
        <v>100</v>
      </c>
      <c r="C2917" s="10" t="s">
        <v>99</v>
      </c>
      <c r="D2917" s="10" t="s">
        <v>470</v>
      </c>
      <c r="E2917" s="10"/>
      <c r="F2917" s="25" t="s">
        <v>775</v>
      </c>
      <c r="G2917" s="26">
        <f t="shared" ref="G2917:N2918" si="3423">G2918</f>
        <v>1021.6</v>
      </c>
      <c r="H2917" s="26">
        <f t="shared" si="3423"/>
        <v>1021.6</v>
      </c>
      <c r="I2917" s="26">
        <f t="shared" si="3423"/>
        <v>1021.6</v>
      </c>
      <c r="J2917" s="26">
        <f t="shared" si="3423"/>
        <v>0</v>
      </c>
      <c r="K2917" s="26">
        <f t="shared" si="3423"/>
        <v>0</v>
      </c>
      <c r="L2917" s="26">
        <f t="shared" si="3423"/>
        <v>0</v>
      </c>
      <c r="M2917" s="26">
        <f t="shared" si="3423"/>
        <v>0</v>
      </c>
      <c r="N2917" s="26">
        <f t="shared" si="3423"/>
        <v>1021.6</v>
      </c>
      <c r="O2917" s="47">
        <f t="shared" si="3398"/>
        <v>100</v>
      </c>
      <c r="P2917" s="26">
        <f t="shared" ref="P2917:R2918" si="3424">P2918</f>
        <v>0</v>
      </c>
      <c r="Q2917" s="26">
        <f t="shared" si="3424"/>
        <v>0</v>
      </c>
      <c r="R2917" s="26">
        <f t="shared" si="3424"/>
        <v>0</v>
      </c>
    </row>
    <row r="2918" spans="1:18" ht="26" x14ac:dyDescent="0.35">
      <c r="A2918" s="10">
        <v>944</v>
      </c>
      <c r="B2918" s="10" t="s">
        <v>100</v>
      </c>
      <c r="C2918" s="10" t="s">
        <v>99</v>
      </c>
      <c r="D2918" s="10" t="s">
        <v>470</v>
      </c>
      <c r="E2918" s="10" t="s">
        <v>6</v>
      </c>
      <c r="F2918" s="25" t="s">
        <v>367</v>
      </c>
      <c r="G2918" s="26">
        <f t="shared" si="3423"/>
        <v>1021.6</v>
      </c>
      <c r="H2918" s="26">
        <f t="shared" si="3423"/>
        <v>1021.6</v>
      </c>
      <c r="I2918" s="26">
        <f t="shared" si="3423"/>
        <v>1021.6</v>
      </c>
      <c r="J2918" s="26">
        <f t="shared" si="3423"/>
        <v>0</v>
      </c>
      <c r="K2918" s="26">
        <f t="shared" si="3423"/>
        <v>0</v>
      </c>
      <c r="L2918" s="26">
        <f t="shared" si="3423"/>
        <v>0</v>
      </c>
      <c r="M2918" s="26">
        <f t="shared" si="3423"/>
        <v>0</v>
      </c>
      <c r="N2918" s="26">
        <f t="shared" si="3423"/>
        <v>1021.6</v>
      </c>
      <c r="O2918" s="47">
        <f t="shared" si="3398"/>
        <v>100</v>
      </c>
      <c r="P2918" s="26">
        <f t="shared" si="3424"/>
        <v>0</v>
      </c>
      <c r="Q2918" s="26">
        <f t="shared" si="3424"/>
        <v>0</v>
      </c>
      <c r="R2918" s="26">
        <f t="shared" si="3424"/>
        <v>0</v>
      </c>
    </row>
    <row r="2919" spans="1:18" ht="26" x14ac:dyDescent="0.35">
      <c r="A2919" s="10">
        <v>944</v>
      </c>
      <c r="B2919" s="10" t="s">
        <v>100</v>
      </c>
      <c r="C2919" s="10" t="s">
        <v>99</v>
      </c>
      <c r="D2919" s="10" t="s">
        <v>470</v>
      </c>
      <c r="E2919" s="10">
        <v>240</v>
      </c>
      <c r="F2919" s="25" t="s">
        <v>356</v>
      </c>
      <c r="G2919" s="26">
        <v>1021.6</v>
      </c>
      <c r="H2919" s="26">
        <v>1021.6</v>
      </c>
      <c r="I2919" s="26">
        <v>1021.6</v>
      </c>
      <c r="J2919" s="26"/>
      <c r="K2919" s="26"/>
      <c r="L2919" s="26"/>
      <c r="M2919" s="26"/>
      <c r="N2919" s="26">
        <v>1021.6</v>
      </c>
      <c r="O2919" s="47">
        <f t="shared" si="3398"/>
        <v>100</v>
      </c>
      <c r="P2919" s="26"/>
      <c r="Q2919" s="26"/>
      <c r="R2919" s="26"/>
    </row>
    <row r="2920" spans="1:18" ht="26" x14ac:dyDescent="0.35">
      <c r="A2920" s="10">
        <v>944</v>
      </c>
      <c r="B2920" s="10" t="s">
        <v>100</v>
      </c>
      <c r="C2920" s="10" t="s">
        <v>99</v>
      </c>
      <c r="D2920" s="10" t="s">
        <v>471</v>
      </c>
      <c r="E2920" s="10"/>
      <c r="F2920" s="25" t="s">
        <v>778</v>
      </c>
      <c r="G2920" s="26">
        <f t="shared" ref="G2920:N2921" si="3425">G2921</f>
        <v>144062.04800000001</v>
      </c>
      <c r="H2920" s="26">
        <f t="shared" si="3425"/>
        <v>144195.24896999999</v>
      </c>
      <c r="I2920" s="26">
        <f t="shared" si="3425"/>
        <v>144195.24896999999</v>
      </c>
      <c r="J2920" s="26">
        <f t="shared" si="3425"/>
        <v>0</v>
      </c>
      <c r="K2920" s="26">
        <f t="shared" si="3425"/>
        <v>0</v>
      </c>
      <c r="L2920" s="26">
        <f t="shared" si="3425"/>
        <v>0</v>
      </c>
      <c r="M2920" s="26">
        <f t="shared" si="3425"/>
        <v>0</v>
      </c>
      <c r="N2920" s="26">
        <f t="shared" si="3425"/>
        <v>144195.24900000001</v>
      </c>
      <c r="O2920" s="47">
        <f t="shared" si="3398"/>
        <v>100.00000002080513</v>
      </c>
      <c r="P2920" s="26">
        <f t="shared" ref="P2920:R2921" si="3426">P2921</f>
        <v>0</v>
      </c>
      <c r="Q2920" s="26">
        <f t="shared" si="3426"/>
        <v>0</v>
      </c>
      <c r="R2920" s="26">
        <f t="shared" si="3426"/>
        <v>0</v>
      </c>
    </row>
    <row r="2921" spans="1:18" x14ac:dyDescent="0.35">
      <c r="A2921" s="10">
        <v>944</v>
      </c>
      <c r="B2921" s="10" t="s">
        <v>100</v>
      </c>
      <c r="C2921" s="10" t="s">
        <v>99</v>
      </c>
      <c r="D2921" s="10" t="s">
        <v>471</v>
      </c>
      <c r="E2921" s="10" t="s">
        <v>7</v>
      </c>
      <c r="F2921" s="25" t="s">
        <v>371</v>
      </c>
      <c r="G2921" s="26">
        <f t="shared" si="3425"/>
        <v>144062.04800000001</v>
      </c>
      <c r="H2921" s="26">
        <f t="shared" si="3425"/>
        <v>144195.24896999999</v>
      </c>
      <c r="I2921" s="26">
        <f t="shared" si="3425"/>
        <v>144195.24896999999</v>
      </c>
      <c r="J2921" s="26">
        <f t="shared" si="3425"/>
        <v>0</v>
      </c>
      <c r="K2921" s="26">
        <f t="shared" si="3425"/>
        <v>0</v>
      </c>
      <c r="L2921" s="26">
        <f t="shared" si="3425"/>
        <v>0</v>
      </c>
      <c r="M2921" s="26">
        <f t="shared" si="3425"/>
        <v>0</v>
      </c>
      <c r="N2921" s="26">
        <f t="shared" si="3425"/>
        <v>144195.24900000001</v>
      </c>
      <c r="O2921" s="47">
        <f t="shared" si="3398"/>
        <v>100.00000002080513</v>
      </c>
      <c r="P2921" s="26">
        <f t="shared" si="3426"/>
        <v>0</v>
      </c>
      <c r="Q2921" s="26">
        <f t="shared" si="3426"/>
        <v>0</v>
      </c>
      <c r="R2921" s="26">
        <f t="shared" si="3426"/>
        <v>0</v>
      </c>
    </row>
    <row r="2922" spans="1:18" ht="39" x14ac:dyDescent="0.35">
      <c r="A2922" s="10">
        <v>944</v>
      </c>
      <c r="B2922" s="10" t="s">
        <v>100</v>
      </c>
      <c r="C2922" s="10" t="s">
        <v>99</v>
      </c>
      <c r="D2922" s="10" t="s">
        <v>471</v>
      </c>
      <c r="E2922" s="10">
        <v>810</v>
      </c>
      <c r="F2922" s="25" t="s">
        <v>733</v>
      </c>
      <c r="G2922" s="26">
        <v>144062.04800000001</v>
      </c>
      <c r="H2922" s="26">
        <v>144195.24896999999</v>
      </c>
      <c r="I2922" s="26">
        <v>144195.24896999999</v>
      </c>
      <c r="J2922" s="26"/>
      <c r="K2922" s="26"/>
      <c r="L2922" s="26"/>
      <c r="M2922" s="26"/>
      <c r="N2922" s="26">
        <v>144195.24900000001</v>
      </c>
      <c r="O2922" s="47">
        <f t="shared" si="3398"/>
        <v>100.00000002080513</v>
      </c>
      <c r="P2922" s="26"/>
      <c r="Q2922" s="26"/>
      <c r="R2922" s="26"/>
    </row>
    <row r="2923" spans="1:18" ht="26" x14ac:dyDescent="0.35">
      <c r="A2923" s="10">
        <v>944</v>
      </c>
      <c r="B2923" s="10" t="s">
        <v>100</v>
      </c>
      <c r="C2923" s="10" t="s">
        <v>99</v>
      </c>
      <c r="D2923" s="10" t="s">
        <v>482</v>
      </c>
      <c r="E2923" s="10"/>
      <c r="F2923" s="25" t="s">
        <v>639</v>
      </c>
      <c r="G2923" s="26">
        <f t="shared" ref="G2923:N2925" si="3427">G2924</f>
        <v>60754.983999999997</v>
      </c>
      <c r="H2923" s="26">
        <f t="shared" si="3427"/>
        <v>60754.984069999999</v>
      </c>
      <c r="I2923" s="26">
        <f t="shared" si="3427"/>
        <v>60754.984069999999</v>
      </c>
      <c r="J2923" s="26">
        <f t="shared" si="3427"/>
        <v>0</v>
      </c>
      <c r="K2923" s="26">
        <f t="shared" si="3427"/>
        <v>0</v>
      </c>
      <c r="L2923" s="26">
        <f t="shared" si="3427"/>
        <v>60754.984069999999</v>
      </c>
      <c r="M2923" s="26">
        <f t="shared" si="3427"/>
        <v>60754.984069999999</v>
      </c>
      <c r="N2923" s="26">
        <f t="shared" si="3427"/>
        <v>56946.635000000002</v>
      </c>
      <c r="O2923" s="47">
        <f t="shared" si="3398"/>
        <v>93.73162691374894</v>
      </c>
      <c r="P2923" s="26">
        <f t="shared" ref="P2923:R2925" si="3428">P2924</f>
        <v>0</v>
      </c>
      <c r="Q2923" s="26">
        <f t="shared" si="3428"/>
        <v>56946.635000000002</v>
      </c>
      <c r="R2923" s="26">
        <f t="shared" si="3428"/>
        <v>0</v>
      </c>
    </row>
    <row r="2924" spans="1:18" ht="26" x14ac:dyDescent="0.35">
      <c r="A2924" s="10">
        <v>944</v>
      </c>
      <c r="B2924" s="10" t="s">
        <v>100</v>
      </c>
      <c r="C2924" s="10" t="s">
        <v>99</v>
      </c>
      <c r="D2924" s="10" t="s">
        <v>472</v>
      </c>
      <c r="E2924" s="10"/>
      <c r="F2924" s="25" t="s">
        <v>640</v>
      </c>
      <c r="G2924" s="26">
        <f>G2925</f>
        <v>60754.983999999997</v>
      </c>
      <c r="H2924" s="26">
        <f>H2925</f>
        <v>60754.984069999999</v>
      </c>
      <c r="I2924" s="26">
        <f t="shared" si="3427"/>
        <v>60754.984069999999</v>
      </c>
      <c r="J2924" s="26">
        <f t="shared" si="3427"/>
        <v>0</v>
      </c>
      <c r="K2924" s="26">
        <f t="shared" si="3427"/>
        <v>0</v>
      </c>
      <c r="L2924" s="26">
        <f t="shared" si="3427"/>
        <v>60754.984069999999</v>
      </c>
      <c r="M2924" s="26">
        <f t="shared" si="3427"/>
        <v>60754.984069999999</v>
      </c>
      <c r="N2924" s="26">
        <f t="shared" si="3427"/>
        <v>56946.635000000002</v>
      </c>
      <c r="O2924" s="47">
        <f t="shared" si="3398"/>
        <v>93.73162691374894</v>
      </c>
      <c r="P2924" s="26">
        <f t="shared" si="3428"/>
        <v>0</v>
      </c>
      <c r="Q2924" s="26">
        <f t="shared" si="3428"/>
        <v>56946.635000000002</v>
      </c>
      <c r="R2924" s="26">
        <f t="shared" si="3428"/>
        <v>0</v>
      </c>
    </row>
    <row r="2925" spans="1:18" ht="26" x14ac:dyDescent="0.35">
      <c r="A2925" s="10">
        <v>944</v>
      </c>
      <c r="B2925" s="10" t="s">
        <v>100</v>
      </c>
      <c r="C2925" s="10" t="s">
        <v>99</v>
      </c>
      <c r="D2925" s="10" t="s">
        <v>472</v>
      </c>
      <c r="E2925" s="10" t="s">
        <v>20</v>
      </c>
      <c r="F2925" s="25" t="s">
        <v>369</v>
      </c>
      <c r="G2925" s="26">
        <f t="shared" si="3427"/>
        <v>60754.983999999997</v>
      </c>
      <c r="H2925" s="26">
        <f t="shared" si="3427"/>
        <v>60754.984069999999</v>
      </c>
      <c r="I2925" s="26">
        <f t="shared" si="3427"/>
        <v>60754.984069999999</v>
      </c>
      <c r="J2925" s="26">
        <f t="shared" si="3427"/>
        <v>0</v>
      </c>
      <c r="K2925" s="26">
        <f t="shared" si="3427"/>
        <v>0</v>
      </c>
      <c r="L2925" s="26">
        <f t="shared" si="3427"/>
        <v>60754.984069999999</v>
      </c>
      <c r="M2925" s="26">
        <f t="shared" si="3427"/>
        <v>60754.984069999999</v>
      </c>
      <c r="N2925" s="26">
        <f t="shared" si="3427"/>
        <v>56946.635000000002</v>
      </c>
      <c r="O2925" s="47">
        <f t="shared" si="3398"/>
        <v>93.73162691374894</v>
      </c>
      <c r="P2925" s="26">
        <f t="shared" si="3428"/>
        <v>0</v>
      </c>
      <c r="Q2925" s="26">
        <v>56946.635000000002</v>
      </c>
      <c r="R2925" s="26">
        <f t="shared" si="3428"/>
        <v>0</v>
      </c>
    </row>
    <row r="2926" spans="1:18" x14ac:dyDescent="0.35">
      <c r="A2926" s="10">
        <v>944</v>
      </c>
      <c r="B2926" s="10" t="s">
        <v>100</v>
      </c>
      <c r="C2926" s="10" t="s">
        <v>99</v>
      </c>
      <c r="D2926" s="10" t="s">
        <v>472</v>
      </c>
      <c r="E2926" s="10">
        <v>410</v>
      </c>
      <c r="F2926" s="25" t="s">
        <v>360</v>
      </c>
      <c r="G2926" s="26">
        <v>60754.983999999997</v>
      </c>
      <c r="H2926" s="26">
        <v>60754.984069999999</v>
      </c>
      <c r="I2926" s="26">
        <v>60754.984069999999</v>
      </c>
      <c r="J2926" s="26"/>
      <c r="K2926" s="26"/>
      <c r="L2926" s="26">
        <f>H2926</f>
        <v>60754.984069999999</v>
      </c>
      <c r="M2926" s="26">
        <f>I2926</f>
        <v>60754.984069999999</v>
      </c>
      <c r="N2926" s="26">
        <v>56946.635000000002</v>
      </c>
      <c r="O2926" s="47">
        <f t="shared" si="3398"/>
        <v>93.73162691374894</v>
      </c>
      <c r="P2926" s="26"/>
      <c r="Q2926" s="26">
        <v>56946.635000000002</v>
      </c>
      <c r="R2926" s="26"/>
    </row>
    <row r="2927" spans="1:18" ht="39" x14ac:dyDescent="0.35">
      <c r="A2927" s="10">
        <v>944</v>
      </c>
      <c r="B2927" s="10" t="s">
        <v>100</v>
      </c>
      <c r="C2927" s="10" t="s">
        <v>99</v>
      </c>
      <c r="D2927" s="10" t="s">
        <v>337</v>
      </c>
      <c r="E2927" s="10"/>
      <c r="F2927" s="25" t="s">
        <v>779</v>
      </c>
      <c r="G2927" s="26">
        <f t="shared" ref="G2927:R2927" si="3429">G2928+G2947</f>
        <v>403229.08500000002</v>
      </c>
      <c r="H2927" s="26">
        <f t="shared" si="3429"/>
        <v>407586.48063999997</v>
      </c>
      <c r="I2927" s="26">
        <f t="shared" si="3429"/>
        <v>407586.48063999997</v>
      </c>
      <c r="J2927" s="26">
        <f t="shared" si="3429"/>
        <v>0</v>
      </c>
      <c r="K2927" s="26">
        <f t="shared" si="3429"/>
        <v>0</v>
      </c>
      <c r="L2927" s="26">
        <f t="shared" si="3429"/>
        <v>274396.61761000002</v>
      </c>
      <c r="M2927" s="26">
        <f t="shared" si="3429"/>
        <v>274396.61761000002</v>
      </c>
      <c r="N2927" s="26">
        <f t="shared" si="3429"/>
        <v>354533.25099999999</v>
      </c>
      <c r="O2927" s="47">
        <f t="shared" si="3398"/>
        <v>86.983564921806334</v>
      </c>
      <c r="P2927" s="26">
        <f t="shared" si="3429"/>
        <v>0</v>
      </c>
      <c r="Q2927" s="26">
        <f t="shared" si="3429"/>
        <v>232760.351</v>
      </c>
      <c r="R2927" s="26">
        <f t="shared" si="3429"/>
        <v>0</v>
      </c>
    </row>
    <row r="2928" spans="1:18" ht="26" x14ac:dyDescent="0.35">
      <c r="A2928" s="10">
        <v>944</v>
      </c>
      <c r="B2928" s="10" t="s">
        <v>100</v>
      </c>
      <c r="C2928" s="10" t="s">
        <v>99</v>
      </c>
      <c r="D2928" s="10" t="s">
        <v>338</v>
      </c>
      <c r="E2928" s="10"/>
      <c r="F2928" s="25" t="s">
        <v>399</v>
      </c>
      <c r="G2928" s="26">
        <f>G2932+G2938+G2941+G2944+G2929+G2935</f>
        <v>196862.62100000001</v>
      </c>
      <c r="H2928" s="26">
        <f>H2932+H2938+H2941+H2944+H2929+H2935</f>
        <v>201220.01961000002</v>
      </c>
      <c r="I2928" s="26">
        <f t="shared" ref="I2928:R2928" si="3430">I2932+I2938+I2941+I2944+I2929+I2935</f>
        <v>201220.01961000002</v>
      </c>
      <c r="J2928" s="26">
        <f t="shared" si="3430"/>
        <v>0</v>
      </c>
      <c r="K2928" s="26">
        <f t="shared" si="3430"/>
        <v>0</v>
      </c>
      <c r="L2928" s="26">
        <f t="shared" si="3430"/>
        <v>172251.65301000001</v>
      </c>
      <c r="M2928" s="26">
        <f t="shared" si="3430"/>
        <v>172251.65301000001</v>
      </c>
      <c r="N2928" s="26">
        <f t="shared" si="3430"/>
        <v>198413.52</v>
      </c>
      <c r="O2928" s="47">
        <f t="shared" si="3398"/>
        <v>98.605258256390442</v>
      </c>
      <c r="P2928" s="26">
        <f t="shared" si="3430"/>
        <v>0</v>
      </c>
      <c r="Q2928" s="26">
        <f t="shared" si="3430"/>
        <v>171583.761</v>
      </c>
      <c r="R2928" s="26">
        <f t="shared" si="3430"/>
        <v>0</v>
      </c>
    </row>
    <row r="2929" spans="1:18" x14ac:dyDescent="0.35">
      <c r="A2929" s="10">
        <v>944</v>
      </c>
      <c r="B2929" s="10" t="s">
        <v>100</v>
      </c>
      <c r="C2929" s="10" t="s">
        <v>99</v>
      </c>
      <c r="D2929" s="10" t="s">
        <v>323</v>
      </c>
      <c r="E2929" s="10"/>
      <c r="F2929" s="25" t="s">
        <v>402</v>
      </c>
      <c r="G2929" s="26">
        <f>G2930</f>
        <v>0</v>
      </c>
      <c r="H2929" s="26">
        <f t="shared" ref="H2929:N2930" si="3431">H2930</f>
        <v>4357.3990299999996</v>
      </c>
      <c r="I2929" s="26">
        <f t="shared" si="3431"/>
        <v>4357.3990299999996</v>
      </c>
      <c r="J2929" s="26">
        <f t="shared" si="3431"/>
        <v>0</v>
      </c>
      <c r="K2929" s="26">
        <f t="shared" si="3431"/>
        <v>0</v>
      </c>
      <c r="L2929" s="26">
        <f t="shared" si="3431"/>
        <v>0</v>
      </c>
      <c r="M2929" s="26">
        <f t="shared" si="3431"/>
        <v>0</v>
      </c>
      <c r="N2929" s="26">
        <f t="shared" si="3431"/>
        <v>4355.0950000000003</v>
      </c>
      <c r="O2929" s="47">
        <f t="shared" si="3398"/>
        <v>99.947123731746018</v>
      </c>
      <c r="P2929" s="26">
        <f t="shared" ref="P2929:R2930" si="3432">P2930</f>
        <v>0</v>
      </c>
      <c r="Q2929" s="26">
        <f t="shared" si="3432"/>
        <v>0</v>
      </c>
      <c r="R2929" s="26">
        <f t="shared" si="3432"/>
        <v>0</v>
      </c>
    </row>
    <row r="2930" spans="1:18" ht="26" x14ac:dyDescent="0.35">
      <c r="A2930" s="10">
        <v>944</v>
      </c>
      <c r="B2930" s="10" t="s">
        <v>100</v>
      </c>
      <c r="C2930" s="10" t="s">
        <v>99</v>
      </c>
      <c r="D2930" s="10" t="s">
        <v>323</v>
      </c>
      <c r="E2930" s="10" t="s">
        <v>6</v>
      </c>
      <c r="F2930" s="25" t="s">
        <v>367</v>
      </c>
      <c r="G2930" s="26">
        <f>G2931</f>
        <v>0</v>
      </c>
      <c r="H2930" s="26">
        <f t="shared" si="3431"/>
        <v>4357.3990299999996</v>
      </c>
      <c r="I2930" s="26">
        <f t="shared" si="3431"/>
        <v>4357.3990299999996</v>
      </c>
      <c r="J2930" s="26">
        <f t="shared" si="3431"/>
        <v>0</v>
      </c>
      <c r="K2930" s="26">
        <f t="shared" si="3431"/>
        <v>0</v>
      </c>
      <c r="L2930" s="26">
        <f t="shared" si="3431"/>
        <v>0</v>
      </c>
      <c r="M2930" s="26">
        <f t="shared" si="3431"/>
        <v>0</v>
      </c>
      <c r="N2930" s="26">
        <f t="shared" si="3431"/>
        <v>4355.0950000000003</v>
      </c>
      <c r="O2930" s="47">
        <f t="shared" si="3398"/>
        <v>99.947123731746018</v>
      </c>
      <c r="P2930" s="26">
        <f t="shared" si="3432"/>
        <v>0</v>
      </c>
      <c r="Q2930" s="26">
        <f t="shared" si="3432"/>
        <v>0</v>
      </c>
      <c r="R2930" s="26">
        <f t="shared" si="3432"/>
        <v>0</v>
      </c>
    </row>
    <row r="2931" spans="1:18" ht="26" x14ac:dyDescent="0.35">
      <c r="A2931" s="10">
        <v>944</v>
      </c>
      <c r="B2931" s="10" t="s">
        <v>100</v>
      </c>
      <c r="C2931" s="10" t="s">
        <v>99</v>
      </c>
      <c r="D2931" s="10" t="s">
        <v>323</v>
      </c>
      <c r="E2931" s="10">
        <v>240</v>
      </c>
      <c r="F2931" s="25" t="s">
        <v>356</v>
      </c>
      <c r="G2931" s="26"/>
      <c r="H2931" s="26">
        <v>4357.3990299999996</v>
      </c>
      <c r="I2931" s="26">
        <v>4357.3990299999996</v>
      </c>
      <c r="J2931" s="26"/>
      <c r="K2931" s="26"/>
      <c r="L2931" s="26"/>
      <c r="M2931" s="26"/>
      <c r="N2931" s="26">
        <v>4355.0950000000003</v>
      </c>
      <c r="O2931" s="47">
        <f t="shared" si="3398"/>
        <v>99.947123731746018</v>
      </c>
      <c r="P2931" s="26"/>
      <c r="Q2931" s="26"/>
      <c r="R2931" s="26"/>
    </row>
    <row r="2932" spans="1:18" x14ac:dyDescent="0.35">
      <c r="A2932" s="10">
        <v>944</v>
      </c>
      <c r="B2932" s="10" t="s">
        <v>100</v>
      </c>
      <c r="C2932" s="10" t="s">
        <v>99</v>
      </c>
      <c r="D2932" s="10" t="s">
        <v>473</v>
      </c>
      <c r="E2932" s="10"/>
      <c r="F2932" s="25" t="s">
        <v>643</v>
      </c>
      <c r="G2932" s="26">
        <f t="shared" ref="G2932:N2933" si="3433">G2933</f>
        <v>22676.212</v>
      </c>
      <c r="H2932" s="26">
        <f t="shared" si="3433"/>
        <v>22676.21257</v>
      </c>
      <c r="I2932" s="26">
        <f t="shared" si="3433"/>
        <v>22676.21257</v>
      </c>
      <c r="J2932" s="26">
        <f t="shared" si="3433"/>
        <v>0</v>
      </c>
      <c r="K2932" s="26">
        <f t="shared" si="3433"/>
        <v>0</v>
      </c>
      <c r="L2932" s="26">
        <f t="shared" si="3433"/>
        <v>0</v>
      </c>
      <c r="M2932" s="26">
        <f t="shared" si="3433"/>
        <v>0</v>
      </c>
      <c r="N2932" s="26">
        <f t="shared" si="3433"/>
        <v>20539.909</v>
      </c>
      <c r="O2932" s="47">
        <f t="shared" si="3398"/>
        <v>90.579098853455491</v>
      </c>
      <c r="P2932" s="26">
        <f t="shared" ref="P2932:R2933" si="3434">P2933</f>
        <v>0</v>
      </c>
      <c r="Q2932" s="26">
        <f t="shared" si="3434"/>
        <v>0</v>
      </c>
      <c r="R2932" s="26">
        <f t="shared" si="3434"/>
        <v>0</v>
      </c>
    </row>
    <row r="2933" spans="1:18" ht="26" x14ac:dyDescent="0.35">
      <c r="A2933" s="10">
        <v>944</v>
      </c>
      <c r="B2933" s="10" t="s">
        <v>100</v>
      </c>
      <c r="C2933" s="10" t="s">
        <v>99</v>
      </c>
      <c r="D2933" s="10" t="s">
        <v>473</v>
      </c>
      <c r="E2933" s="10" t="s">
        <v>6</v>
      </c>
      <c r="F2933" s="25" t="s">
        <v>367</v>
      </c>
      <c r="G2933" s="26">
        <f t="shared" si="3433"/>
        <v>22676.212</v>
      </c>
      <c r="H2933" s="26">
        <f t="shared" si="3433"/>
        <v>22676.21257</v>
      </c>
      <c r="I2933" s="26">
        <f t="shared" si="3433"/>
        <v>22676.21257</v>
      </c>
      <c r="J2933" s="26">
        <f t="shared" si="3433"/>
        <v>0</v>
      </c>
      <c r="K2933" s="26">
        <f t="shared" si="3433"/>
        <v>0</v>
      </c>
      <c r="L2933" s="26">
        <f t="shared" si="3433"/>
        <v>0</v>
      </c>
      <c r="M2933" s="26">
        <f t="shared" si="3433"/>
        <v>0</v>
      </c>
      <c r="N2933" s="26">
        <f t="shared" si="3433"/>
        <v>20539.909</v>
      </c>
      <c r="O2933" s="47">
        <f t="shared" si="3398"/>
        <v>90.579098853455491</v>
      </c>
      <c r="P2933" s="26">
        <f t="shared" si="3434"/>
        <v>0</v>
      </c>
      <c r="Q2933" s="26">
        <f t="shared" si="3434"/>
        <v>0</v>
      </c>
      <c r="R2933" s="26">
        <f t="shared" si="3434"/>
        <v>0</v>
      </c>
    </row>
    <row r="2934" spans="1:18" ht="26" x14ac:dyDescent="0.35">
      <c r="A2934" s="10">
        <v>944</v>
      </c>
      <c r="B2934" s="10" t="s">
        <v>100</v>
      </c>
      <c r="C2934" s="10" t="s">
        <v>99</v>
      </c>
      <c r="D2934" s="10" t="s">
        <v>473</v>
      </c>
      <c r="E2934" s="10">
        <v>240</v>
      </c>
      <c r="F2934" s="25" t="s">
        <v>356</v>
      </c>
      <c r="G2934" s="26">
        <v>22676.212</v>
      </c>
      <c r="H2934" s="26">
        <v>22676.21257</v>
      </c>
      <c r="I2934" s="26">
        <v>22676.21257</v>
      </c>
      <c r="J2934" s="26"/>
      <c r="K2934" s="26"/>
      <c r="L2934" s="26"/>
      <c r="M2934" s="26"/>
      <c r="N2934" s="26">
        <v>20539.909</v>
      </c>
      <c r="O2934" s="47">
        <f t="shared" si="3398"/>
        <v>90.579098853455491</v>
      </c>
      <c r="P2934" s="26"/>
      <c r="Q2934" s="26"/>
      <c r="R2934" s="26"/>
    </row>
    <row r="2935" spans="1:18" ht="39" x14ac:dyDescent="0.35">
      <c r="A2935" s="10">
        <v>944</v>
      </c>
      <c r="B2935" s="10" t="s">
        <v>100</v>
      </c>
      <c r="C2935" s="10" t="s">
        <v>99</v>
      </c>
      <c r="D2935" s="10" t="s">
        <v>902</v>
      </c>
      <c r="E2935" s="10"/>
      <c r="F2935" s="25" t="s">
        <v>945</v>
      </c>
      <c r="G2935" s="26">
        <f>G2936</f>
        <v>1934.7550000000001</v>
      </c>
      <c r="H2935" s="26">
        <f t="shared" ref="H2935:N2936" si="3435">H2936</f>
        <v>1934.7550000000001</v>
      </c>
      <c r="I2935" s="26">
        <f t="shared" si="3435"/>
        <v>1934.7550000000001</v>
      </c>
      <c r="J2935" s="26">
        <f t="shared" si="3435"/>
        <v>0</v>
      </c>
      <c r="K2935" s="26">
        <f t="shared" si="3435"/>
        <v>0</v>
      </c>
      <c r="L2935" s="26">
        <f t="shared" si="3435"/>
        <v>0</v>
      </c>
      <c r="M2935" s="26">
        <f t="shared" si="3435"/>
        <v>0</v>
      </c>
      <c r="N2935" s="26">
        <f t="shared" si="3435"/>
        <v>1934.7550000000001</v>
      </c>
      <c r="O2935" s="47">
        <f t="shared" si="3398"/>
        <v>100</v>
      </c>
      <c r="P2935" s="26">
        <f t="shared" ref="P2935:R2936" si="3436">P2936</f>
        <v>0</v>
      </c>
      <c r="Q2935" s="26">
        <f t="shared" si="3436"/>
        <v>0</v>
      </c>
      <c r="R2935" s="26">
        <f t="shared" si="3436"/>
        <v>0</v>
      </c>
    </row>
    <row r="2936" spans="1:18" ht="26" x14ac:dyDescent="0.35">
      <c r="A2936" s="10">
        <v>944</v>
      </c>
      <c r="B2936" s="10" t="s">
        <v>100</v>
      </c>
      <c r="C2936" s="10" t="s">
        <v>99</v>
      </c>
      <c r="D2936" s="10" t="s">
        <v>902</v>
      </c>
      <c r="E2936" s="10" t="s">
        <v>6</v>
      </c>
      <c r="F2936" s="25" t="s">
        <v>367</v>
      </c>
      <c r="G2936" s="26">
        <f>G2937</f>
        <v>1934.7550000000001</v>
      </c>
      <c r="H2936" s="26">
        <f t="shared" si="3435"/>
        <v>1934.7550000000001</v>
      </c>
      <c r="I2936" s="26">
        <f t="shared" si="3435"/>
        <v>1934.7550000000001</v>
      </c>
      <c r="J2936" s="26">
        <f t="shared" si="3435"/>
        <v>0</v>
      </c>
      <c r="K2936" s="26">
        <f t="shared" si="3435"/>
        <v>0</v>
      </c>
      <c r="L2936" s="26">
        <f t="shared" si="3435"/>
        <v>0</v>
      </c>
      <c r="M2936" s="26">
        <f t="shared" si="3435"/>
        <v>0</v>
      </c>
      <c r="N2936" s="26">
        <f t="shared" si="3435"/>
        <v>1934.7550000000001</v>
      </c>
      <c r="O2936" s="47">
        <f t="shared" si="3398"/>
        <v>100</v>
      </c>
      <c r="P2936" s="26">
        <f t="shared" si="3436"/>
        <v>0</v>
      </c>
      <c r="Q2936" s="26">
        <f t="shared" si="3436"/>
        <v>0</v>
      </c>
      <c r="R2936" s="26">
        <f t="shared" si="3436"/>
        <v>0</v>
      </c>
    </row>
    <row r="2937" spans="1:18" ht="26" x14ac:dyDescent="0.35">
      <c r="A2937" s="10">
        <v>944</v>
      </c>
      <c r="B2937" s="10" t="s">
        <v>100</v>
      </c>
      <c r="C2937" s="10" t="s">
        <v>99</v>
      </c>
      <c r="D2937" s="10" t="s">
        <v>902</v>
      </c>
      <c r="E2937" s="10">
        <v>240</v>
      </c>
      <c r="F2937" s="25" t="s">
        <v>356</v>
      </c>
      <c r="G2937" s="26">
        <v>1934.7550000000001</v>
      </c>
      <c r="H2937" s="26">
        <v>1934.7550000000001</v>
      </c>
      <c r="I2937" s="26">
        <v>1934.7550000000001</v>
      </c>
      <c r="J2937" s="26"/>
      <c r="K2937" s="26"/>
      <c r="L2937" s="26"/>
      <c r="M2937" s="26"/>
      <c r="N2937" s="26">
        <v>1934.7550000000001</v>
      </c>
      <c r="O2937" s="47">
        <f t="shared" si="3398"/>
        <v>100</v>
      </c>
      <c r="P2937" s="26"/>
      <c r="Q2937" s="26"/>
      <c r="R2937" s="26"/>
    </row>
    <row r="2938" spans="1:18" ht="39" x14ac:dyDescent="0.35">
      <c r="A2938" s="10">
        <v>944</v>
      </c>
      <c r="B2938" s="10" t="s">
        <v>100</v>
      </c>
      <c r="C2938" s="10" t="s">
        <v>99</v>
      </c>
      <c r="D2938" s="10" t="s">
        <v>474</v>
      </c>
      <c r="E2938" s="10"/>
      <c r="F2938" s="25" t="s">
        <v>644</v>
      </c>
      <c r="G2938" s="26">
        <f t="shared" ref="G2938:N2939" si="3437">G2939</f>
        <v>167638.71299999999</v>
      </c>
      <c r="H2938" s="26">
        <f t="shared" si="3437"/>
        <v>167638.71244999999</v>
      </c>
      <c r="I2938" s="26">
        <f t="shared" si="3437"/>
        <v>167638.71244999999</v>
      </c>
      <c r="J2938" s="26">
        <f t="shared" si="3437"/>
        <v>0</v>
      </c>
      <c r="K2938" s="26">
        <f t="shared" si="3437"/>
        <v>0</v>
      </c>
      <c r="L2938" s="26">
        <f t="shared" si="3437"/>
        <v>167638.71244999999</v>
      </c>
      <c r="M2938" s="26">
        <f t="shared" si="3437"/>
        <v>167638.71244999999</v>
      </c>
      <c r="N2938" s="26">
        <f t="shared" si="3437"/>
        <v>167638.712</v>
      </c>
      <c r="O2938" s="47">
        <f t="shared" si="3398"/>
        <v>99.999999731565595</v>
      </c>
      <c r="P2938" s="26">
        <f t="shared" ref="P2938:R2939" si="3438">P2939</f>
        <v>0</v>
      </c>
      <c r="Q2938" s="26">
        <f t="shared" si="3438"/>
        <v>167638.712</v>
      </c>
      <c r="R2938" s="26">
        <f t="shared" si="3438"/>
        <v>0</v>
      </c>
    </row>
    <row r="2939" spans="1:18" ht="26" x14ac:dyDescent="0.35">
      <c r="A2939" s="10">
        <v>944</v>
      </c>
      <c r="B2939" s="10" t="s">
        <v>100</v>
      </c>
      <c r="C2939" s="10" t="s">
        <v>99</v>
      </c>
      <c r="D2939" s="10" t="s">
        <v>474</v>
      </c>
      <c r="E2939" s="10" t="s">
        <v>20</v>
      </c>
      <c r="F2939" s="25" t="s">
        <v>369</v>
      </c>
      <c r="G2939" s="26">
        <f t="shared" si="3437"/>
        <v>167638.71299999999</v>
      </c>
      <c r="H2939" s="26">
        <f t="shared" si="3437"/>
        <v>167638.71244999999</v>
      </c>
      <c r="I2939" s="26">
        <f t="shared" si="3437"/>
        <v>167638.71244999999</v>
      </c>
      <c r="J2939" s="26">
        <f t="shared" si="3437"/>
        <v>0</v>
      </c>
      <c r="K2939" s="26">
        <f t="shared" si="3437"/>
        <v>0</v>
      </c>
      <c r="L2939" s="26">
        <f t="shared" si="3437"/>
        <v>167638.71244999999</v>
      </c>
      <c r="M2939" s="26">
        <f t="shared" si="3437"/>
        <v>167638.71244999999</v>
      </c>
      <c r="N2939" s="26">
        <f t="shared" si="3437"/>
        <v>167638.712</v>
      </c>
      <c r="O2939" s="47">
        <f t="shared" si="3398"/>
        <v>99.999999731565595</v>
      </c>
      <c r="P2939" s="26">
        <f t="shared" si="3438"/>
        <v>0</v>
      </c>
      <c r="Q2939" s="26">
        <f t="shared" si="3438"/>
        <v>167638.712</v>
      </c>
      <c r="R2939" s="26">
        <f t="shared" si="3438"/>
        <v>0</v>
      </c>
    </row>
    <row r="2940" spans="1:18" x14ac:dyDescent="0.35">
      <c r="A2940" s="10">
        <v>944</v>
      </c>
      <c r="B2940" s="10" t="s">
        <v>100</v>
      </c>
      <c r="C2940" s="10" t="s">
        <v>99</v>
      </c>
      <c r="D2940" s="10" t="s">
        <v>474</v>
      </c>
      <c r="E2940" s="10">
        <v>410</v>
      </c>
      <c r="F2940" s="25" t="s">
        <v>360</v>
      </c>
      <c r="G2940" s="26">
        <v>167638.71299999999</v>
      </c>
      <c r="H2940" s="26">
        <v>167638.71244999999</v>
      </c>
      <c r="I2940" s="26">
        <v>167638.71244999999</v>
      </c>
      <c r="J2940" s="26"/>
      <c r="K2940" s="26"/>
      <c r="L2940" s="26">
        <f>H2940</f>
        <v>167638.71244999999</v>
      </c>
      <c r="M2940" s="26">
        <f>I2940</f>
        <v>167638.71244999999</v>
      </c>
      <c r="N2940" s="26">
        <v>167638.712</v>
      </c>
      <c r="O2940" s="47">
        <f t="shared" si="3398"/>
        <v>99.999999731565595</v>
      </c>
      <c r="P2940" s="26"/>
      <c r="Q2940" s="26">
        <v>167638.712</v>
      </c>
      <c r="R2940" s="26"/>
    </row>
    <row r="2941" spans="1:18" x14ac:dyDescent="0.35">
      <c r="A2941" s="10">
        <v>944</v>
      </c>
      <c r="B2941" s="10" t="s">
        <v>100</v>
      </c>
      <c r="C2941" s="10" t="s">
        <v>99</v>
      </c>
      <c r="D2941" s="10" t="s">
        <v>877</v>
      </c>
      <c r="E2941" s="10"/>
      <c r="F2941" s="25" t="s">
        <v>878</v>
      </c>
      <c r="G2941" s="26">
        <f>G2942</f>
        <v>3317.4960000000001</v>
      </c>
      <c r="H2941" s="26">
        <f t="shared" ref="H2941:N2942" si="3439">H2942</f>
        <v>3317.4960000000001</v>
      </c>
      <c r="I2941" s="26">
        <f t="shared" si="3439"/>
        <v>3317.4960000000001</v>
      </c>
      <c r="J2941" s="26">
        <f t="shared" si="3439"/>
        <v>0</v>
      </c>
      <c r="K2941" s="26">
        <f t="shared" si="3439"/>
        <v>0</v>
      </c>
      <c r="L2941" s="26">
        <f t="shared" si="3439"/>
        <v>3317.4960000000001</v>
      </c>
      <c r="M2941" s="26">
        <f t="shared" si="3439"/>
        <v>3317.4960000000001</v>
      </c>
      <c r="N2941" s="26">
        <f t="shared" si="3439"/>
        <v>2824.3939999999998</v>
      </c>
      <c r="O2941" s="47">
        <f t="shared" si="3398"/>
        <v>85.136319682073463</v>
      </c>
      <c r="P2941" s="26">
        <f t="shared" ref="P2941:R2942" si="3440">P2942</f>
        <v>0</v>
      </c>
      <c r="Q2941" s="26">
        <f t="shared" si="3440"/>
        <v>2824.3939999999998</v>
      </c>
      <c r="R2941" s="26">
        <f t="shared" si="3440"/>
        <v>0</v>
      </c>
    </row>
    <row r="2942" spans="1:18" ht="26" x14ac:dyDescent="0.35">
      <c r="A2942" s="10">
        <v>944</v>
      </c>
      <c r="B2942" s="10" t="s">
        <v>100</v>
      </c>
      <c r="C2942" s="10" t="s">
        <v>99</v>
      </c>
      <c r="D2942" s="10" t="s">
        <v>877</v>
      </c>
      <c r="E2942" s="10" t="s">
        <v>20</v>
      </c>
      <c r="F2942" s="25" t="s">
        <v>369</v>
      </c>
      <c r="G2942" s="26">
        <f>G2943</f>
        <v>3317.4960000000001</v>
      </c>
      <c r="H2942" s="26">
        <f t="shared" si="3439"/>
        <v>3317.4960000000001</v>
      </c>
      <c r="I2942" s="26">
        <f t="shared" si="3439"/>
        <v>3317.4960000000001</v>
      </c>
      <c r="J2942" s="26">
        <f t="shared" si="3439"/>
        <v>0</v>
      </c>
      <c r="K2942" s="26">
        <f t="shared" si="3439"/>
        <v>0</v>
      </c>
      <c r="L2942" s="26">
        <f t="shared" si="3439"/>
        <v>3317.4960000000001</v>
      </c>
      <c r="M2942" s="26">
        <f t="shared" si="3439"/>
        <v>3317.4960000000001</v>
      </c>
      <c r="N2942" s="26">
        <f t="shared" si="3439"/>
        <v>2824.3939999999998</v>
      </c>
      <c r="O2942" s="47">
        <f t="shared" si="3398"/>
        <v>85.136319682073463</v>
      </c>
      <c r="P2942" s="26">
        <f t="shared" si="3440"/>
        <v>0</v>
      </c>
      <c r="Q2942" s="26">
        <f t="shared" si="3440"/>
        <v>2824.3939999999998</v>
      </c>
      <c r="R2942" s="26">
        <f t="shared" si="3440"/>
        <v>0</v>
      </c>
    </row>
    <row r="2943" spans="1:18" x14ac:dyDescent="0.35">
      <c r="A2943" s="10">
        <v>944</v>
      </c>
      <c r="B2943" s="10" t="s">
        <v>100</v>
      </c>
      <c r="C2943" s="10" t="s">
        <v>99</v>
      </c>
      <c r="D2943" s="10" t="s">
        <v>877</v>
      </c>
      <c r="E2943" s="10">
        <v>410</v>
      </c>
      <c r="F2943" s="25" t="s">
        <v>360</v>
      </c>
      <c r="G2943" s="26">
        <v>3317.4960000000001</v>
      </c>
      <c r="H2943" s="26">
        <v>3317.4960000000001</v>
      </c>
      <c r="I2943" s="26">
        <v>3317.4960000000001</v>
      </c>
      <c r="J2943" s="26"/>
      <c r="K2943" s="26"/>
      <c r="L2943" s="26">
        <f>H2943</f>
        <v>3317.4960000000001</v>
      </c>
      <c r="M2943" s="26">
        <f>I2943</f>
        <v>3317.4960000000001</v>
      </c>
      <c r="N2943" s="26">
        <v>2824.3939999999998</v>
      </c>
      <c r="O2943" s="47">
        <f t="shared" si="3398"/>
        <v>85.136319682073463</v>
      </c>
      <c r="P2943" s="26"/>
      <c r="Q2943" s="26">
        <v>2824.3939999999998</v>
      </c>
      <c r="R2943" s="26"/>
    </row>
    <row r="2944" spans="1:18" x14ac:dyDescent="0.3">
      <c r="A2944" s="10">
        <v>944</v>
      </c>
      <c r="B2944" s="10" t="s">
        <v>100</v>
      </c>
      <c r="C2944" s="10" t="s">
        <v>99</v>
      </c>
      <c r="D2944" s="10" t="s">
        <v>879</v>
      </c>
      <c r="E2944" s="10"/>
      <c r="F2944" s="33" t="s">
        <v>880</v>
      </c>
      <c r="G2944" s="26">
        <f>G2945</f>
        <v>1295.4449999999999</v>
      </c>
      <c r="H2944" s="26">
        <f t="shared" ref="H2944:N2945" si="3441">H2945</f>
        <v>1295.4445599999999</v>
      </c>
      <c r="I2944" s="26">
        <f t="shared" si="3441"/>
        <v>1295.4445599999999</v>
      </c>
      <c r="J2944" s="26">
        <f t="shared" si="3441"/>
        <v>0</v>
      </c>
      <c r="K2944" s="26">
        <f t="shared" si="3441"/>
        <v>0</v>
      </c>
      <c r="L2944" s="26">
        <f t="shared" si="3441"/>
        <v>1295.4445599999999</v>
      </c>
      <c r="M2944" s="26">
        <f t="shared" si="3441"/>
        <v>1295.4445599999999</v>
      </c>
      <c r="N2944" s="26">
        <f t="shared" si="3441"/>
        <v>1120.655</v>
      </c>
      <c r="O2944" s="47">
        <f t="shared" si="3398"/>
        <v>86.507368559253521</v>
      </c>
      <c r="P2944" s="26">
        <f t="shared" ref="P2944:R2945" si="3442">P2945</f>
        <v>0</v>
      </c>
      <c r="Q2944" s="26">
        <f t="shared" si="3442"/>
        <v>1120.655</v>
      </c>
      <c r="R2944" s="26">
        <f t="shared" si="3442"/>
        <v>0</v>
      </c>
    </row>
    <row r="2945" spans="1:18" ht="26" x14ac:dyDescent="0.35">
      <c r="A2945" s="10">
        <v>944</v>
      </c>
      <c r="B2945" s="10" t="s">
        <v>100</v>
      </c>
      <c r="C2945" s="10" t="s">
        <v>99</v>
      </c>
      <c r="D2945" s="10" t="s">
        <v>879</v>
      </c>
      <c r="E2945" s="10" t="s">
        <v>20</v>
      </c>
      <c r="F2945" s="25" t="s">
        <v>369</v>
      </c>
      <c r="G2945" s="26">
        <f>G2946</f>
        <v>1295.4449999999999</v>
      </c>
      <c r="H2945" s="26">
        <f t="shared" si="3441"/>
        <v>1295.4445599999999</v>
      </c>
      <c r="I2945" s="26">
        <f t="shared" si="3441"/>
        <v>1295.4445599999999</v>
      </c>
      <c r="J2945" s="26">
        <f t="shared" si="3441"/>
        <v>0</v>
      </c>
      <c r="K2945" s="26">
        <f t="shared" si="3441"/>
        <v>0</v>
      </c>
      <c r="L2945" s="26">
        <f t="shared" si="3441"/>
        <v>1295.4445599999999</v>
      </c>
      <c r="M2945" s="26">
        <f t="shared" si="3441"/>
        <v>1295.4445599999999</v>
      </c>
      <c r="N2945" s="26">
        <f t="shared" si="3441"/>
        <v>1120.655</v>
      </c>
      <c r="O2945" s="47">
        <f t="shared" si="3398"/>
        <v>86.507368559253521</v>
      </c>
      <c r="P2945" s="26">
        <f t="shared" si="3442"/>
        <v>0</v>
      </c>
      <c r="Q2945" s="26">
        <f t="shared" si="3442"/>
        <v>1120.655</v>
      </c>
      <c r="R2945" s="26">
        <f t="shared" si="3442"/>
        <v>0</v>
      </c>
    </row>
    <row r="2946" spans="1:18" x14ac:dyDescent="0.35">
      <c r="A2946" s="10">
        <v>944</v>
      </c>
      <c r="B2946" s="10" t="s">
        <v>100</v>
      </c>
      <c r="C2946" s="10" t="s">
        <v>99</v>
      </c>
      <c r="D2946" s="10" t="s">
        <v>879</v>
      </c>
      <c r="E2946" s="10">
        <v>410</v>
      </c>
      <c r="F2946" s="25" t="s">
        <v>360</v>
      </c>
      <c r="G2946" s="26">
        <v>1295.4449999999999</v>
      </c>
      <c r="H2946" s="26">
        <v>1295.4445599999999</v>
      </c>
      <c r="I2946" s="26">
        <v>1295.4445599999999</v>
      </c>
      <c r="J2946" s="26"/>
      <c r="K2946" s="26"/>
      <c r="L2946" s="26">
        <f>H2946</f>
        <v>1295.4445599999999</v>
      </c>
      <c r="M2946" s="26">
        <f>I2946</f>
        <v>1295.4445599999999</v>
      </c>
      <c r="N2946" s="26">
        <v>1120.655</v>
      </c>
      <c r="O2946" s="47">
        <f t="shared" si="3398"/>
        <v>86.507368559253521</v>
      </c>
      <c r="P2946" s="26"/>
      <c r="Q2946" s="26">
        <v>1120.655</v>
      </c>
      <c r="R2946" s="26"/>
    </row>
    <row r="2947" spans="1:18" x14ac:dyDescent="0.35">
      <c r="A2947" s="10">
        <v>944</v>
      </c>
      <c r="B2947" s="10" t="s">
        <v>100</v>
      </c>
      <c r="C2947" s="10" t="s">
        <v>99</v>
      </c>
      <c r="D2947" s="10" t="s">
        <v>483</v>
      </c>
      <c r="E2947" s="10"/>
      <c r="F2947" s="25" t="s">
        <v>645</v>
      </c>
      <c r="G2947" s="26">
        <f>G2948+G2951+G2954+G2957+G2960+G2963+G2966</f>
        <v>206366.46400000001</v>
      </c>
      <c r="H2947" s="26">
        <f>H2948+H2951+H2954+H2957+H2960+H2963+H2966</f>
        <v>206366.46102999998</v>
      </c>
      <c r="I2947" s="26">
        <f t="shared" ref="I2947:R2947" si="3443">I2948+I2951+I2954+I2957+I2960+I2963+I2966</f>
        <v>206366.46102999998</v>
      </c>
      <c r="J2947" s="26">
        <f t="shared" si="3443"/>
        <v>0</v>
      </c>
      <c r="K2947" s="26">
        <f t="shared" si="3443"/>
        <v>0</v>
      </c>
      <c r="L2947" s="26">
        <f t="shared" si="3443"/>
        <v>102144.96460000001</v>
      </c>
      <c r="M2947" s="26">
        <f t="shared" si="3443"/>
        <v>102144.96460000001</v>
      </c>
      <c r="N2947" s="26">
        <f t="shared" si="3443"/>
        <v>156119.731</v>
      </c>
      <c r="O2947" s="47">
        <f t="shared" si="3398"/>
        <v>75.651697577594504</v>
      </c>
      <c r="P2947" s="26">
        <f t="shared" si="3443"/>
        <v>0</v>
      </c>
      <c r="Q2947" s="26">
        <f t="shared" si="3443"/>
        <v>61176.59</v>
      </c>
      <c r="R2947" s="26">
        <f t="shared" si="3443"/>
        <v>0</v>
      </c>
    </row>
    <row r="2948" spans="1:18" x14ac:dyDescent="0.35">
      <c r="A2948" s="10">
        <v>944</v>
      </c>
      <c r="B2948" s="10" t="s">
        <v>100</v>
      </c>
      <c r="C2948" s="10" t="s">
        <v>99</v>
      </c>
      <c r="D2948" s="10" t="s">
        <v>475</v>
      </c>
      <c r="E2948" s="10"/>
      <c r="F2948" s="25" t="s">
        <v>646</v>
      </c>
      <c r="G2948" s="26">
        <f t="shared" ref="G2948:N2949" si="3444">G2949</f>
        <v>36644.114000000001</v>
      </c>
      <c r="H2948" s="26">
        <f t="shared" si="3444"/>
        <v>36644.114000000001</v>
      </c>
      <c r="I2948" s="26">
        <f t="shared" si="3444"/>
        <v>36644.114000000001</v>
      </c>
      <c r="J2948" s="26">
        <f t="shared" si="3444"/>
        <v>0</v>
      </c>
      <c r="K2948" s="26">
        <f t="shared" si="3444"/>
        <v>0</v>
      </c>
      <c r="L2948" s="26">
        <f t="shared" si="3444"/>
        <v>0</v>
      </c>
      <c r="M2948" s="26">
        <f t="shared" si="3444"/>
        <v>0</v>
      </c>
      <c r="N2948" s="26">
        <f t="shared" si="3444"/>
        <v>36608.923999999999</v>
      </c>
      <c r="O2948" s="47">
        <f t="shared" si="3398"/>
        <v>99.903968206189944</v>
      </c>
      <c r="P2948" s="26">
        <f t="shared" ref="P2948:R2949" si="3445">P2949</f>
        <v>0</v>
      </c>
      <c r="Q2948" s="26">
        <f t="shared" si="3445"/>
        <v>0</v>
      </c>
      <c r="R2948" s="26">
        <f t="shared" si="3445"/>
        <v>0</v>
      </c>
    </row>
    <row r="2949" spans="1:18" ht="26" x14ac:dyDescent="0.35">
      <c r="A2949" s="10">
        <v>944</v>
      </c>
      <c r="B2949" s="10" t="s">
        <v>100</v>
      </c>
      <c r="C2949" s="10" t="s">
        <v>99</v>
      </c>
      <c r="D2949" s="10" t="s">
        <v>475</v>
      </c>
      <c r="E2949" s="10" t="s">
        <v>6</v>
      </c>
      <c r="F2949" s="25" t="s">
        <v>367</v>
      </c>
      <c r="G2949" s="26">
        <f t="shared" si="3444"/>
        <v>36644.114000000001</v>
      </c>
      <c r="H2949" s="26">
        <f t="shared" si="3444"/>
        <v>36644.114000000001</v>
      </c>
      <c r="I2949" s="26">
        <f t="shared" si="3444"/>
        <v>36644.114000000001</v>
      </c>
      <c r="J2949" s="26">
        <f t="shared" si="3444"/>
        <v>0</v>
      </c>
      <c r="K2949" s="26">
        <f t="shared" si="3444"/>
        <v>0</v>
      </c>
      <c r="L2949" s="26">
        <f t="shared" si="3444"/>
        <v>0</v>
      </c>
      <c r="M2949" s="26">
        <f t="shared" si="3444"/>
        <v>0</v>
      </c>
      <c r="N2949" s="26">
        <f t="shared" si="3444"/>
        <v>36608.923999999999</v>
      </c>
      <c r="O2949" s="47">
        <f t="shared" si="3398"/>
        <v>99.903968206189944</v>
      </c>
      <c r="P2949" s="26">
        <f t="shared" si="3445"/>
        <v>0</v>
      </c>
      <c r="Q2949" s="26">
        <f t="shared" si="3445"/>
        <v>0</v>
      </c>
      <c r="R2949" s="26">
        <f t="shared" si="3445"/>
        <v>0</v>
      </c>
    </row>
    <row r="2950" spans="1:18" ht="26" x14ac:dyDescent="0.35">
      <c r="A2950" s="10">
        <v>944</v>
      </c>
      <c r="B2950" s="10" t="s">
        <v>100</v>
      </c>
      <c r="C2950" s="10" t="s">
        <v>99</v>
      </c>
      <c r="D2950" s="10" t="s">
        <v>475</v>
      </c>
      <c r="E2950" s="10">
        <v>240</v>
      </c>
      <c r="F2950" s="25" t="s">
        <v>356</v>
      </c>
      <c r="G2950" s="26">
        <v>36644.114000000001</v>
      </c>
      <c r="H2950" s="26">
        <v>36644.114000000001</v>
      </c>
      <c r="I2950" s="26">
        <v>36644.114000000001</v>
      </c>
      <c r="J2950" s="26"/>
      <c r="K2950" s="26"/>
      <c r="L2950" s="26"/>
      <c r="M2950" s="26"/>
      <c r="N2950" s="26">
        <v>36608.923999999999</v>
      </c>
      <c r="O2950" s="47">
        <f t="shared" si="3398"/>
        <v>99.903968206189944</v>
      </c>
      <c r="P2950" s="26"/>
      <c r="Q2950" s="26"/>
      <c r="R2950" s="26"/>
    </row>
    <row r="2951" spans="1:18" ht="39" x14ac:dyDescent="0.35">
      <c r="A2951" s="10">
        <v>944</v>
      </c>
      <c r="B2951" s="10" t="s">
        <v>100</v>
      </c>
      <c r="C2951" s="10" t="s">
        <v>99</v>
      </c>
      <c r="D2951" s="10" t="s">
        <v>476</v>
      </c>
      <c r="E2951" s="10"/>
      <c r="F2951" s="25" t="s">
        <v>780</v>
      </c>
      <c r="G2951" s="26">
        <f t="shared" ref="G2951:N2952" si="3446">G2952</f>
        <v>498.7</v>
      </c>
      <c r="H2951" s="26">
        <f t="shared" si="3446"/>
        <v>498.7</v>
      </c>
      <c r="I2951" s="26">
        <f t="shared" si="3446"/>
        <v>498.7</v>
      </c>
      <c r="J2951" s="26">
        <f t="shared" si="3446"/>
        <v>0</v>
      </c>
      <c r="K2951" s="26">
        <f t="shared" si="3446"/>
        <v>0</v>
      </c>
      <c r="L2951" s="26">
        <f t="shared" si="3446"/>
        <v>0</v>
      </c>
      <c r="M2951" s="26">
        <f t="shared" si="3446"/>
        <v>0</v>
      </c>
      <c r="N2951" s="26">
        <f t="shared" si="3446"/>
        <v>498.7</v>
      </c>
      <c r="O2951" s="47">
        <f t="shared" si="3398"/>
        <v>100</v>
      </c>
      <c r="P2951" s="26">
        <f t="shared" ref="P2951:R2952" si="3447">P2952</f>
        <v>0</v>
      </c>
      <c r="Q2951" s="26">
        <f t="shared" si="3447"/>
        <v>0</v>
      </c>
      <c r="R2951" s="26">
        <f t="shared" si="3447"/>
        <v>0</v>
      </c>
    </row>
    <row r="2952" spans="1:18" ht="26" x14ac:dyDescent="0.35">
      <c r="A2952" s="10">
        <v>944</v>
      </c>
      <c r="B2952" s="10" t="s">
        <v>100</v>
      </c>
      <c r="C2952" s="10" t="s">
        <v>99</v>
      </c>
      <c r="D2952" s="10" t="s">
        <v>476</v>
      </c>
      <c r="E2952" s="10" t="s">
        <v>6</v>
      </c>
      <c r="F2952" s="25" t="s">
        <v>367</v>
      </c>
      <c r="G2952" s="26">
        <f t="shared" si="3446"/>
        <v>498.7</v>
      </c>
      <c r="H2952" s="26">
        <f t="shared" si="3446"/>
        <v>498.7</v>
      </c>
      <c r="I2952" s="26">
        <f t="shared" si="3446"/>
        <v>498.7</v>
      </c>
      <c r="J2952" s="26">
        <f t="shared" si="3446"/>
        <v>0</v>
      </c>
      <c r="K2952" s="26">
        <f t="shared" si="3446"/>
        <v>0</v>
      </c>
      <c r="L2952" s="26">
        <f t="shared" si="3446"/>
        <v>0</v>
      </c>
      <c r="M2952" s="26">
        <f t="shared" si="3446"/>
        <v>0</v>
      </c>
      <c r="N2952" s="26">
        <f t="shared" si="3446"/>
        <v>498.7</v>
      </c>
      <c r="O2952" s="47">
        <f t="shared" si="3398"/>
        <v>100</v>
      </c>
      <c r="P2952" s="26">
        <f t="shared" si="3447"/>
        <v>0</v>
      </c>
      <c r="Q2952" s="26">
        <f t="shared" si="3447"/>
        <v>0</v>
      </c>
      <c r="R2952" s="26">
        <f t="shared" si="3447"/>
        <v>0</v>
      </c>
    </row>
    <row r="2953" spans="1:18" ht="26" x14ac:dyDescent="0.35">
      <c r="A2953" s="10">
        <v>944</v>
      </c>
      <c r="B2953" s="10" t="s">
        <v>100</v>
      </c>
      <c r="C2953" s="10" t="s">
        <v>99</v>
      </c>
      <c r="D2953" s="10" t="s">
        <v>476</v>
      </c>
      <c r="E2953" s="10">
        <v>240</v>
      </c>
      <c r="F2953" s="25" t="s">
        <v>356</v>
      </c>
      <c r="G2953" s="26">
        <v>498.7</v>
      </c>
      <c r="H2953" s="26">
        <v>498.7</v>
      </c>
      <c r="I2953" s="26">
        <v>498.7</v>
      </c>
      <c r="J2953" s="26"/>
      <c r="K2953" s="26"/>
      <c r="L2953" s="26"/>
      <c r="M2953" s="26"/>
      <c r="N2953" s="26">
        <v>498.7</v>
      </c>
      <c r="O2953" s="47">
        <f t="shared" si="3398"/>
        <v>100</v>
      </c>
      <c r="P2953" s="26"/>
      <c r="Q2953" s="26"/>
      <c r="R2953" s="26"/>
    </row>
    <row r="2954" spans="1:18" x14ac:dyDescent="0.35">
      <c r="A2954" s="10">
        <v>944</v>
      </c>
      <c r="B2954" s="10" t="s">
        <v>100</v>
      </c>
      <c r="C2954" s="10" t="s">
        <v>99</v>
      </c>
      <c r="D2954" s="10" t="s">
        <v>477</v>
      </c>
      <c r="E2954" s="10"/>
      <c r="F2954" s="25" t="s">
        <v>781</v>
      </c>
      <c r="G2954" s="26">
        <f t="shared" ref="G2954:N2955" si="3448">G2955</f>
        <v>1925.8720000000001</v>
      </c>
      <c r="H2954" s="26">
        <f t="shared" si="3448"/>
        <v>1925.8720000000001</v>
      </c>
      <c r="I2954" s="26">
        <f t="shared" si="3448"/>
        <v>1925.8720000000001</v>
      </c>
      <c r="J2954" s="26">
        <f t="shared" si="3448"/>
        <v>0</v>
      </c>
      <c r="K2954" s="26">
        <f t="shared" si="3448"/>
        <v>0</v>
      </c>
      <c r="L2954" s="26">
        <f t="shared" si="3448"/>
        <v>0</v>
      </c>
      <c r="M2954" s="26">
        <f t="shared" si="3448"/>
        <v>0</v>
      </c>
      <c r="N2954" s="26">
        <f t="shared" si="3448"/>
        <v>1779.58</v>
      </c>
      <c r="O2954" s="47">
        <f t="shared" si="3398"/>
        <v>92.403856538752308</v>
      </c>
      <c r="P2954" s="26">
        <f t="shared" ref="P2954:R2955" si="3449">P2955</f>
        <v>0</v>
      </c>
      <c r="Q2954" s="26">
        <f t="shared" si="3449"/>
        <v>0</v>
      </c>
      <c r="R2954" s="26">
        <f t="shared" si="3449"/>
        <v>0</v>
      </c>
    </row>
    <row r="2955" spans="1:18" ht="26" x14ac:dyDescent="0.35">
      <c r="A2955" s="10">
        <v>944</v>
      </c>
      <c r="B2955" s="10" t="s">
        <v>100</v>
      </c>
      <c r="C2955" s="10" t="s">
        <v>99</v>
      </c>
      <c r="D2955" s="10" t="s">
        <v>477</v>
      </c>
      <c r="E2955" s="10" t="s">
        <v>6</v>
      </c>
      <c r="F2955" s="25" t="s">
        <v>367</v>
      </c>
      <c r="G2955" s="26">
        <f t="shared" si="3448"/>
        <v>1925.8720000000001</v>
      </c>
      <c r="H2955" s="26">
        <f t="shared" si="3448"/>
        <v>1925.8720000000001</v>
      </c>
      <c r="I2955" s="26">
        <f t="shared" si="3448"/>
        <v>1925.8720000000001</v>
      </c>
      <c r="J2955" s="26">
        <f t="shared" si="3448"/>
        <v>0</v>
      </c>
      <c r="K2955" s="26">
        <f t="shared" si="3448"/>
        <v>0</v>
      </c>
      <c r="L2955" s="26">
        <f t="shared" si="3448"/>
        <v>0</v>
      </c>
      <c r="M2955" s="26">
        <f t="shared" si="3448"/>
        <v>0</v>
      </c>
      <c r="N2955" s="26">
        <f t="shared" si="3448"/>
        <v>1779.58</v>
      </c>
      <c r="O2955" s="47">
        <f t="shared" si="3398"/>
        <v>92.403856538752308</v>
      </c>
      <c r="P2955" s="26">
        <f t="shared" si="3449"/>
        <v>0</v>
      </c>
      <c r="Q2955" s="26">
        <f t="shared" si="3449"/>
        <v>0</v>
      </c>
      <c r="R2955" s="26">
        <f t="shared" si="3449"/>
        <v>0</v>
      </c>
    </row>
    <row r="2956" spans="1:18" ht="26" x14ac:dyDescent="0.35">
      <c r="A2956" s="10">
        <v>944</v>
      </c>
      <c r="B2956" s="10" t="s">
        <v>100</v>
      </c>
      <c r="C2956" s="10" t="s">
        <v>99</v>
      </c>
      <c r="D2956" s="10" t="s">
        <v>477</v>
      </c>
      <c r="E2956" s="10">
        <v>240</v>
      </c>
      <c r="F2956" s="25" t="s">
        <v>356</v>
      </c>
      <c r="G2956" s="26">
        <v>1925.8720000000001</v>
      </c>
      <c r="H2956" s="26">
        <v>1925.8720000000001</v>
      </c>
      <c r="I2956" s="26">
        <v>1925.8720000000001</v>
      </c>
      <c r="J2956" s="26"/>
      <c r="K2956" s="26"/>
      <c r="L2956" s="26"/>
      <c r="M2956" s="26"/>
      <c r="N2956" s="26">
        <v>1779.58</v>
      </c>
      <c r="O2956" s="47">
        <f t="shared" si="3398"/>
        <v>92.403856538752308</v>
      </c>
      <c r="P2956" s="26"/>
      <c r="Q2956" s="26"/>
      <c r="R2956" s="26"/>
    </row>
    <row r="2957" spans="1:18" x14ac:dyDescent="0.35">
      <c r="A2957" s="10">
        <v>944</v>
      </c>
      <c r="B2957" s="10" t="s">
        <v>100</v>
      </c>
      <c r="C2957" s="10" t="s">
        <v>99</v>
      </c>
      <c r="D2957" s="10" t="s">
        <v>478</v>
      </c>
      <c r="E2957" s="10"/>
      <c r="F2957" s="25" t="s">
        <v>647</v>
      </c>
      <c r="G2957" s="26">
        <f t="shared" ref="G2957:N2958" si="3450">G2958</f>
        <v>65062.811000000002</v>
      </c>
      <c r="H2957" s="26">
        <f t="shared" si="3450"/>
        <v>65062.810429999998</v>
      </c>
      <c r="I2957" s="26">
        <f t="shared" si="3450"/>
        <v>65062.810429999998</v>
      </c>
      <c r="J2957" s="26">
        <f t="shared" si="3450"/>
        <v>0</v>
      </c>
      <c r="K2957" s="26">
        <f t="shared" si="3450"/>
        <v>0</v>
      </c>
      <c r="L2957" s="26">
        <f t="shared" si="3450"/>
        <v>0</v>
      </c>
      <c r="M2957" s="26">
        <f t="shared" si="3450"/>
        <v>0</v>
      </c>
      <c r="N2957" s="26">
        <f t="shared" si="3450"/>
        <v>55967.832999999999</v>
      </c>
      <c r="O2957" s="47">
        <f t="shared" si="3398"/>
        <v>86.021234911478146</v>
      </c>
      <c r="P2957" s="26">
        <f t="shared" ref="P2957:R2958" si="3451">P2958</f>
        <v>0</v>
      </c>
      <c r="Q2957" s="26">
        <f t="shared" si="3451"/>
        <v>0</v>
      </c>
      <c r="R2957" s="26">
        <f t="shared" si="3451"/>
        <v>0</v>
      </c>
    </row>
    <row r="2958" spans="1:18" ht="26" x14ac:dyDescent="0.35">
      <c r="A2958" s="10">
        <v>944</v>
      </c>
      <c r="B2958" s="10" t="s">
        <v>100</v>
      </c>
      <c r="C2958" s="10" t="s">
        <v>99</v>
      </c>
      <c r="D2958" s="10" t="s">
        <v>478</v>
      </c>
      <c r="E2958" s="10" t="s">
        <v>6</v>
      </c>
      <c r="F2958" s="25" t="s">
        <v>367</v>
      </c>
      <c r="G2958" s="26">
        <f t="shared" si="3450"/>
        <v>65062.811000000002</v>
      </c>
      <c r="H2958" s="26">
        <f t="shared" si="3450"/>
        <v>65062.810429999998</v>
      </c>
      <c r="I2958" s="26">
        <f t="shared" si="3450"/>
        <v>65062.810429999998</v>
      </c>
      <c r="J2958" s="26">
        <f t="shared" si="3450"/>
        <v>0</v>
      </c>
      <c r="K2958" s="26">
        <f t="shared" si="3450"/>
        <v>0</v>
      </c>
      <c r="L2958" s="26">
        <f t="shared" si="3450"/>
        <v>0</v>
      </c>
      <c r="M2958" s="26">
        <f t="shared" si="3450"/>
        <v>0</v>
      </c>
      <c r="N2958" s="26">
        <f t="shared" si="3450"/>
        <v>55967.832999999999</v>
      </c>
      <c r="O2958" s="47">
        <f t="shared" ref="O2958:O3021" si="3452">N2958/H2958*100</f>
        <v>86.021234911478146</v>
      </c>
      <c r="P2958" s="26">
        <f t="shared" si="3451"/>
        <v>0</v>
      </c>
      <c r="Q2958" s="26">
        <f t="shared" si="3451"/>
        <v>0</v>
      </c>
      <c r="R2958" s="26">
        <f t="shared" si="3451"/>
        <v>0</v>
      </c>
    </row>
    <row r="2959" spans="1:18" ht="26" x14ac:dyDescent="0.35">
      <c r="A2959" s="10">
        <v>944</v>
      </c>
      <c r="B2959" s="10" t="s">
        <v>100</v>
      </c>
      <c r="C2959" s="10" t="s">
        <v>99</v>
      </c>
      <c r="D2959" s="10" t="s">
        <v>478</v>
      </c>
      <c r="E2959" s="10">
        <v>240</v>
      </c>
      <c r="F2959" s="25" t="s">
        <v>356</v>
      </c>
      <c r="G2959" s="26">
        <v>65062.811000000002</v>
      </c>
      <c r="H2959" s="26">
        <v>65062.810429999998</v>
      </c>
      <c r="I2959" s="26">
        <v>65062.810429999998</v>
      </c>
      <c r="J2959" s="26"/>
      <c r="K2959" s="26"/>
      <c r="L2959" s="26"/>
      <c r="M2959" s="26"/>
      <c r="N2959" s="26">
        <v>55967.832999999999</v>
      </c>
      <c r="O2959" s="47">
        <f t="shared" si="3452"/>
        <v>86.021234911478146</v>
      </c>
      <c r="P2959" s="26"/>
      <c r="Q2959" s="26"/>
      <c r="R2959" s="26"/>
    </row>
    <row r="2960" spans="1:18" x14ac:dyDescent="0.35">
      <c r="A2960" s="10">
        <v>944</v>
      </c>
      <c r="B2960" s="10" t="s">
        <v>100</v>
      </c>
      <c r="C2960" s="10" t="s">
        <v>99</v>
      </c>
      <c r="D2960" s="10" t="s">
        <v>479</v>
      </c>
      <c r="E2960" s="10"/>
      <c r="F2960" s="25" t="s">
        <v>648</v>
      </c>
      <c r="G2960" s="26">
        <f t="shared" ref="G2960:N2961" si="3453">G2961</f>
        <v>70733.991999999998</v>
      </c>
      <c r="H2960" s="26">
        <f t="shared" si="3453"/>
        <v>70733.99136</v>
      </c>
      <c r="I2960" s="26">
        <f t="shared" si="3453"/>
        <v>70733.99136</v>
      </c>
      <c r="J2960" s="26">
        <f t="shared" si="3453"/>
        <v>0</v>
      </c>
      <c r="K2960" s="26">
        <f t="shared" si="3453"/>
        <v>0</v>
      </c>
      <c r="L2960" s="26">
        <f t="shared" si="3453"/>
        <v>70733.99136</v>
      </c>
      <c r="M2960" s="26">
        <f t="shared" si="3453"/>
        <v>70733.99136</v>
      </c>
      <c r="N2960" s="26">
        <f t="shared" si="3453"/>
        <v>30419.793000000001</v>
      </c>
      <c r="O2960" s="47">
        <f t="shared" si="3452"/>
        <v>43.00590482046848</v>
      </c>
      <c r="P2960" s="26">
        <f t="shared" ref="P2960:R2961" si="3454">P2961</f>
        <v>0</v>
      </c>
      <c r="Q2960" s="26">
        <f t="shared" si="3454"/>
        <v>30419.793000000001</v>
      </c>
      <c r="R2960" s="26">
        <f t="shared" si="3454"/>
        <v>0</v>
      </c>
    </row>
    <row r="2961" spans="1:18" ht="26" x14ac:dyDescent="0.35">
      <c r="A2961" s="10">
        <v>944</v>
      </c>
      <c r="B2961" s="10" t="s">
        <v>100</v>
      </c>
      <c r="C2961" s="10" t="s">
        <v>99</v>
      </c>
      <c r="D2961" s="10" t="s">
        <v>479</v>
      </c>
      <c r="E2961" s="10" t="s">
        <v>20</v>
      </c>
      <c r="F2961" s="25" t="s">
        <v>369</v>
      </c>
      <c r="G2961" s="26">
        <f t="shared" si="3453"/>
        <v>70733.991999999998</v>
      </c>
      <c r="H2961" s="26">
        <f t="shared" si="3453"/>
        <v>70733.99136</v>
      </c>
      <c r="I2961" s="26">
        <f t="shared" si="3453"/>
        <v>70733.99136</v>
      </c>
      <c r="J2961" s="26">
        <f t="shared" si="3453"/>
        <v>0</v>
      </c>
      <c r="K2961" s="26">
        <f t="shared" si="3453"/>
        <v>0</v>
      </c>
      <c r="L2961" s="26">
        <f t="shared" si="3453"/>
        <v>70733.99136</v>
      </c>
      <c r="M2961" s="26">
        <f t="shared" si="3453"/>
        <v>70733.99136</v>
      </c>
      <c r="N2961" s="26">
        <f t="shared" si="3453"/>
        <v>30419.793000000001</v>
      </c>
      <c r="O2961" s="47">
        <f t="shared" si="3452"/>
        <v>43.00590482046848</v>
      </c>
      <c r="P2961" s="26">
        <f t="shared" si="3454"/>
        <v>0</v>
      </c>
      <c r="Q2961" s="26">
        <f t="shared" si="3454"/>
        <v>30419.793000000001</v>
      </c>
      <c r="R2961" s="26">
        <f t="shared" si="3454"/>
        <v>0</v>
      </c>
    </row>
    <row r="2962" spans="1:18" x14ac:dyDescent="0.35">
      <c r="A2962" s="10">
        <v>944</v>
      </c>
      <c r="B2962" s="10" t="s">
        <v>100</v>
      </c>
      <c r="C2962" s="10" t="s">
        <v>99</v>
      </c>
      <c r="D2962" s="10" t="s">
        <v>479</v>
      </c>
      <c r="E2962" s="10">
        <v>410</v>
      </c>
      <c r="F2962" s="25" t="s">
        <v>360</v>
      </c>
      <c r="G2962" s="26">
        <v>70733.991999999998</v>
      </c>
      <c r="H2962" s="26">
        <v>70733.99136</v>
      </c>
      <c r="I2962" s="26">
        <v>70733.99136</v>
      </c>
      <c r="J2962" s="26"/>
      <c r="K2962" s="26"/>
      <c r="L2962" s="26">
        <f>H2962</f>
        <v>70733.99136</v>
      </c>
      <c r="M2962" s="26">
        <f>I2962</f>
        <v>70733.99136</v>
      </c>
      <c r="N2962" s="26">
        <v>30419.793000000001</v>
      </c>
      <c r="O2962" s="47">
        <f t="shared" si="3452"/>
        <v>43.00590482046848</v>
      </c>
      <c r="P2962" s="26"/>
      <c r="Q2962" s="26">
        <v>30419.793000000001</v>
      </c>
      <c r="R2962" s="26"/>
    </row>
    <row r="2963" spans="1:18" x14ac:dyDescent="0.35">
      <c r="A2963" s="10">
        <v>944</v>
      </c>
      <c r="B2963" s="10" t="s">
        <v>100</v>
      </c>
      <c r="C2963" s="10" t="s">
        <v>99</v>
      </c>
      <c r="D2963" s="10" t="s">
        <v>480</v>
      </c>
      <c r="E2963" s="10"/>
      <c r="F2963" s="25" t="s">
        <v>649</v>
      </c>
      <c r="G2963" s="26">
        <f t="shared" ref="G2963:N2964" si="3455">G2964</f>
        <v>31410.974999999999</v>
      </c>
      <c r="H2963" s="26">
        <f t="shared" si="3455"/>
        <v>31410.973239999999</v>
      </c>
      <c r="I2963" s="26">
        <f t="shared" si="3455"/>
        <v>31410.973239999999</v>
      </c>
      <c r="J2963" s="26">
        <f t="shared" si="3455"/>
        <v>0</v>
      </c>
      <c r="K2963" s="26">
        <f t="shared" si="3455"/>
        <v>0</v>
      </c>
      <c r="L2963" s="26">
        <f t="shared" si="3455"/>
        <v>31410.973239999999</v>
      </c>
      <c r="M2963" s="26">
        <f t="shared" si="3455"/>
        <v>31410.973239999999</v>
      </c>
      <c r="N2963" s="26">
        <f t="shared" si="3455"/>
        <v>30756.796999999999</v>
      </c>
      <c r="O2963" s="47">
        <f t="shared" si="3452"/>
        <v>97.91736398932413</v>
      </c>
      <c r="P2963" s="26">
        <f t="shared" ref="P2963:R2964" si="3456">P2964</f>
        <v>0</v>
      </c>
      <c r="Q2963" s="26">
        <f t="shared" si="3456"/>
        <v>30756.796999999999</v>
      </c>
      <c r="R2963" s="26">
        <f t="shared" si="3456"/>
        <v>0</v>
      </c>
    </row>
    <row r="2964" spans="1:18" ht="26" x14ac:dyDescent="0.35">
      <c r="A2964" s="10">
        <v>944</v>
      </c>
      <c r="B2964" s="10" t="s">
        <v>100</v>
      </c>
      <c r="C2964" s="10" t="s">
        <v>99</v>
      </c>
      <c r="D2964" s="10" t="s">
        <v>480</v>
      </c>
      <c r="E2964" s="10" t="s">
        <v>20</v>
      </c>
      <c r="F2964" s="25" t="s">
        <v>369</v>
      </c>
      <c r="G2964" s="26">
        <f t="shared" si="3455"/>
        <v>31410.974999999999</v>
      </c>
      <c r="H2964" s="26">
        <f t="shared" si="3455"/>
        <v>31410.973239999999</v>
      </c>
      <c r="I2964" s="26">
        <f t="shared" si="3455"/>
        <v>31410.973239999999</v>
      </c>
      <c r="J2964" s="26">
        <f t="shared" si="3455"/>
        <v>0</v>
      </c>
      <c r="K2964" s="26">
        <f t="shared" si="3455"/>
        <v>0</v>
      </c>
      <c r="L2964" s="26">
        <f t="shared" si="3455"/>
        <v>31410.973239999999</v>
      </c>
      <c r="M2964" s="26">
        <f t="shared" si="3455"/>
        <v>31410.973239999999</v>
      </c>
      <c r="N2964" s="26">
        <f t="shared" si="3455"/>
        <v>30756.796999999999</v>
      </c>
      <c r="O2964" s="47">
        <f t="shared" si="3452"/>
        <v>97.91736398932413</v>
      </c>
      <c r="P2964" s="26">
        <f t="shared" si="3456"/>
        <v>0</v>
      </c>
      <c r="Q2964" s="26">
        <f t="shared" si="3456"/>
        <v>30756.796999999999</v>
      </c>
      <c r="R2964" s="26">
        <f t="shared" si="3456"/>
        <v>0</v>
      </c>
    </row>
    <row r="2965" spans="1:18" x14ac:dyDescent="0.35">
      <c r="A2965" s="10">
        <v>944</v>
      </c>
      <c r="B2965" s="10" t="s">
        <v>100</v>
      </c>
      <c r="C2965" s="10" t="s">
        <v>99</v>
      </c>
      <c r="D2965" s="10" t="s">
        <v>480</v>
      </c>
      <c r="E2965" s="10">
        <v>410</v>
      </c>
      <c r="F2965" s="25" t="s">
        <v>360</v>
      </c>
      <c r="G2965" s="26">
        <v>31410.974999999999</v>
      </c>
      <c r="H2965" s="26">
        <v>31410.973239999999</v>
      </c>
      <c r="I2965" s="26">
        <v>31410.973239999999</v>
      </c>
      <c r="J2965" s="26"/>
      <c r="K2965" s="26"/>
      <c r="L2965" s="26">
        <f>H2965</f>
        <v>31410.973239999999</v>
      </c>
      <c r="M2965" s="26">
        <f>I2965</f>
        <v>31410.973239999999</v>
      </c>
      <c r="N2965" s="26">
        <v>30756.796999999999</v>
      </c>
      <c r="O2965" s="47">
        <f t="shared" si="3452"/>
        <v>97.91736398932413</v>
      </c>
      <c r="P2965" s="26"/>
      <c r="Q2965" s="26">
        <v>30756.796999999999</v>
      </c>
      <c r="R2965" s="26"/>
    </row>
    <row r="2966" spans="1:18" ht="39" x14ac:dyDescent="0.35">
      <c r="A2966" s="10">
        <v>944</v>
      </c>
      <c r="B2966" s="10" t="s">
        <v>100</v>
      </c>
      <c r="C2966" s="10" t="s">
        <v>99</v>
      </c>
      <c r="D2966" s="10" t="s">
        <v>481</v>
      </c>
      <c r="E2966" s="10"/>
      <c r="F2966" s="25" t="s">
        <v>782</v>
      </c>
      <c r="G2966" s="26">
        <f t="shared" ref="G2966:N2967" si="3457">G2967</f>
        <v>90</v>
      </c>
      <c r="H2966" s="26">
        <f t="shared" si="3457"/>
        <v>90</v>
      </c>
      <c r="I2966" s="26">
        <f t="shared" si="3457"/>
        <v>90</v>
      </c>
      <c r="J2966" s="26">
        <f t="shared" si="3457"/>
        <v>0</v>
      </c>
      <c r="K2966" s="26">
        <f t="shared" si="3457"/>
        <v>0</v>
      </c>
      <c r="L2966" s="26">
        <f t="shared" si="3457"/>
        <v>0</v>
      </c>
      <c r="M2966" s="26">
        <f t="shared" si="3457"/>
        <v>0</v>
      </c>
      <c r="N2966" s="26">
        <f t="shared" si="3457"/>
        <v>88.103999999999999</v>
      </c>
      <c r="O2966" s="47">
        <f t="shared" si="3452"/>
        <v>97.893333333333331</v>
      </c>
      <c r="P2966" s="26">
        <f t="shared" ref="P2966:R2967" si="3458">P2967</f>
        <v>0</v>
      </c>
      <c r="Q2966" s="26">
        <f t="shared" si="3458"/>
        <v>0</v>
      </c>
      <c r="R2966" s="26">
        <f t="shared" si="3458"/>
        <v>0</v>
      </c>
    </row>
    <row r="2967" spans="1:18" x14ac:dyDescent="0.35">
      <c r="A2967" s="10">
        <v>944</v>
      </c>
      <c r="B2967" s="10" t="s">
        <v>100</v>
      </c>
      <c r="C2967" s="10" t="s">
        <v>99</v>
      </c>
      <c r="D2967" s="10" t="s">
        <v>481</v>
      </c>
      <c r="E2967" s="10" t="s">
        <v>7</v>
      </c>
      <c r="F2967" s="25" t="s">
        <v>371</v>
      </c>
      <c r="G2967" s="26">
        <f t="shared" si="3457"/>
        <v>90</v>
      </c>
      <c r="H2967" s="26">
        <f t="shared" si="3457"/>
        <v>90</v>
      </c>
      <c r="I2967" s="26">
        <f t="shared" si="3457"/>
        <v>90</v>
      </c>
      <c r="J2967" s="26">
        <f t="shared" si="3457"/>
        <v>0</v>
      </c>
      <c r="K2967" s="26">
        <f t="shared" si="3457"/>
        <v>0</v>
      </c>
      <c r="L2967" s="26">
        <f t="shared" si="3457"/>
        <v>0</v>
      </c>
      <c r="M2967" s="26">
        <f t="shared" si="3457"/>
        <v>0</v>
      </c>
      <c r="N2967" s="26">
        <f t="shared" si="3457"/>
        <v>88.103999999999999</v>
      </c>
      <c r="O2967" s="47">
        <f t="shared" si="3452"/>
        <v>97.893333333333331</v>
      </c>
      <c r="P2967" s="26">
        <f t="shared" si="3458"/>
        <v>0</v>
      </c>
      <c r="Q2967" s="26">
        <f t="shared" si="3458"/>
        <v>0</v>
      </c>
      <c r="R2967" s="26">
        <f t="shared" si="3458"/>
        <v>0</v>
      </c>
    </row>
    <row r="2968" spans="1:18" ht="39" x14ac:dyDescent="0.35">
      <c r="A2968" s="10">
        <v>944</v>
      </c>
      <c r="B2968" s="10" t="s">
        <v>100</v>
      </c>
      <c r="C2968" s="10" t="s">
        <v>99</v>
      </c>
      <c r="D2968" s="10" t="s">
        <v>481</v>
      </c>
      <c r="E2968" s="10">
        <v>810</v>
      </c>
      <c r="F2968" s="25" t="s">
        <v>733</v>
      </c>
      <c r="G2968" s="26">
        <v>90</v>
      </c>
      <c r="H2968" s="26">
        <v>90</v>
      </c>
      <c r="I2968" s="26">
        <v>90</v>
      </c>
      <c r="J2968" s="26"/>
      <c r="K2968" s="26"/>
      <c r="L2968" s="26"/>
      <c r="M2968" s="26"/>
      <c r="N2968" s="26">
        <v>88.103999999999999</v>
      </c>
      <c r="O2968" s="47">
        <f t="shared" si="3452"/>
        <v>97.893333333333331</v>
      </c>
      <c r="P2968" s="26"/>
      <c r="Q2968" s="26"/>
      <c r="R2968" s="26"/>
    </row>
    <row r="2969" spans="1:18" s="29" customFormat="1" x14ac:dyDescent="0.35">
      <c r="A2969" s="20">
        <v>944</v>
      </c>
      <c r="B2969" s="20" t="s">
        <v>100</v>
      </c>
      <c r="C2969" s="20" t="s">
        <v>100</v>
      </c>
      <c r="D2969" s="20"/>
      <c r="E2969" s="20"/>
      <c r="F2969" s="21" t="s">
        <v>382</v>
      </c>
      <c r="G2969" s="22">
        <f t="shared" ref="G2969" si="3459">G2970+G2980</f>
        <v>155415.807</v>
      </c>
      <c r="H2969" s="22">
        <f t="shared" ref="H2969:M2969" si="3460">H2970+H2980</f>
        <v>157991.40685999999</v>
      </c>
      <c r="I2969" s="22">
        <f t="shared" si="3460"/>
        <v>157991.40685999999</v>
      </c>
      <c r="J2969" s="22">
        <f t="shared" si="3460"/>
        <v>0</v>
      </c>
      <c r="K2969" s="22">
        <f t="shared" si="3460"/>
        <v>0</v>
      </c>
      <c r="L2969" s="22">
        <f t="shared" si="3460"/>
        <v>0</v>
      </c>
      <c r="M2969" s="22">
        <f t="shared" si="3460"/>
        <v>0</v>
      </c>
      <c r="N2969" s="22">
        <f t="shared" ref="N2969" si="3461">N2970+N2980</f>
        <v>157718.30200000003</v>
      </c>
      <c r="O2969" s="48">
        <f t="shared" si="3452"/>
        <v>99.827139421423112</v>
      </c>
      <c r="P2969" s="22">
        <f t="shared" ref="P2969:R2969" si="3462">P2970+P2980</f>
        <v>0</v>
      </c>
      <c r="Q2969" s="22">
        <f t="shared" ref="Q2969" si="3463">Q2970+Q2980</f>
        <v>0</v>
      </c>
      <c r="R2969" s="22">
        <f t="shared" si="3462"/>
        <v>0</v>
      </c>
    </row>
    <row r="2970" spans="1:18" ht="26" x14ac:dyDescent="0.35">
      <c r="A2970" s="10">
        <v>944</v>
      </c>
      <c r="B2970" s="10" t="s">
        <v>100</v>
      </c>
      <c r="C2970" s="10" t="s">
        <v>100</v>
      </c>
      <c r="D2970" s="10" t="s">
        <v>335</v>
      </c>
      <c r="E2970" s="10"/>
      <c r="F2970" s="25" t="s">
        <v>394</v>
      </c>
      <c r="G2970" s="26">
        <f t="shared" ref="G2970:N2971" si="3464">G2971</f>
        <v>133106.70699999999</v>
      </c>
      <c r="H2970" s="26">
        <f t="shared" si="3464"/>
        <v>134622.70685999998</v>
      </c>
      <c r="I2970" s="26">
        <f t="shared" si="3464"/>
        <v>134622.70685999998</v>
      </c>
      <c r="J2970" s="26">
        <f t="shared" si="3464"/>
        <v>0</v>
      </c>
      <c r="K2970" s="26">
        <f t="shared" si="3464"/>
        <v>0</v>
      </c>
      <c r="L2970" s="26">
        <f t="shared" si="3464"/>
        <v>0</v>
      </c>
      <c r="M2970" s="26">
        <f t="shared" si="3464"/>
        <v>0</v>
      </c>
      <c r="N2970" s="26">
        <f t="shared" si="3464"/>
        <v>134441.49300000002</v>
      </c>
      <c r="O2970" s="47">
        <f t="shared" si="3452"/>
        <v>99.865391311594692</v>
      </c>
      <c r="P2970" s="26">
        <f t="shared" ref="P2970:R2971" si="3465">P2971</f>
        <v>0</v>
      </c>
      <c r="Q2970" s="26">
        <f t="shared" si="3465"/>
        <v>0</v>
      </c>
      <c r="R2970" s="26">
        <f t="shared" si="3465"/>
        <v>0</v>
      </c>
    </row>
    <row r="2971" spans="1:18" x14ac:dyDescent="0.35">
      <c r="A2971" s="10">
        <v>944</v>
      </c>
      <c r="B2971" s="10" t="s">
        <v>100</v>
      </c>
      <c r="C2971" s="10" t="s">
        <v>100</v>
      </c>
      <c r="D2971" s="10" t="s">
        <v>345</v>
      </c>
      <c r="E2971" s="10"/>
      <c r="F2971" s="25" t="s">
        <v>398</v>
      </c>
      <c r="G2971" s="26">
        <f t="shared" si="3464"/>
        <v>133106.70699999999</v>
      </c>
      <c r="H2971" s="26">
        <f t="shared" si="3464"/>
        <v>134622.70685999998</v>
      </c>
      <c r="I2971" s="26">
        <f t="shared" si="3464"/>
        <v>134622.70685999998</v>
      </c>
      <c r="J2971" s="26">
        <f t="shared" si="3464"/>
        <v>0</v>
      </c>
      <c r="K2971" s="26">
        <f t="shared" si="3464"/>
        <v>0</v>
      </c>
      <c r="L2971" s="26">
        <f t="shared" si="3464"/>
        <v>0</v>
      </c>
      <c r="M2971" s="26">
        <f t="shared" si="3464"/>
        <v>0</v>
      </c>
      <c r="N2971" s="26">
        <f t="shared" si="3464"/>
        <v>134441.49300000002</v>
      </c>
      <c r="O2971" s="47">
        <f t="shared" si="3452"/>
        <v>99.865391311594692</v>
      </c>
      <c r="P2971" s="26">
        <f t="shared" si="3465"/>
        <v>0</v>
      </c>
      <c r="Q2971" s="26">
        <f t="shared" si="3465"/>
        <v>0</v>
      </c>
      <c r="R2971" s="26">
        <f t="shared" si="3465"/>
        <v>0</v>
      </c>
    </row>
    <row r="2972" spans="1:18" ht="39" x14ac:dyDescent="0.35">
      <c r="A2972" s="10">
        <v>944</v>
      </c>
      <c r="B2972" s="10" t="s">
        <v>100</v>
      </c>
      <c r="C2972" s="10" t="s">
        <v>100</v>
      </c>
      <c r="D2972" s="10" t="s">
        <v>325</v>
      </c>
      <c r="E2972" s="10"/>
      <c r="F2972" s="25" t="s">
        <v>37</v>
      </c>
      <c r="G2972" s="26">
        <f t="shared" ref="G2972" si="3466">G2973+G2975+G2977</f>
        <v>133106.70699999999</v>
      </c>
      <c r="H2972" s="26">
        <f t="shared" ref="H2972:M2972" si="3467">H2973+H2975+H2977</f>
        <v>134622.70685999998</v>
      </c>
      <c r="I2972" s="26">
        <f t="shared" si="3467"/>
        <v>134622.70685999998</v>
      </c>
      <c r="J2972" s="26">
        <f t="shared" si="3467"/>
        <v>0</v>
      </c>
      <c r="K2972" s="26">
        <f t="shared" si="3467"/>
        <v>0</v>
      </c>
      <c r="L2972" s="26">
        <f t="shared" si="3467"/>
        <v>0</v>
      </c>
      <c r="M2972" s="26">
        <f t="shared" si="3467"/>
        <v>0</v>
      </c>
      <c r="N2972" s="26">
        <f t="shared" ref="N2972" si="3468">N2973+N2975+N2977</f>
        <v>134441.49300000002</v>
      </c>
      <c r="O2972" s="47">
        <f t="shared" si="3452"/>
        <v>99.865391311594692</v>
      </c>
      <c r="P2972" s="26">
        <f t="shared" ref="P2972:R2972" si="3469">P2973+P2975+P2977</f>
        <v>0</v>
      </c>
      <c r="Q2972" s="26">
        <f t="shared" ref="Q2972" si="3470">Q2973+Q2975+Q2977</f>
        <v>0</v>
      </c>
      <c r="R2972" s="26">
        <f t="shared" si="3469"/>
        <v>0</v>
      </c>
    </row>
    <row r="2973" spans="1:18" ht="52" x14ac:dyDescent="0.35">
      <c r="A2973" s="10">
        <v>944</v>
      </c>
      <c r="B2973" s="10" t="s">
        <v>100</v>
      </c>
      <c r="C2973" s="10" t="s">
        <v>100</v>
      </c>
      <c r="D2973" s="10" t="s">
        <v>325</v>
      </c>
      <c r="E2973" s="10" t="s">
        <v>19</v>
      </c>
      <c r="F2973" s="25" t="s">
        <v>366</v>
      </c>
      <c r="G2973" s="26">
        <f t="shared" ref="G2973:N2973" si="3471">G2974</f>
        <v>23470.089</v>
      </c>
      <c r="H2973" s="26">
        <f t="shared" si="3471"/>
        <v>25024.74206</v>
      </c>
      <c r="I2973" s="26">
        <f t="shared" si="3471"/>
        <v>25024.74206</v>
      </c>
      <c r="J2973" s="26">
        <f t="shared" si="3471"/>
        <v>0</v>
      </c>
      <c r="K2973" s="26">
        <f t="shared" si="3471"/>
        <v>0</v>
      </c>
      <c r="L2973" s="26">
        <f t="shared" si="3471"/>
        <v>0</v>
      </c>
      <c r="M2973" s="26">
        <f t="shared" si="3471"/>
        <v>0</v>
      </c>
      <c r="N2973" s="26">
        <f t="shared" si="3471"/>
        <v>24995.478999999999</v>
      </c>
      <c r="O2973" s="47">
        <f t="shared" si="3452"/>
        <v>99.883063490005853</v>
      </c>
      <c r="P2973" s="26">
        <f t="shared" ref="P2973:R2973" si="3472">P2974</f>
        <v>0</v>
      </c>
      <c r="Q2973" s="26">
        <f t="shared" si="3472"/>
        <v>0</v>
      </c>
      <c r="R2973" s="26">
        <f t="shared" si="3472"/>
        <v>0</v>
      </c>
    </row>
    <row r="2974" spans="1:18" x14ac:dyDescent="0.35">
      <c r="A2974" s="10">
        <v>944</v>
      </c>
      <c r="B2974" s="10" t="s">
        <v>100</v>
      </c>
      <c r="C2974" s="10" t="s">
        <v>100</v>
      </c>
      <c r="D2974" s="10" t="s">
        <v>325</v>
      </c>
      <c r="E2974" s="10">
        <v>110</v>
      </c>
      <c r="F2974" s="25" t="s">
        <v>354</v>
      </c>
      <c r="G2974" s="26">
        <v>23470.089</v>
      </c>
      <c r="H2974" s="26">
        <v>25024.74206</v>
      </c>
      <c r="I2974" s="26">
        <v>25024.74206</v>
      </c>
      <c r="J2974" s="26"/>
      <c r="K2974" s="26"/>
      <c r="L2974" s="26"/>
      <c r="M2974" s="26"/>
      <c r="N2974" s="26">
        <v>24995.478999999999</v>
      </c>
      <c r="O2974" s="47">
        <f t="shared" si="3452"/>
        <v>99.883063490005853</v>
      </c>
      <c r="P2974" s="26"/>
      <c r="Q2974" s="26"/>
      <c r="R2974" s="26"/>
    </row>
    <row r="2975" spans="1:18" ht="26" x14ac:dyDescent="0.35">
      <c r="A2975" s="10">
        <v>944</v>
      </c>
      <c r="B2975" s="10" t="s">
        <v>100</v>
      </c>
      <c r="C2975" s="10" t="s">
        <v>100</v>
      </c>
      <c r="D2975" s="10" t="s">
        <v>325</v>
      </c>
      <c r="E2975" s="10" t="s">
        <v>6</v>
      </c>
      <c r="F2975" s="25" t="s">
        <v>367</v>
      </c>
      <c r="G2975" s="26">
        <f t="shared" ref="G2975:N2975" si="3473">G2976</f>
        <v>9792.6010000000006</v>
      </c>
      <c r="H2975" s="26">
        <f t="shared" si="3473"/>
        <v>8431.8392199999998</v>
      </c>
      <c r="I2975" s="26">
        <f t="shared" si="3473"/>
        <v>8431.8392199999998</v>
      </c>
      <c r="J2975" s="26">
        <f t="shared" si="3473"/>
        <v>0</v>
      </c>
      <c r="K2975" s="26">
        <f t="shared" si="3473"/>
        <v>0</v>
      </c>
      <c r="L2975" s="26">
        <f t="shared" si="3473"/>
        <v>0</v>
      </c>
      <c r="M2975" s="26">
        <f t="shared" si="3473"/>
        <v>0</v>
      </c>
      <c r="N2975" s="26">
        <f t="shared" si="3473"/>
        <v>8431.8389999999999</v>
      </c>
      <c r="O2975" s="47">
        <f t="shared" si="3452"/>
        <v>99.999997390842083</v>
      </c>
      <c r="P2975" s="26">
        <f t="shared" ref="P2975:R2975" si="3474">P2976</f>
        <v>0</v>
      </c>
      <c r="Q2975" s="26">
        <f t="shared" si="3474"/>
        <v>0</v>
      </c>
      <c r="R2975" s="26">
        <f t="shared" si="3474"/>
        <v>0</v>
      </c>
    </row>
    <row r="2976" spans="1:18" ht="26" x14ac:dyDescent="0.35">
      <c r="A2976" s="10">
        <v>944</v>
      </c>
      <c r="B2976" s="10" t="s">
        <v>100</v>
      </c>
      <c r="C2976" s="10" t="s">
        <v>100</v>
      </c>
      <c r="D2976" s="10" t="s">
        <v>325</v>
      </c>
      <c r="E2976" s="10">
        <v>240</v>
      </c>
      <c r="F2976" s="25" t="s">
        <v>356</v>
      </c>
      <c r="G2976" s="26">
        <v>9792.6010000000006</v>
      </c>
      <c r="H2976" s="26">
        <v>8431.8392199999998</v>
      </c>
      <c r="I2976" s="26">
        <v>8431.8392199999998</v>
      </c>
      <c r="J2976" s="26"/>
      <c r="K2976" s="26"/>
      <c r="L2976" s="26"/>
      <c r="M2976" s="26"/>
      <c r="N2976" s="26">
        <v>8431.8389999999999</v>
      </c>
      <c r="O2976" s="47">
        <f t="shared" si="3452"/>
        <v>99.999997390842083</v>
      </c>
      <c r="P2976" s="26"/>
      <c r="Q2976" s="26"/>
      <c r="R2976" s="26"/>
    </row>
    <row r="2977" spans="1:18" x14ac:dyDescent="0.35">
      <c r="A2977" s="10">
        <v>944</v>
      </c>
      <c r="B2977" s="10" t="s">
        <v>100</v>
      </c>
      <c r="C2977" s="10" t="s">
        <v>100</v>
      </c>
      <c r="D2977" s="10" t="s">
        <v>325</v>
      </c>
      <c r="E2977" s="10" t="s">
        <v>7</v>
      </c>
      <c r="F2977" s="25" t="s">
        <v>371</v>
      </c>
      <c r="G2977" s="26">
        <f>G2979+G2978</f>
        <v>99844.017000000007</v>
      </c>
      <c r="H2977" s="26">
        <f t="shared" ref="H2977:N2977" si="3475">H2979+H2978</f>
        <v>101166.12557999999</v>
      </c>
      <c r="I2977" s="26">
        <f t="shared" si="3475"/>
        <v>101166.12557999999</v>
      </c>
      <c r="J2977" s="26">
        <f t="shared" si="3475"/>
        <v>0</v>
      </c>
      <c r="K2977" s="26">
        <f t="shared" si="3475"/>
        <v>0</v>
      </c>
      <c r="L2977" s="26">
        <f t="shared" si="3475"/>
        <v>0</v>
      </c>
      <c r="M2977" s="26">
        <f t="shared" si="3475"/>
        <v>0</v>
      </c>
      <c r="N2977" s="26">
        <f t="shared" si="3475"/>
        <v>101014.175</v>
      </c>
      <c r="O2977" s="47">
        <f t="shared" si="3452"/>
        <v>99.84980092977878</v>
      </c>
      <c r="P2977" s="26">
        <f t="shared" ref="P2977:R2977" si="3476">P2979+P2978</f>
        <v>0</v>
      </c>
      <c r="Q2977" s="26">
        <f t="shared" ref="Q2977" si="3477">Q2979+Q2978</f>
        <v>0</v>
      </c>
      <c r="R2977" s="26">
        <f t="shared" si="3476"/>
        <v>0</v>
      </c>
    </row>
    <row r="2978" spans="1:18" x14ac:dyDescent="0.35">
      <c r="A2978" s="10">
        <v>944</v>
      </c>
      <c r="B2978" s="10" t="s">
        <v>100</v>
      </c>
      <c r="C2978" s="10" t="s">
        <v>100</v>
      </c>
      <c r="D2978" s="10" t="s">
        <v>325</v>
      </c>
      <c r="E2978" s="10" t="s">
        <v>845</v>
      </c>
      <c r="F2978" s="25" t="s">
        <v>364</v>
      </c>
      <c r="G2978" s="26">
        <v>853.17499999999995</v>
      </c>
      <c r="H2978" s="26">
        <v>1695.45</v>
      </c>
      <c r="I2978" s="26">
        <v>1695.45</v>
      </c>
      <c r="J2978" s="26"/>
      <c r="K2978" s="26"/>
      <c r="L2978" s="26"/>
      <c r="M2978" s="26"/>
      <c r="N2978" s="26">
        <v>1695.45</v>
      </c>
      <c r="O2978" s="47">
        <f t="shared" si="3452"/>
        <v>100</v>
      </c>
      <c r="P2978" s="26"/>
      <c r="Q2978" s="26"/>
      <c r="R2978" s="26"/>
    </row>
    <row r="2979" spans="1:18" x14ac:dyDescent="0.35">
      <c r="A2979" s="10">
        <v>944</v>
      </c>
      <c r="B2979" s="10" t="s">
        <v>100</v>
      </c>
      <c r="C2979" s="10" t="s">
        <v>100</v>
      </c>
      <c r="D2979" s="10" t="s">
        <v>325</v>
      </c>
      <c r="E2979" s="10">
        <v>850</v>
      </c>
      <c r="F2979" s="25" t="s">
        <v>365</v>
      </c>
      <c r="G2979" s="26">
        <v>98990.842000000004</v>
      </c>
      <c r="H2979" s="26">
        <v>99470.675579999996</v>
      </c>
      <c r="I2979" s="26">
        <v>99470.675579999996</v>
      </c>
      <c r="J2979" s="26"/>
      <c r="K2979" s="26"/>
      <c r="L2979" s="26"/>
      <c r="M2979" s="26"/>
      <c r="N2979" s="26">
        <v>99318.725000000006</v>
      </c>
      <c r="O2979" s="47">
        <f t="shared" si="3452"/>
        <v>99.847240828400956</v>
      </c>
      <c r="P2979" s="26"/>
      <c r="Q2979" s="26"/>
      <c r="R2979" s="26"/>
    </row>
    <row r="2980" spans="1:18" ht="26" x14ac:dyDescent="0.35">
      <c r="A2980" s="10">
        <v>944</v>
      </c>
      <c r="B2980" s="10" t="s">
        <v>100</v>
      </c>
      <c r="C2980" s="10" t="s">
        <v>100</v>
      </c>
      <c r="D2980" s="10" t="s">
        <v>30</v>
      </c>
      <c r="E2980" s="10"/>
      <c r="F2980" s="25" t="s">
        <v>41</v>
      </c>
      <c r="G2980" s="26">
        <f t="shared" ref="G2980:N2980" si="3478">G2981</f>
        <v>22309.1</v>
      </c>
      <c r="H2980" s="26">
        <f t="shared" si="3478"/>
        <v>23368.7</v>
      </c>
      <c r="I2980" s="26">
        <f t="shared" si="3478"/>
        <v>23368.7</v>
      </c>
      <c r="J2980" s="26">
        <f t="shared" si="3478"/>
        <v>0</v>
      </c>
      <c r="K2980" s="26">
        <f t="shared" si="3478"/>
        <v>0</v>
      </c>
      <c r="L2980" s="26">
        <f t="shared" si="3478"/>
        <v>0</v>
      </c>
      <c r="M2980" s="26">
        <f t="shared" si="3478"/>
        <v>0</v>
      </c>
      <c r="N2980" s="26">
        <f t="shared" si="3478"/>
        <v>23276.809000000001</v>
      </c>
      <c r="O2980" s="47">
        <f t="shared" si="3452"/>
        <v>99.606777441620636</v>
      </c>
      <c r="P2980" s="26">
        <f t="shared" ref="P2980:R2980" si="3479">P2981</f>
        <v>0</v>
      </c>
      <c r="Q2980" s="26">
        <f t="shared" si="3479"/>
        <v>0</v>
      </c>
      <c r="R2980" s="26">
        <f t="shared" si="3479"/>
        <v>0</v>
      </c>
    </row>
    <row r="2981" spans="1:18" x14ac:dyDescent="0.35">
      <c r="A2981" s="10">
        <v>944</v>
      </c>
      <c r="B2981" s="10" t="s">
        <v>100</v>
      </c>
      <c r="C2981" s="10" t="s">
        <v>100</v>
      </c>
      <c r="D2981" s="10" t="s">
        <v>31</v>
      </c>
      <c r="E2981" s="10"/>
      <c r="F2981" s="25" t="s">
        <v>42</v>
      </c>
      <c r="G2981" s="26">
        <f t="shared" ref="G2981" si="3480">G2982+G2985</f>
        <v>22309.1</v>
      </c>
      <c r="H2981" s="26">
        <f t="shared" ref="H2981:M2981" si="3481">H2982+H2985</f>
        <v>23368.7</v>
      </c>
      <c r="I2981" s="26">
        <f t="shared" si="3481"/>
        <v>23368.7</v>
      </c>
      <c r="J2981" s="26">
        <f t="shared" si="3481"/>
        <v>0</v>
      </c>
      <c r="K2981" s="26">
        <f t="shared" si="3481"/>
        <v>0</v>
      </c>
      <c r="L2981" s="26">
        <f t="shared" si="3481"/>
        <v>0</v>
      </c>
      <c r="M2981" s="26">
        <f t="shared" si="3481"/>
        <v>0</v>
      </c>
      <c r="N2981" s="26">
        <f t="shared" ref="N2981" si="3482">N2982+N2985</f>
        <v>23276.809000000001</v>
      </c>
      <c r="O2981" s="47">
        <f t="shared" si="3452"/>
        <v>99.606777441620636</v>
      </c>
      <c r="P2981" s="26">
        <f t="shared" ref="P2981:R2981" si="3483">P2982+P2985</f>
        <v>0</v>
      </c>
      <c r="Q2981" s="26">
        <f t="shared" ref="Q2981" si="3484">Q2982+Q2985</f>
        <v>0</v>
      </c>
      <c r="R2981" s="26">
        <f t="shared" si="3483"/>
        <v>0</v>
      </c>
    </row>
    <row r="2982" spans="1:18" ht="26" x14ac:dyDescent="0.35">
      <c r="A2982" s="10">
        <v>944</v>
      </c>
      <c r="B2982" s="10" t="s">
        <v>100</v>
      </c>
      <c r="C2982" s="10" t="s">
        <v>100</v>
      </c>
      <c r="D2982" s="10" t="s">
        <v>32</v>
      </c>
      <c r="E2982" s="10"/>
      <c r="F2982" s="25" t="s">
        <v>43</v>
      </c>
      <c r="G2982" s="26">
        <f t="shared" ref="G2982:N2983" si="3485">G2983</f>
        <v>20623.8</v>
      </c>
      <c r="H2982" s="26">
        <f t="shared" si="3485"/>
        <v>22007.373940000001</v>
      </c>
      <c r="I2982" s="26">
        <f t="shared" si="3485"/>
        <v>22007.373940000001</v>
      </c>
      <c r="J2982" s="26">
        <f t="shared" si="3485"/>
        <v>0</v>
      </c>
      <c r="K2982" s="26">
        <f t="shared" si="3485"/>
        <v>0</v>
      </c>
      <c r="L2982" s="26">
        <f t="shared" si="3485"/>
        <v>0</v>
      </c>
      <c r="M2982" s="26">
        <f t="shared" si="3485"/>
        <v>0</v>
      </c>
      <c r="N2982" s="26">
        <f t="shared" si="3485"/>
        <v>21915.484</v>
      </c>
      <c r="O2982" s="47">
        <f t="shared" si="3452"/>
        <v>99.582458405757421</v>
      </c>
      <c r="P2982" s="26">
        <f t="shared" ref="P2982:R2983" si="3486">P2983</f>
        <v>0</v>
      </c>
      <c r="Q2982" s="26">
        <f t="shared" si="3486"/>
        <v>0</v>
      </c>
      <c r="R2982" s="26">
        <f t="shared" si="3486"/>
        <v>0</v>
      </c>
    </row>
    <row r="2983" spans="1:18" ht="52" x14ac:dyDescent="0.35">
      <c r="A2983" s="10">
        <v>944</v>
      </c>
      <c r="B2983" s="10" t="s">
        <v>100</v>
      </c>
      <c r="C2983" s="10" t="s">
        <v>100</v>
      </c>
      <c r="D2983" s="10" t="s">
        <v>32</v>
      </c>
      <c r="E2983" s="10" t="s">
        <v>19</v>
      </c>
      <c r="F2983" s="25" t="s">
        <v>366</v>
      </c>
      <c r="G2983" s="26">
        <f t="shared" si="3485"/>
        <v>20623.8</v>
      </c>
      <c r="H2983" s="26">
        <f t="shared" si="3485"/>
        <v>22007.373940000001</v>
      </c>
      <c r="I2983" s="26">
        <f t="shared" si="3485"/>
        <v>22007.373940000001</v>
      </c>
      <c r="J2983" s="26">
        <f t="shared" si="3485"/>
        <v>0</v>
      </c>
      <c r="K2983" s="26">
        <f t="shared" si="3485"/>
        <v>0</v>
      </c>
      <c r="L2983" s="26">
        <f t="shared" si="3485"/>
        <v>0</v>
      </c>
      <c r="M2983" s="26">
        <f t="shared" si="3485"/>
        <v>0</v>
      </c>
      <c r="N2983" s="26">
        <f t="shared" si="3485"/>
        <v>21915.484</v>
      </c>
      <c r="O2983" s="47">
        <f t="shared" si="3452"/>
        <v>99.582458405757421</v>
      </c>
      <c r="P2983" s="26">
        <f t="shared" si="3486"/>
        <v>0</v>
      </c>
      <c r="Q2983" s="26">
        <f t="shared" si="3486"/>
        <v>0</v>
      </c>
      <c r="R2983" s="26">
        <f t="shared" si="3486"/>
        <v>0</v>
      </c>
    </row>
    <row r="2984" spans="1:18" ht="26" x14ac:dyDescent="0.35">
      <c r="A2984" s="10">
        <v>944</v>
      </c>
      <c r="B2984" s="10" t="s">
        <v>100</v>
      </c>
      <c r="C2984" s="10" t="s">
        <v>100</v>
      </c>
      <c r="D2984" s="10" t="s">
        <v>32</v>
      </c>
      <c r="E2984" s="10">
        <v>120</v>
      </c>
      <c r="F2984" s="25" t="s">
        <v>355</v>
      </c>
      <c r="G2984" s="26">
        <v>20623.8</v>
      </c>
      <c r="H2984" s="26">
        <v>22007.373940000001</v>
      </c>
      <c r="I2984" s="26">
        <v>22007.373940000001</v>
      </c>
      <c r="J2984" s="26"/>
      <c r="K2984" s="26"/>
      <c r="L2984" s="26"/>
      <c r="M2984" s="26"/>
      <c r="N2984" s="26">
        <v>21915.484</v>
      </c>
      <c r="O2984" s="47">
        <f t="shared" si="3452"/>
        <v>99.582458405757421</v>
      </c>
      <c r="P2984" s="26"/>
      <c r="Q2984" s="26"/>
      <c r="R2984" s="26"/>
    </row>
    <row r="2985" spans="1:18" ht="26" x14ac:dyDescent="0.35">
      <c r="A2985" s="10">
        <v>944</v>
      </c>
      <c r="B2985" s="10" t="s">
        <v>100</v>
      </c>
      <c r="C2985" s="10" t="s">
        <v>100</v>
      </c>
      <c r="D2985" s="10" t="s">
        <v>33</v>
      </c>
      <c r="E2985" s="10"/>
      <c r="F2985" s="25" t="s">
        <v>44</v>
      </c>
      <c r="G2985" s="26">
        <f t="shared" ref="G2985" si="3487">G2986+G2988+G2990</f>
        <v>1685.3</v>
      </c>
      <c r="H2985" s="26">
        <f t="shared" ref="H2985:M2985" si="3488">H2986+H2988+H2990</f>
        <v>1361.3260600000001</v>
      </c>
      <c r="I2985" s="26">
        <f t="shared" si="3488"/>
        <v>1361.3260600000001</v>
      </c>
      <c r="J2985" s="26">
        <f t="shared" si="3488"/>
        <v>0</v>
      </c>
      <c r="K2985" s="26">
        <f t="shared" si="3488"/>
        <v>0</v>
      </c>
      <c r="L2985" s="26">
        <f t="shared" si="3488"/>
        <v>0</v>
      </c>
      <c r="M2985" s="26">
        <f t="shared" si="3488"/>
        <v>0</v>
      </c>
      <c r="N2985" s="26">
        <f t="shared" ref="N2985" si="3489">N2986+N2988+N2990</f>
        <v>1361.325</v>
      </c>
      <c r="O2985" s="47">
        <f t="shared" si="3452"/>
        <v>99.999922134745589</v>
      </c>
      <c r="P2985" s="26">
        <f t="shared" ref="P2985:R2985" si="3490">P2986+P2988+P2990</f>
        <v>0</v>
      </c>
      <c r="Q2985" s="26">
        <f t="shared" ref="Q2985" si="3491">Q2986+Q2988+Q2990</f>
        <v>0</v>
      </c>
      <c r="R2985" s="26">
        <f t="shared" si="3490"/>
        <v>0</v>
      </c>
    </row>
    <row r="2986" spans="1:18" ht="52" x14ac:dyDescent="0.35">
      <c r="A2986" s="10">
        <v>944</v>
      </c>
      <c r="B2986" s="10" t="s">
        <v>100</v>
      </c>
      <c r="C2986" s="10" t="s">
        <v>100</v>
      </c>
      <c r="D2986" s="10" t="s">
        <v>33</v>
      </c>
      <c r="E2986" s="10" t="s">
        <v>19</v>
      </c>
      <c r="F2986" s="25" t="s">
        <v>366</v>
      </c>
      <c r="G2986" s="26">
        <f t="shared" ref="G2986:N2986" si="3492">G2987</f>
        <v>140.1</v>
      </c>
      <c r="H2986" s="26">
        <f t="shared" si="3492"/>
        <v>2.1292900000000001</v>
      </c>
      <c r="I2986" s="26">
        <f t="shared" si="3492"/>
        <v>2.1292900000000001</v>
      </c>
      <c r="J2986" s="26">
        <f t="shared" si="3492"/>
        <v>0</v>
      </c>
      <c r="K2986" s="26">
        <f t="shared" si="3492"/>
        <v>0</v>
      </c>
      <c r="L2986" s="26">
        <f t="shared" si="3492"/>
        <v>0</v>
      </c>
      <c r="M2986" s="26">
        <f t="shared" si="3492"/>
        <v>0</v>
      </c>
      <c r="N2986" s="26">
        <f t="shared" si="3492"/>
        <v>2.129</v>
      </c>
      <c r="O2986" s="47">
        <f t="shared" si="3452"/>
        <v>99.986380436671368</v>
      </c>
      <c r="P2986" s="26">
        <f t="shared" ref="P2986:R2986" si="3493">P2987</f>
        <v>0</v>
      </c>
      <c r="Q2986" s="26">
        <f t="shared" si="3493"/>
        <v>0</v>
      </c>
      <c r="R2986" s="26">
        <f t="shared" si="3493"/>
        <v>0</v>
      </c>
    </row>
    <row r="2987" spans="1:18" ht="26" x14ac:dyDescent="0.35">
      <c r="A2987" s="10">
        <v>944</v>
      </c>
      <c r="B2987" s="10" t="s">
        <v>100</v>
      </c>
      <c r="C2987" s="10" t="s">
        <v>100</v>
      </c>
      <c r="D2987" s="10" t="s">
        <v>33</v>
      </c>
      <c r="E2987" s="10">
        <v>120</v>
      </c>
      <c r="F2987" s="25" t="s">
        <v>355</v>
      </c>
      <c r="G2987" s="26">
        <v>140.1</v>
      </c>
      <c r="H2987" s="26">
        <v>2.1292900000000001</v>
      </c>
      <c r="I2987" s="26">
        <v>2.1292900000000001</v>
      </c>
      <c r="J2987" s="26"/>
      <c r="K2987" s="26"/>
      <c r="L2987" s="26"/>
      <c r="M2987" s="26"/>
      <c r="N2987" s="26">
        <v>2.129</v>
      </c>
      <c r="O2987" s="47">
        <f t="shared" si="3452"/>
        <v>99.986380436671368</v>
      </c>
      <c r="P2987" s="26"/>
      <c r="Q2987" s="26"/>
      <c r="R2987" s="26"/>
    </row>
    <row r="2988" spans="1:18" ht="26" x14ac:dyDescent="0.35">
      <c r="A2988" s="10">
        <v>944</v>
      </c>
      <c r="B2988" s="10" t="s">
        <v>100</v>
      </c>
      <c r="C2988" s="10" t="s">
        <v>100</v>
      </c>
      <c r="D2988" s="10" t="s">
        <v>33</v>
      </c>
      <c r="E2988" s="10" t="s">
        <v>6</v>
      </c>
      <c r="F2988" s="25" t="s">
        <v>367</v>
      </c>
      <c r="G2988" s="26">
        <f t="shared" ref="G2988:N2988" si="3494">G2989</f>
        <v>1543.8</v>
      </c>
      <c r="H2988" s="26">
        <f t="shared" si="3494"/>
        <v>1358.2173299999999</v>
      </c>
      <c r="I2988" s="26">
        <f t="shared" si="3494"/>
        <v>1358.2173299999999</v>
      </c>
      <c r="J2988" s="26">
        <f t="shared" si="3494"/>
        <v>0</v>
      </c>
      <c r="K2988" s="26">
        <f t="shared" si="3494"/>
        <v>0</v>
      </c>
      <c r="L2988" s="26">
        <f t="shared" si="3494"/>
        <v>0</v>
      </c>
      <c r="M2988" s="26">
        <f t="shared" si="3494"/>
        <v>0</v>
      </c>
      <c r="N2988" s="26">
        <f t="shared" si="3494"/>
        <v>1358.2170000000001</v>
      </c>
      <c r="O2988" s="47">
        <f t="shared" si="3452"/>
        <v>99.999975703446538</v>
      </c>
      <c r="P2988" s="26">
        <f t="shared" ref="P2988:R2988" si="3495">P2989</f>
        <v>0</v>
      </c>
      <c r="Q2988" s="26">
        <f t="shared" si="3495"/>
        <v>0</v>
      </c>
      <c r="R2988" s="26">
        <f t="shared" si="3495"/>
        <v>0</v>
      </c>
    </row>
    <row r="2989" spans="1:18" ht="26" x14ac:dyDescent="0.35">
      <c r="A2989" s="10">
        <v>944</v>
      </c>
      <c r="B2989" s="10" t="s">
        <v>100</v>
      </c>
      <c r="C2989" s="10" t="s">
        <v>100</v>
      </c>
      <c r="D2989" s="10" t="s">
        <v>33</v>
      </c>
      <c r="E2989" s="10">
        <v>240</v>
      </c>
      <c r="F2989" s="25" t="s">
        <v>356</v>
      </c>
      <c r="G2989" s="26">
        <v>1543.8</v>
      </c>
      <c r="H2989" s="26">
        <v>1358.2173299999999</v>
      </c>
      <c r="I2989" s="26">
        <v>1358.2173299999999</v>
      </c>
      <c r="J2989" s="26"/>
      <c r="K2989" s="26"/>
      <c r="L2989" s="26"/>
      <c r="M2989" s="26"/>
      <c r="N2989" s="26">
        <v>1358.2170000000001</v>
      </c>
      <c r="O2989" s="47">
        <f t="shared" si="3452"/>
        <v>99.999975703446538</v>
      </c>
      <c r="P2989" s="26"/>
      <c r="Q2989" s="26"/>
      <c r="R2989" s="26"/>
    </row>
    <row r="2990" spans="1:18" x14ac:dyDescent="0.35">
      <c r="A2990" s="10">
        <v>944</v>
      </c>
      <c r="B2990" s="10" t="s">
        <v>100</v>
      </c>
      <c r="C2990" s="10" t="s">
        <v>100</v>
      </c>
      <c r="D2990" s="10" t="s">
        <v>33</v>
      </c>
      <c r="E2990" s="10" t="s">
        <v>7</v>
      </c>
      <c r="F2990" s="25" t="s">
        <v>371</v>
      </c>
      <c r="G2990" s="26">
        <f t="shared" ref="G2990:N2990" si="3496">G2991</f>
        <v>1.4</v>
      </c>
      <c r="H2990" s="26">
        <f t="shared" si="3496"/>
        <v>0.97943999999999998</v>
      </c>
      <c r="I2990" s="26">
        <f t="shared" si="3496"/>
        <v>0.97943999999999998</v>
      </c>
      <c r="J2990" s="26">
        <f t="shared" si="3496"/>
        <v>0</v>
      </c>
      <c r="K2990" s="26">
        <f t="shared" si="3496"/>
        <v>0</v>
      </c>
      <c r="L2990" s="26">
        <f t="shared" si="3496"/>
        <v>0</v>
      </c>
      <c r="M2990" s="26">
        <f t="shared" si="3496"/>
        <v>0</v>
      </c>
      <c r="N2990" s="26">
        <f t="shared" si="3496"/>
        <v>0.97899999999999998</v>
      </c>
      <c r="O2990" s="47">
        <f t="shared" si="3452"/>
        <v>99.955076370170715</v>
      </c>
      <c r="P2990" s="26">
        <f t="shared" ref="P2990:R2990" si="3497">P2991</f>
        <v>0</v>
      </c>
      <c r="Q2990" s="26">
        <f t="shared" si="3497"/>
        <v>0</v>
      </c>
      <c r="R2990" s="26">
        <f t="shared" si="3497"/>
        <v>0</v>
      </c>
    </row>
    <row r="2991" spans="1:18" x14ac:dyDescent="0.35">
      <c r="A2991" s="10">
        <v>944</v>
      </c>
      <c r="B2991" s="10" t="s">
        <v>100</v>
      </c>
      <c r="C2991" s="10" t="s">
        <v>100</v>
      </c>
      <c r="D2991" s="10" t="s">
        <v>33</v>
      </c>
      <c r="E2991" s="10">
        <v>850</v>
      </c>
      <c r="F2991" s="25" t="s">
        <v>365</v>
      </c>
      <c r="G2991" s="26">
        <v>1.4</v>
      </c>
      <c r="H2991" s="26">
        <v>0.97943999999999998</v>
      </c>
      <c r="I2991" s="26">
        <v>0.97943999999999998</v>
      </c>
      <c r="J2991" s="26"/>
      <c r="K2991" s="26"/>
      <c r="L2991" s="26"/>
      <c r="M2991" s="26"/>
      <c r="N2991" s="26">
        <v>0.97899999999999998</v>
      </c>
      <c r="O2991" s="47">
        <f t="shared" si="3452"/>
        <v>99.955076370170715</v>
      </c>
      <c r="P2991" s="26"/>
      <c r="Q2991" s="26"/>
      <c r="R2991" s="26"/>
    </row>
    <row r="2992" spans="1:18" s="7" customFormat="1" x14ac:dyDescent="0.35">
      <c r="A2992" s="16">
        <v>945</v>
      </c>
      <c r="B2992" s="16"/>
      <c r="C2992" s="16"/>
      <c r="D2992" s="16"/>
      <c r="E2992" s="16"/>
      <c r="F2992" s="17" t="s">
        <v>562</v>
      </c>
      <c r="G2992" s="18">
        <f t="shared" ref="G2992:N2992" si="3498">G2993</f>
        <v>1024592.9049999998</v>
      </c>
      <c r="H2992" s="18">
        <f t="shared" si="3498"/>
        <v>1090889.26767</v>
      </c>
      <c r="I2992" s="18">
        <f t="shared" si="3498"/>
        <v>1077731.7908599998</v>
      </c>
      <c r="J2992" s="18">
        <f t="shared" si="3498"/>
        <v>63910.88222</v>
      </c>
      <c r="K2992" s="18">
        <f t="shared" si="3498"/>
        <v>59842.716610000003</v>
      </c>
      <c r="L2992" s="18">
        <f t="shared" si="3498"/>
        <v>22064.704229999999</v>
      </c>
      <c r="M2992" s="18">
        <f t="shared" si="3498"/>
        <v>22064.704229999999</v>
      </c>
      <c r="N2992" s="18">
        <f t="shared" si="3498"/>
        <v>1062069.6269999999</v>
      </c>
      <c r="O2992" s="46">
        <f t="shared" si="3452"/>
        <v>97.35815159942355</v>
      </c>
      <c r="P2992" s="18">
        <f t="shared" ref="P2992:R2992" si="3499">P2993</f>
        <v>59377.408000000003</v>
      </c>
      <c r="Q2992" s="18">
        <f t="shared" si="3499"/>
        <v>22028.144</v>
      </c>
      <c r="R2992" s="18">
        <f t="shared" si="3499"/>
        <v>0</v>
      </c>
    </row>
    <row r="2993" spans="1:18" s="7" customFormat="1" x14ac:dyDescent="0.35">
      <c r="A2993" s="16">
        <v>945</v>
      </c>
      <c r="B2993" s="16" t="s">
        <v>74</v>
      </c>
      <c r="C2993" s="16"/>
      <c r="D2993" s="16"/>
      <c r="E2993" s="16"/>
      <c r="F2993" s="17" t="s">
        <v>88</v>
      </c>
      <c r="G2993" s="18">
        <f t="shared" ref="G2993:R2993" si="3500">G2994+G3062</f>
        <v>1024592.9049999998</v>
      </c>
      <c r="H2993" s="18">
        <f t="shared" si="3500"/>
        <v>1090889.26767</v>
      </c>
      <c r="I2993" s="18">
        <f t="shared" si="3500"/>
        <v>1077731.7908599998</v>
      </c>
      <c r="J2993" s="18">
        <f t="shared" si="3500"/>
        <v>63910.88222</v>
      </c>
      <c r="K2993" s="18">
        <f t="shared" si="3500"/>
        <v>59842.716610000003</v>
      </c>
      <c r="L2993" s="18">
        <f t="shared" si="3500"/>
        <v>22064.704229999999</v>
      </c>
      <c r="M2993" s="18">
        <f t="shared" si="3500"/>
        <v>22064.704229999999</v>
      </c>
      <c r="N2993" s="18">
        <f t="shared" si="3500"/>
        <v>1062069.6269999999</v>
      </c>
      <c r="O2993" s="46">
        <f t="shared" si="3452"/>
        <v>97.35815159942355</v>
      </c>
      <c r="P2993" s="18">
        <f t="shared" si="3500"/>
        <v>59377.408000000003</v>
      </c>
      <c r="Q2993" s="18">
        <f t="shared" si="3500"/>
        <v>22028.144</v>
      </c>
      <c r="R2993" s="18">
        <f t="shared" si="3500"/>
        <v>0</v>
      </c>
    </row>
    <row r="2994" spans="1:18" s="29" customFormat="1" x14ac:dyDescent="0.35">
      <c r="A2994" s="20">
        <v>945</v>
      </c>
      <c r="B2994" s="20" t="s">
        <v>74</v>
      </c>
      <c r="C2994" s="20" t="s">
        <v>174</v>
      </c>
      <c r="D2994" s="20"/>
      <c r="E2994" s="20"/>
      <c r="F2994" s="21" t="s">
        <v>612</v>
      </c>
      <c r="G2994" s="22">
        <f t="shared" ref="G2994:R2994" si="3501">G2995+G3037+G3045+G3057</f>
        <v>873543.07199999981</v>
      </c>
      <c r="H2994" s="22">
        <f t="shared" si="3501"/>
        <v>927437.30421999993</v>
      </c>
      <c r="I2994" s="22">
        <f t="shared" si="3501"/>
        <v>914279.82740999991</v>
      </c>
      <c r="J2994" s="22">
        <f t="shared" si="3501"/>
        <v>53184.88222</v>
      </c>
      <c r="K2994" s="22">
        <f t="shared" si="3501"/>
        <v>49116.716610000003</v>
      </c>
      <c r="L2994" s="22">
        <f t="shared" si="3501"/>
        <v>0</v>
      </c>
      <c r="M2994" s="22">
        <f t="shared" si="3501"/>
        <v>0</v>
      </c>
      <c r="N2994" s="22">
        <f t="shared" si="3501"/>
        <v>908884.36999999976</v>
      </c>
      <c r="O2994" s="48">
        <f t="shared" si="3452"/>
        <v>97.99954841846656</v>
      </c>
      <c r="P2994" s="22">
        <f t="shared" si="3501"/>
        <v>48651.420000000006</v>
      </c>
      <c r="Q2994" s="22">
        <f t="shared" si="3501"/>
        <v>0</v>
      </c>
      <c r="R2994" s="22">
        <f t="shared" si="3501"/>
        <v>0</v>
      </c>
    </row>
    <row r="2995" spans="1:18" ht="39" x14ac:dyDescent="0.35">
      <c r="A2995" s="10">
        <v>945</v>
      </c>
      <c r="B2995" s="10" t="s">
        <v>74</v>
      </c>
      <c r="C2995" s="10" t="s">
        <v>174</v>
      </c>
      <c r="D2995" s="10" t="s">
        <v>333</v>
      </c>
      <c r="E2995" s="10"/>
      <c r="F2995" s="25" t="s">
        <v>405</v>
      </c>
      <c r="G2995" s="26">
        <f t="shared" ref="G2995:N2995" si="3502">G2996</f>
        <v>858460.87199999986</v>
      </c>
      <c r="H2995" s="26">
        <f t="shared" si="3502"/>
        <v>858430.87199999986</v>
      </c>
      <c r="I2995" s="26">
        <f t="shared" si="3502"/>
        <v>849341.56079999986</v>
      </c>
      <c r="J2995" s="26">
        <f t="shared" si="3502"/>
        <v>0</v>
      </c>
      <c r="K2995" s="26">
        <f t="shared" si="3502"/>
        <v>0</v>
      </c>
      <c r="L2995" s="26">
        <f t="shared" si="3502"/>
        <v>0</v>
      </c>
      <c r="M2995" s="26">
        <f t="shared" si="3502"/>
        <v>0</v>
      </c>
      <c r="N2995" s="26">
        <f t="shared" si="3502"/>
        <v>844411.40199999977</v>
      </c>
      <c r="O2995" s="47">
        <f t="shared" si="3452"/>
        <v>98.366849276129003</v>
      </c>
      <c r="P2995" s="26">
        <f t="shared" ref="P2995:R2995" si="3503">P2996</f>
        <v>0</v>
      </c>
      <c r="Q2995" s="26">
        <f t="shared" si="3503"/>
        <v>0</v>
      </c>
      <c r="R2995" s="26">
        <f t="shared" si="3503"/>
        <v>0</v>
      </c>
    </row>
    <row r="2996" spans="1:18" ht="26" x14ac:dyDescent="0.35">
      <c r="A2996" s="10">
        <v>945</v>
      </c>
      <c r="B2996" s="10" t="s">
        <v>74</v>
      </c>
      <c r="C2996" s="10" t="s">
        <v>174</v>
      </c>
      <c r="D2996" s="10" t="s">
        <v>339</v>
      </c>
      <c r="E2996" s="10"/>
      <c r="F2996" s="25" t="s">
        <v>406</v>
      </c>
      <c r="G2996" s="26">
        <f>G2997+G3006+G3009+G3012+G3015+G3018+G3021+G3024+G3000+G3003+G3029+G3034</f>
        <v>858460.87199999986</v>
      </c>
      <c r="H2996" s="26">
        <f t="shared" ref="H2996:R2996" si="3504">H2997+H3006+H3009+H3012+H3015+H3018+H3021+H3024+H3000+H3003+H3029+H3034</f>
        <v>858430.87199999986</v>
      </c>
      <c r="I2996" s="26">
        <f t="shared" si="3504"/>
        <v>849341.56079999986</v>
      </c>
      <c r="J2996" s="26">
        <f t="shared" si="3504"/>
        <v>0</v>
      </c>
      <c r="K2996" s="26">
        <f t="shared" si="3504"/>
        <v>0</v>
      </c>
      <c r="L2996" s="26">
        <f t="shared" si="3504"/>
        <v>0</v>
      </c>
      <c r="M2996" s="26">
        <f t="shared" si="3504"/>
        <v>0</v>
      </c>
      <c r="N2996" s="26">
        <f t="shared" si="3504"/>
        <v>844411.40199999977</v>
      </c>
      <c r="O2996" s="47">
        <f t="shared" si="3452"/>
        <v>98.366849276129003</v>
      </c>
      <c r="P2996" s="26">
        <f t="shared" si="3504"/>
        <v>0</v>
      </c>
      <c r="Q2996" s="26">
        <f t="shared" si="3504"/>
        <v>0</v>
      </c>
      <c r="R2996" s="26">
        <f t="shared" si="3504"/>
        <v>0</v>
      </c>
    </row>
    <row r="2997" spans="1:18" x14ac:dyDescent="0.35">
      <c r="A2997" s="10">
        <v>945</v>
      </c>
      <c r="B2997" s="10" t="s">
        <v>74</v>
      </c>
      <c r="C2997" s="10" t="s">
        <v>174</v>
      </c>
      <c r="D2997" s="10" t="s">
        <v>484</v>
      </c>
      <c r="E2997" s="10"/>
      <c r="F2997" s="25" t="s">
        <v>654</v>
      </c>
      <c r="G2997" s="26">
        <f t="shared" ref="G2997:N2998" si="3505">G2998</f>
        <v>700</v>
      </c>
      <c r="H2997" s="26">
        <f t="shared" si="3505"/>
        <v>670</v>
      </c>
      <c r="I2997" s="26">
        <f t="shared" si="3505"/>
        <v>670</v>
      </c>
      <c r="J2997" s="26">
        <f t="shared" si="3505"/>
        <v>0</v>
      </c>
      <c r="K2997" s="26">
        <f t="shared" si="3505"/>
        <v>0</v>
      </c>
      <c r="L2997" s="26">
        <f t="shared" si="3505"/>
        <v>0</v>
      </c>
      <c r="M2997" s="26">
        <f t="shared" si="3505"/>
        <v>0</v>
      </c>
      <c r="N2997" s="26">
        <f t="shared" si="3505"/>
        <v>670</v>
      </c>
      <c r="O2997" s="47">
        <f t="shared" si="3452"/>
        <v>100</v>
      </c>
      <c r="P2997" s="26">
        <f t="shared" ref="P2997:R2998" si="3506">P2998</f>
        <v>0</v>
      </c>
      <c r="Q2997" s="26">
        <f t="shared" si="3506"/>
        <v>0</v>
      </c>
      <c r="R2997" s="26">
        <f t="shared" si="3506"/>
        <v>0</v>
      </c>
    </row>
    <row r="2998" spans="1:18" ht="26" x14ac:dyDescent="0.35">
      <c r="A2998" s="10">
        <v>945</v>
      </c>
      <c r="B2998" s="10" t="s">
        <v>74</v>
      </c>
      <c r="C2998" s="10" t="s">
        <v>174</v>
      </c>
      <c r="D2998" s="10" t="s">
        <v>484</v>
      </c>
      <c r="E2998" s="10" t="s">
        <v>6</v>
      </c>
      <c r="F2998" s="25" t="s">
        <v>367</v>
      </c>
      <c r="G2998" s="26">
        <f t="shared" si="3505"/>
        <v>700</v>
      </c>
      <c r="H2998" s="26">
        <f t="shared" si="3505"/>
        <v>670</v>
      </c>
      <c r="I2998" s="26">
        <f t="shared" si="3505"/>
        <v>670</v>
      </c>
      <c r="J2998" s="26">
        <f t="shared" si="3505"/>
        <v>0</v>
      </c>
      <c r="K2998" s="26">
        <f t="shared" si="3505"/>
        <v>0</v>
      </c>
      <c r="L2998" s="26">
        <f t="shared" si="3505"/>
        <v>0</v>
      </c>
      <c r="M2998" s="26">
        <f t="shared" si="3505"/>
        <v>0</v>
      </c>
      <c r="N2998" s="26">
        <f t="shared" si="3505"/>
        <v>670</v>
      </c>
      <c r="O2998" s="47">
        <f t="shared" si="3452"/>
        <v>100</v>
      </c>
      <c r="P2998" s="26">
        <f t="shared" si="3506"/>
        <v>0</v>
      </c>
      <c r="Q2998" s="26">
        <f t="shared" si="3506"/>
        <v>0</v>
      </c>
      <c r="R2998" s="26">
        <f t="shared" si="3506"/>
        <v>0</v>
      </c>
    </row>
    <row r="2999" spans="1:18" ht="26" x14ac:dyDescent="0.35">
      <c r="A2999" s="10">
        <v>945</v>
      </c>
      <c r="B2999" s="10" t="s">
        <v>74</v>
      </c>
      <c r="C2999" s="10" t="s">
        <v>174</v>
      </c>
      <c r="D2999" s="10" t="s">
        <v>484</v>
      </c>
      <c r="E2999" s="10">
        <v>240</v>
      </c>
      <c r="F2999" s="25" t="s">
        <v>356</v>
      </c>
      <c r="G2999" s="26">
        <f>697.2+2.8</f>
        <v>700</v>
      </c>
      <c r="H2999" s="26">
        <v>670</v>
      </c>
      <c r="I2999" s="26">
        <v>670</v>
      </c>
      <c r="J2999" s="26"/>
      <c r="K2999" s="26"/>
      <c r="L2999" s="26"/>
      <c r="M2999" s="26"/>
      <c r="N2999" s="26">
        <v>670</v>
      </c>
      <c r="O2999" s="47">
        <f t="shared" si="3452"/>
        <v>100</v>
      </c>
      <c r="P2999" s="26"/>
      <c r="Q2999" s="26"/>
      <c r="R2999" s="26"/>
    </row>
    <row r="3000" spans="1:18" ht="39" x14ac:dyDescent="0.35">
      <c r="A3000" s="10">
        <v>945</v>
      </c>
      <c r="B3000" s="10" t="s">
        <v>74</v>
      </c>
      <c r="C3000" s="10" t="s">
        <v>174</v>
      </c>
      <c r="D3000" s="10" t="s">
        <v>881</v>
      </c>
      <c r="E3000" s="10"/>
      <c r="F3000" s="25" t="s">
        <v>882</v>
      </c>
      <c r="G3000" s="26">
        <f>G3001</f>
        <v>75.573000000000008</v>
      </c>
      <c r="H3000" s="26">
        <f t="shared" ref="H3000:N3001" si="3507">H3001</f>
        <v>75.572999999999993</v>
      </c>
      <c r="I3000" s="26">
        <f t="shared" si="3507"/>
        <v>75.572999999999993</v>
      </c>
      <c r="J3000" s="26">
        <f t="shared" si="3507"/>
        <v>0</v>
      </c>
      <c r="K3000" s="26">
        <f t="shared" si="3507"/>
        <v>0</v>
      </c>
      <c r="L3000" s="26">
        <f t="shared" si="3507"/>
        <v>0</v>
      </c>
      <c r="M3000" s="26">
        <f t="shared" si="3507"/>
        <v>0</v>
      </c>
      <c r="N3000" s="26">
        <f t="shared" si="3507"/>
        <v>75.572999999999993</v>
      </c>
      <c r="O3000" s="47">
        <f t="shared" si="3452"/>
        <v>100</v>
      </c>
      <c r="P3000" s="26">
        <f t="shared" ref="P3000:R3001" si="3508">P3001</f>
        <v>0</v>
      </c>
      <c r="Q3000" s="26">
        <f t="shared" si="3508"/>
        <v>0</v>
      </c>
      <c r="R3000" s="26">
        <f t="shared" si="3508"/>
        <v>0</v>
      </c>
    </row>
    <row r="3001" spans="1:18" ht="26" x14ac:dyDescent="0.35">
      <c r="A3001" s="10">
        <v>945</v>
      </c>
      <c r="B3001" s="10" t="s">
        <v>74</v>
      </c>
      <c r="C3001" s="10" t="s">
        <v>174</v>
      </c>
      <c r="D3001" s="10" t="s">
        <v>881</v>
      </c>
      <c r="E3001" s="10" t="s">
        <v>6</v>
      </c>
      <c r="F3001" s="25" t="s">
        <v>367</v>
      </c>
      <c r="G3001" s="26">
        <f>G3002</f>
        <v>75.573000000000008</v>
      </c>
      <c r="H3001" s="26">
        <f t="shared" si="3507"/>
        <v>75.572999999999993</v>
      </c>
      <c r="I3001" s="26">
        <f t="shared" si="3507"/>
        <v>75.572999999999993</v>
      </c>
      <c r="J3001" s="26">
        <f t="shared" si="3507"/>
        <v>0</v>
      </c>
      <c r="K3001" s="26">
        <f t="shared" si="3507"/>
        <v>0</v>
      </c>
      <c r="L3001" s="26">
        <f t="shared" si="3507"/>
        <v>0</v>
      </c>
      <c r="M3001" s="26">
        <f t="shared" si="3507"/>
        <v>0</v>
      </c>
      <c r="N3001" s="26">
        <f t="shared" si="3507"/>
        <v>75.572999999999993</v>
      </c>
      <c r="O3001" s="47">
        <f t="shared" si="3452"/>
        <v>100</v>
      </c>
      <c r="P3001" s="26">
        <f t="shared" si="3508"/>
        <v>0</v>
      </c>
      <c r="Q3001" s="26">
        <f t="shared" si="3508"/>
        <v>0</v>
      </c>
      <c r="R3001" s="26">
        <f t="shared" si="3508"/>
        <v>0</v>
      </c>
    </row>
    <row r="3002" spans="1:18" ht="26" x14ac:dyDescent="0.35">
      <c r="A3002" s="10">
        <v>945</v>
      </c>
      <c r="B3002" s="10" t="s">
        <v>74</v>
      </c>
      <c r="C3002" s="10" t="s">
        <v>174</v>
      </c>
      <c r="D3002" s="10" t="s">
        <v>881</v>
      </c>
      <c r="E3002" s="10" t="s">
        <v>302</v>
      </c>
      <c r="F3002" s="25" t="s">
        <v>356</v>
      </c>
      <c r="G3002" s="26">
        <f>48.798+26.775</f>
        <v>75.573000000000008</v>
      </c>
      <c r="H3002" s="26">
        <v>75.572999999999993</v>
      </c>
      <c r="I3002" s="26">
        <v>75.572999999999993</v>
      </c>
      <c r="J3002" s="26"/>
      <c r="K3002" s="26"/>
      <c r="L3002" s="26"/>
      <c r="M3002" s="26"/>
      <c r="N3002" s="26">
        <v>75.572999999999993</v>
      </c>
      <c r="O3002" s="47">
        <f t="shared" si="3452"/>
        <v>100</v>
      </c>
      <c r="P3002" s="26"/>
      <c r="Q3002" s="26"/>
      <c r="R3002" s="26"/>
    </row>
    <row r="3003" spans="1:18" ht="39" x14ac:dyDescent="0.35">
      <c r="A3003" s="10">
        <v>945</v>
      </c>
      <c r="B3003" s="10" t="s">
        <v>74</v>
      </c>
      <c r="C3003" s="10" t="s">
        <v>174</v>
      </c>
      <c r="D3003" s="10" t="s">
        <v>903</v>
      </c>
      <c r="E3003" s="10"/>
      <c r="F3003" s="25" t="s">
        <v>904</v>
      </c>
      <c r="G3003" s="26">
        <f>G3004</f>
        <v>95</v>
      </c>
      <c r="H3003" s="26">
        <f t="shared" ref="H3003:N3004" si="3509">H3004</f>
        <v>95</v>
      </c>
      <c r="I3003" s="26">
        <f t="shared" si="3509"/>
        <v>95</v>
      </c>
      <c r="J3003" s="26">
        <f t="shared" si="3509"/>
        <v>0</v>
      </c>
      <c r="K3003" s="26">
        <f t="shared" si="3509"/>
        <v>0</v>
      </c>
      <c r="L3003" s="26">
        <f t="shared" si="3509"/>
        <v>0</v>
      </c>
      <c r="M3003" s="26">
        <f t="shared" si="3509"/>
        <v>0</v>
      </c>
      <c r="N3003" s="26">
        <f t="shared" si="3509"/>
        <v>95</v>
      </c>
      <c r="O3003" s="47">
        <f t="shared" si="3452"/>
        <v>100</v>
      </c>
      <c r="P3003" s="26">
        <f t="shared" ref="P3003:R3004" si="3510">P3004</f>
        <v>0</v>
      </c>
      <c r="Q3003" s="26">
        <f t="shared" si="3510"/>
        <v>0</v>
      </c>
      <c r="R3003" s="26">
        <f t="shared" si="3510"/>
        <v>0</v>
      </c>
    </row>
    <row r="3004" spans="1:18" ht="26" x14ac:dyDescent="0.35">
      <c r="A3004" s="10">
        <v>945</v>
      </c>
      <c r="B3004" s="10" t="s">
        <v>74</v>
      </c>
      <c r="C3004" s="10" t="s">
        <v>174</v>
      </c>
      <c r="D3004" s="10" t="s">
        <v>903</v>
      </c>
      <c r="E3004" s="10" t="s">
        <v>6</v>
      </c>
      <c r="F3004" s="25" t="s">
        <v>367</v>
      </c>
      <c r="G3004" s="26">
        <f>G3005</f>
        <v>95</v>
      </c>
      <c r="H3004" s="26">
        <f t="shared" si="3509"/>
        <v>95</v>
      </c>
      <c r="I3004" s="26">
        <f t="shared" si="3509"/>
        <v>95</v>
      </c>
      <c r="J3004" s="26">
        <f t="shared" si="3509"/>
        <v>0</v>
      </c>
      <c r="K3004" s="26">
        <f t="shared" si="3509"/>
        <v>0</v>
      </c>
      <c r="L3004" s="26">
        <f t="shared" si="3509"/>
        <v>0</v>
      </c>
      <c r="M3004" s="26">
        <f t="shared" si="3509"/>
        <v>0</v>
      </c>
      <c r="N3004" s="26">
        <f t="shared" si="3509"/>
        <v>95</v>
      </c>
      <c r="O3004" s="47">
        <f t="shared" si="3452"/>
        <v>100</v>
      </c>
      <c r="P3004" s="26">
        <f t="shared" si="3510"/>
        <v>0</v>
      </c>
      <c r="Q3004" s="26">
        <f t="shared" si="3510"/>
        <v>0</v>
      </c>
      <c r="R3004" s="26">
        <f t="shared" si="3510"/>
        <v>0</v>
      </c>
    </row>
    <row r="3005" spans="1:18" ht="26" x14ac:dyDescent="0.35">
      <c r="A3005" s="10">
        <v>945</v>
      </c>
      <c r="B3005" s="10" t="s">
        <v>74</v>
      </c>
      <c r="C3005" s="10" t="s">
        <v>174</v>
      </c>
      <c r="D3005" s="10" t="s">
        <v>903</v>
      </c>
      <c r="E3005" s="10" t="s">
        <v>302</v>
      </c>
      <c r="F3005" s="25" t="s">
        <v>356</v>
      </c>
      <c r="G3005" s="26">
        <v>95</v>
      </c>
      <c r="H3005" s="26">
        <v>95</v>
      </c>
      <c r="I3005" s="26">
        <v>95</v>
      </c>
      <c r="J3005" s="26"/>
      <c r="K3005" s="26"/>
      <c r="L3005" s="26"/>
      <c r="M3005" s="26"/>
      <c r="N3005" s="26">
        <v>95</v>
      </c>
      <c r="O3005" s="47">
        <f t="shared" si="3452"/>
        <v>100</v>
      </c>
      <c r="P3005" s="26"/>
      <c r="Q3005" s="26"/>
      <c r="R3005" s="26"/>
    </row>
    <row r="3006" spans="1:18" ht="39" x14ac:dyDescent="0.35">
      <c r="A3006" s="10">
        <v>945</v>
      </c>
      <c r="B3006" s="10" t="s">
        <v>74</v>
      </c>
      <c r="C3006" s="10" t="s">
        <v>174</v>
      </c>
      <c r="D3006" s="10" t="s">
        <v>485</v>
      </c>
      <c r="E3006" s="10"/>
      <c r="F3006" s="25" t="s">
        <v>655</v>
      </c>
      <c r="G3006" s="26">
        <f t="shared" ref="G3006:N3007" si="3511">G3007</f>
        <v>116100.11</v>
      </c>
      <c r="H3006" s="26">
        <f t="shared" si="3511"/>
        <v>116100.11</v>
      </c>
      <c r="I3006" s="26">
        <f t="shared" si="3511"/>
        <v>116100.11</v>
      </c>
      <c r="J3006" s="26">
        <f t="shared" si="3511"/>
        <v>0</v>
      </c>
      <c r="K3006" s="26">
        <f t="shared" si="3511"/>
        <v>0</v>
      </c>
      <c r="L3006" s="26">
        <f t="shared" si="3511"/>
        <v>0</v>
      </c>
      <c r="M3006" s="26">
        <f t="shared" si="3511"/>
        <v>0</v>
      </c>
      <c r="N3006" s="26">
        <f t="shared" si="3511"/>
        <v>115402.575</v>
      </c>
      <c r="O3006" s="47">
        <f t="shared" si="3452"/>
        <v>99.399195229013998</v>
      </c>
      <c r="P3006" s="26">
        <f t="shared" ref="P3006:R3007" si="3512">P3007</f>
        <v>0</v>
      </c>
      <c r="Q3006" s="26">
        <f t="shared" si="3512"/>
        <v>0</v>
      </c>
      <c r="R3006" s="26">
        <f t="shared" si="3512"/>
        <v>0</v>
      </c>
    </row>
    <row r="3007" spans="1:18" x14ac:dyDescent="0.35">
      <c r="A3007" s="10">
        <v>945</v>
      </c>
      <c r="B3007" s="10" t="s">
        <v>74</v>
      </c>
      <c r="C3007" s="10" t="s">
        <v>174</v>
      </c>
      <c r="D3007" s="10" t="s">
        <v>485</v>
      </c>
      <c r="E3007" s="10" t="s">
        <v>7</v>
      </c>
      <c r="F3007" s="25" t="s">
        <v>371</v>
      </c>
      <c r="G3007" s="26">
        <f t="shared" si="3511"/>
        <v>116100.11</v>
      </c>
      <c r="H3007" s="26">
        <f t="shared" si="3511"/>
        <v>116100.11</v>
      </c>
      <c r="I3007" s="26">
        <f t="shared" si="3511"/>
        <v>116100.11</v>
      </c>
      <c r="J3007" s="26">
        <f t="shared" si="3511"/>
        <v>0</v>
      </c>
      <c r="K3007" s="26">
        <f t="shared" si="3511"/>
        <v>0</v>
      </c>
      <c r="L3007" s="26">
        <f t="shared" si="3511"/>
        <v>0</v>
      </c>
      <c r="M3007" s="26">
        <f t="shared" si="3511"/>
        <v>0</v>
      </c>
      <c r="N3007" s="26">
        <f t="shared" si="3511"/>
        <v>115402.575</v>
      </c>
      <c r="O3007" s="47">
        <f t="shared" si="3452"/>
        <v>99.399195229013998</v>
      </c>
      <c r="P3007" s="26">
        <f t="shared" si="3512"/>
        <v>0</v>
      </c>
      <c r="Q3007" s="26">
        <f t="shared" si="3512"/>
        <v>0</v>
      </c>
      <c r="R3007" s="26">
        <f t="shared" si="3512"/>
        <v>0</v>
      </c>
    </row>
    <row r="3008" spans="1:18" ht="39" x14ac:dyDescent="0.35">
      <c r="A3008" s="10">
        <v>945</v>
      </c>
      <c r="B3008" s="10" t="s">
        <v>74</v>
      </c>
      <c r="C3008" s="10" t="s">
        <v>174</v>
      </c>
      <c r="D3008" s="10" t="s">
        <v>485</v>
      </c>
      <c r="E3008" s="10">
        <v>810</v>
      </c>
      <c r="F3008" s="25" t="s">
        <v>733</v>
      </c>
      <c r="G3008" s="26">
        <v>116100.11</v>
      </c>
      <c r="H3008" s="26">
        <v>116100.11</v>
      </c>
      <c r="I3008" s="26">
        <v>116100.11</v>
      </c>
      <c r="J3008" s="26"/>
      <c r="K3008" s="26"/>
      <c r="L3008" s="26"/>
      <c r="M3008" s="26"/>
      <c r="N3008" s="26">
        <v>115402.575</v>
      </c>
      <c r="O3008" s="47">
        <f t="shared" si="3452"/>
        <v>99.399195229013998</v>
      </c>
      <c r="P3008" s="26"/>
      <c r="Q3008" s="26"/>
      <c r="R3008" s="26"/>
    </row>
    <row r="3009" spans="1:18" ht="39" x14ac:dyDescent="0.35">
      <c r="A3009" s="10">
        <v>945</v>
      </c>
      <c r="B3009" s="10" t="s">
        <v>74</v>
      </c>
      <c r="C3009" s="10" t="s">
        <v>174</v>
      </c>
      <c r="D3009" s="10" t="s">
        <v>486</v>
      </c>
      <c r="E3009" s="10"/>
      <c r="F3009" s="25" t="s">
        <v>656</v>
      </c>
      <c r="G3009" s="26">
        <f t="shared" ref="G3009:N3010" si="3513">G3010</f>
        <v>184859.11900000001</v>
      </c>
      <c r="H3009" s="26">
        <f t="shared" si="3513"/>
        <v>184859.11900000001</v>
      </c>
      <c r="I3009" s="26">
        <f t="shared" si="3513"/>
        <v>184859.11900000001</v>
      </c>
      <c r="J3009" s="26">
        <f t="shared" si="3513"/>
        <v>0</v>
      </c>
      <c r="K3009" s="26">
        <f t="shared" si="3513"/>
        <v>0</v>
      </c>
      <c r="L3009" s="26">
        <f t="shared" si="3513"/>
        <v>0</v>
      </c>
      <c r="M3009" s="26">
        <f t="shared" si="3513"/>
        <v>0</v>
      </c>
      <c r="N3009" s="26">
        <f t="shared" si="3513"/>
        <v>181913.34400000001</v>
      </c>
      <c r="O3009" s="47">
        <f t="shared" si="3452"/>
        <v>98.406475690279578</v>
      </c>
      <c r="P3009" s="26">
        <f t="shared" ref="P3009:R3010" si="3514">P3010</f>
        <v>0</v>
      </c>
      <c r="Q3009" s="26">
        <f t="shared" si="3514"/>
        <v>0</v>
      </c>
      <c r="R3009" s="26">
        <f t="shared" si="3514"/>
        <v>0</v>
      </c>
    </row>
    <row r="3010" spans="1:18" x14ac:dyDescent="0.35">
      <c r="A3010" s="10">
        <v>945</v>
      </c>
      <c r="B3010" s="10" t="s">
        <v>74</v>
      </c>
      <c r="C3010" s="10" t="s">
        <v>174</v>
      </c>
      <c r="D3010" s="10" t="s">
        <v>486</v>
      </c>
      <c r="E3010" s="10" t="s">
        <v>7</v>
      </c>
      <c r="F3010" s="25" t="s">
        <v>371</v>
      </c>
      <c r="G3010" s="26">
        <f t="shared" si="3513"/>
        <v>184859.11900000001</v>
      </c>
      <c r="H3010" s="26">
        <f t="shared" si="3513"/>
        <v>184859.11900000001</v>
      </c>
      <c r="I3010" s="26">
        <f t="shared" si="3513"/>
        <v>184859.11900000001</v>
      </c>
      <c r="J3010" s="26">
        <f t="shared" si="3513"/>
        <v>0</v>
      </c>
      <c r="K3010" s="26">
        <f t="shared" si="3513"/>
        <v>0</v>
      </c>
      <c r="L3010" s="26">
        <f t="shared" si="3513"/>
        <v>0</v>
      </c>
      <c r="M3010" s="26">
        <f t="shared" si="3513"/>
        <v>0</v>
      </c>
      <c r="N3010" s="26">
        <f t="shared" si="3513"/>
        <v>181913.34400000001</v>
      </c>
      <c r="O3010" s="47">
        <f t="shared" si="3452"/>
        <v>98.406475690279578</v>
      </c>
      <c r="P3010" s="26">
        <f t="shared" si="3514"/>
        <v>0</v>
      </c>
      <c r="Q3010" s="26">
        <f t="shared" si="3514"/>
        <v>0</v>
      </c>
      <c r="R3010" s="26">
        <f t="shared" si="3514"/>
        <v>0</v>
      </c>
    </row>
    <row r="3011" spans="1:18" ht="39" x14ac:dyDescent="0.35">
      <c r="A3011" s="10">
        <v>945</v>
      </c>
      <c r="B3011" s="10" t="s">
        <v>74</v>
      </c>
      <c r="C3011" s="10" t="s">
        <v>174</v>
      </c>
      <c r="D3011" s="10" t="s">
        <v>486</v>
      </c>
      <c r="E3011" s="10">
        <v>810</v>
      </c>
      <c r="F3011" s="25" t="s">
        <v>733</v>
      </c>
      <c r="G3011" s="26">
        <v>184859.11900000001</v>
      </c>
      <c r="H3011" s="26">
        <v>184859.11900000001</v>
      </c>
      <c r="I3011" s="26">
        <v>184859.11900000001</v>
      </c>
      <c r="J3011" s="26"/>
      <c r="K3011" s="26"/>
      <c r="L3011" s="26"/>
      <c r="M3011" s="26"/>
      <c r="N3011" s="26">
        <v>181913.34400000001</v>
      </c>
      <c r="O3011" s="47">
        <f t="shared" si="3452"/>
        <v>98.406475690279578</v>
      </c>
      <c r="P3011" s="26"/>
      <c r="Q3011" s="26"/>
      <c r="R3011" s="26"/>
    </row>
    <row r="3012" spans="1:18" ht="39" x14ac:dyDescent="0.35">
      <c r="A3012" s="10">
        <v>945</v>
      </c>
      <c r="B3012" s="10" t="s">
        <v>74</v>
      </c>
      <c r="C3012" s="10" t="s">
        <v>174</v>
      </c>
      <c r="D3012" s="10" t="s">
        <v>487</v>
      </c>
      <c r="E3012" s="10"/>
      <c r="F3012" s="25" t="s">
        <v>657</v>
      </c>
      <c r="G3012" s="26">
        <f t="shared" ref="G3012:N3013" si="3515">G3013</f>
        <v>356589.58899999998</v>
      </c>
      <c r="H3012" s="26">
        <f t="shared" si="3515"/>
        <v>356589.58899999998</v>
      </c>
      <c r="I3012" s="26">
        <f t="shared" si="3515"/>
        <v>356589.58899999998</v>
      </c>
      <c r="J3012" s="26">
        <f t="shared" si="3515"/>
        <v>0</v>
      </c>
      <c r="K3012" s="26">
        <f t="shared" si="3515"/>
        <v>0</v>
      </c>
      <c r="L3012" s="26">
        <f t="shared" si="3515"/>
        <v>0</v>
      </c>
      <c r="M3012" s="26">
        <f t="shared" si="3515"/>
        <v>0</v>
      </c>
      <c r="N3012" s="26">
        <f t="shared" si="3515"/>
        <v>356589.58899999998</v>
      </c>
      <c r="O3012" s="47">
        <f t="shared" si="3452"/>
        <v>100</v>
      </c>
      <c r="P3012" s="26">
        <f t="shared" ref="P3012:R3013" si="3516">P3013</f>
        <v>0</v>
      </c>
      <c r="Q3012" s="26">
        <f t="shared" si="3516"/>
        <v>0</v>
      </c>
      <c r="R3012" s="26">
        <f t="shared" si="3516"/>
        <v>0</v>
      </c>
    </row>
    <row r="3013" spans="1:18" x14ac:dyDescent="0.35">
      <c r="A3013" s="10">
        <v>945</v>
      </c>
      <c r="B3013" s="10" t="s">
        <v>74</v>
      </c>
      <c r="C3013" s="10" t="s">
        <v>174</v>
      </c>
      <c r="D3013" s="10" t="s">
        <v>487</v>
      </c>
      <c r="E3013" s="10" t="s">
        <v>7</v>
      </c>
      <c r="F3013" s="25" t="s">
        <v>371</v>
      </c>
      <c r="G3013" s="26">
        <f t="shared" si="3515"/>
        <v>356589.58899999998</v>
      </c>
      <c r="H3013" s="26">
        <f t="shared" si="3515"/>
        <v>356589.58899999998</v>
      </c>
      <c r="I3013" s="26">
        <f t="shared" si="3515"/>
        <v>356589.58899999998</v>
      </c>
      <c r="J3013" s="26">
        <f t="shared" si="3515"/>
        <v>0</v>
      </c>
      <c r="K3013" s="26">
        <f t="shared" si="3515"/>
        <v>0</v>
      </c>
      <c r="L3013" s="26">
        <f t="shared" si="3515"/>
        <v>0</v>
      </c>
      <c r="M3013" s="26">
        <f t="shared" si="3515"/>
        <v>0</v>
      </c>
      <c r="N3013" s="26">
        <f t="shared" si="3515"/>
        <v>356589.58899999998</v>
      </c>
      <c r="O3013" s="47">
        <f t="shared" si="3452"/>
        <v>100</v>
      </c>
      <c r="P3013" s="26">
        <f t="shared" si="3516"/>
        <v>0</v>
      </c>
      <c r="Q3013" s="26">
        <f t="shared" si="3516"/>
        <v>0</v>
      </c>
      <c r="R3013" s="26">
        <f t="shared" si="3516"/>
        <v>0</v>
      </c>
    </row>
    <row r="3014" spans="1:18" ht="39" x14ac:dyDescent="0.35">
      <c r="A3014" s="10">
        <v>945</v>
      </c>
      <c r="B3014" s="10" t="s">
        <v>74</v>
      </c>
      <c r="C3014" s="10" t="s">
        <v>174</v>
      </c>
      <c r="D3014" s="10" t="s">
        <v>487</v>
      </c>
      <c r="E3014" s="10">
        <v>810</v>
      </c>
      <c r="F3014" s="25" t="s">
        <v>733</v>
      </c>
      <c r="G3014" s="26">
        <v>356589.58899999998</v>
      </c>
      <c r="H3014" s="26">
        <v>356589.58899999998</v>
      </c>
      <c r="I3014" s="26">
        <v>356589.58899999998</v>
      </c>
      <c r="J3014" s="26"/>
      <c r="K3014" s="26"/>
      <c r="L3014" s="26"/>
      <c r="M3014" s="26"/>
      <c r="N3014" s="26">
        <v>356589.58899999998</v>
      </c>
      <c r="O3014" s="47">
        <f t="shared" si="3452"/>
        <v>100</v>
      </c>
      <c r="P3014" s="26"/>
      <c r="Q3014" s="26"/>
      <c r="R3014" s="26"/>
    </row>
    <row r="3015" spans="1:18" ht="39" x14ac:dyDescent="0.35">
      <c r="A3015" s="10">
        <v>945</v>
      </c>
      <c r="B3015" s="10" t="s">
        <v>74</v>
      </c>
      <c r="C3015" s="10" t="s">
        <v>174</v>
      </c>
      <c r="D3015" s="10" t="s">
        <v>488</v>
      </c>
      <c r="E3015" s="10"/>
      <c r="F3015" s="25" t="s">
        <v>658</v>
      </c>
      <c r="G3015" s="26">
        <f t="shared" ref="G3015:N3016" si="3517">G3016</f>
        <v>148698.20000000001</v>
      </c>
      <c r="H3015" s="26">
        <f t="shared" si="3517"/>
        <v>148698.20000000001</v>
      </c>
      <c r="I3015" s="26">
        <f t="shared" si="3517"/>
        <v>148698.20000000001</v>
      </c>
      <c r="J3015" s="26">
        <f t="shared" si="3517"/>
        <v>0</v>
      </c>
      <c r="K3015" s="26">
        <f t="shared" si="3517"/>
        <v>0</v>
      </c>
      <c r="L3015" s="26">
        <f t="shared" si="3517"/>
        <v>0</v>
      </c>
      <c r="M3015" s="26">
        <f t="shared" si="3517"/>
        <v>0</v>
      </c>
      <c r="N3015" s="26">
        <f t="shared" si="3517"/>
        <v>148698.20000000001</v>
      </c>
      <c r="O3015" s="47">
        <f t="shared" si="3452"/>
        <v>100</v>
      </c>
      <c r="P3015" s="26">
        <f t="shared" ref="P3015:R3016" si="3518">P3016</f>
        <v>0</v>
      </c>
      <c r="Q3015" s="26">
        <f t="shared" si="3518"/>
        <v>0</v>
      </c>
      <c r="R3015" s="26">
        <f t="shared" si="3518"/>
        <v>0</v>
      </c>
    </row>
    <row r="3016" spans="1:18" x14ac:dyDescent="0.35">
      <c r="A3016" s="10">
        <v>945</v>
      </c>
      <c r="B3016" s="10" t="s">
        <v>74</v>
      </c>
      <c r="C3016" s="10" t="s">
        <v>174</v>
      </c>
      <c r="D3016" s="10" t="s">
        <v>488</v>
      </c>
      <c r="E3016" s="10" t="s">
        <v>7</v>
      </c>
      <c r="F3016" s="25" t="s">
        <v>371</v>
      </c>
      <c r="G3016" s="26">
        <f t="shared" si="3517"/>
        <v>148698.20000000001</v>
      </c>
      <c r="H3016" s="26">
        <f t="shared" si="3517"/>
        <v>148698.20000000001</v>
      </c>
      <c r="I3016" s="26">
        <f t="shared" si="3517"/>
        <v>148698.20000000001</v>
      </c>
      <c r="J3016" s="26">
        <f t="shared" si="3517"/>
        <v>0</v>
      </c>
      <c r="K3016" s="26">
        <f t="shared" si="3517"/>
        <v>0</v>
      </c>
      <c r="L3016" s="26">
        <f t="shared" si="3517"/>
        <v>0</v>
      </c>
      <c r="M3016" s="26">
        <f t="shared" si="3517"/>
        <v>0</v>
      </c>
      <c r="N3016" s="26">
        <f t="shared" si="3517"/>
        <v>148698.20000000001</v>
      </c>
      <c r="O3016" s="47">
        <f t="shared" si="3452"/>
        <v>100</v>
      </c>
      <c r="P3016" s="26">
        <f t="shared" si="3518"/>
        <v>0</v>
      </c>
      <c r="Q3016" s="26">
        <f t="shared" si="3518"/>
        <v>0</v>
      </c>
      <c r="R3016" s="26">
        <f t="shared" si="3518"/>
        <v>0</v>
      </c>
    </row>
    <row r="3017" spans="1:18" ht="39" x14ac:dyDescent="0.35">
      <c r="A3017" s="10">
        <v>945</v>
      </c>
      <c r="B3017" s="10" t="s">
        <v>74</v>
      </c>
      <c r="C3017" s="10" t="s">
        <v>174</v>
      </c>
      <c r="D3017" s="10" t="s">
        <v>488</v>
      </c>
      <c r="E3017" s="10">
        <v>810</v>
      </c>
      <c r="F3017" s="25" t="s">
        <v>733</v>
      </c>
      <c r="G3017" s="26">
        <v>148698.20000000001</v>
      </c>
      <c r="H3017" s="26">
        <v>148698.20000000001</v>
      </c>
      <c r="I3017" s="26">
        <v>148698.20000000001</v>
      </c>
      <c r="J3017" s="26"/>
      <c r="K3017" s="26"/>
      <c r="L3017" s="26"/>
      <c r="M3017" s="26"/>
      <c r="N3017" s="26">
        <v>148698.20000000001</v>
      </c>
      <c r="O3017" s="47">
        <f t="shared" si="3452"/>
        <v>100</v>
      </c>
      <c r="P3017" s="26"/>
      <c r="Q3017" s="26"/>
      <c r="R3017" s="26"/>
    </row>
    <row r="3018" spans="1:18" ht="39" x14ac:dyDescent="0.35">
      <c r="A3018" s="10">
        <v>945</v>
      </c>
      <c r="B3018" s="10" t="s">
        <v>74</v>
      </c>
      <c r="C3018" s="10" t="s">
        <v>174</v>
      </c>
      <c r="D3018" s="10" t="s">
        <v>489</v>
      </c>
      <c r="E3018" s="10"/>
      <c r="F3018" s="25" t="s">
        <v>659</v>
      </c>
      <c r="G3018" s="26">
        <f t="shared" ref="G3018:N3019" si="3519">G3019</f>
        <v>36315.815999999999</v>
      </c>
      <c r="H3018" s="26">
        <f t="shared" si="3519"/>
        <v>36315.815999999999</v>
      </c>
      <c r="I3018" s="26">
        <f t="shared" si="3519"/>
        <v>36315.815999999999</v>
      </c>
      <c r="J3018" s="26">
        <f t="shared" si="3519"/>
        <v>0</v>
      </c>
      <c r="K3018" s="26">
        <f t="shared" si="3519"/>
        <v>0</v>
      </c>
      <c r="L3018" s="26">
        <f t="shared" si="3519"/>
        <v>0</v>
      </c>
      <c r="M3018" s="26">
        <f t="shared" si="3519"/>
        <v>0</v>
      </c>
      <c r="N3018" s="26">
        <f t="shared" si="3519"/>
        <v>35254.046000000002</v>
      </c>
      <c r="O3018" s="47">
        <f t="shared" si="3452"/>
        <v>97.07628764282758</v>
      </c>
      <c r="P3018" s="26">
        <f t="shared" ref="P3018:R3019" si="3520">P3019</f>
        <v>0</v>
      </c>
      <c r="Q3018" s="26">
        <f t="shared" si="3520"/>
        <v>0</v>
      </c>
      <c r="R3018" s="26">
        <f t="shared" si="3520"/>
        <v>0</v>
      </c>
    </row>
    <row r="3019" spans="1:18" x14ac:dyDescent="0.35">
      <c r="A3019" s="10">
        <v>945</v>
      </c>
      <c r="B3019" s="10" t="s">
        <v>74</v>
      </c>
      <c r="C3019" s="10" t="s">
        <v>174</v>
      </c>
      <c r="D3019" s="10" t="s">
        <v>489</v>
      </c>
      <c r="E3019" s="10" t="s">
        <v>7</v>
      </c>
      <c r="F3019" s="25" t="s">
        <v>371</v>
      </c>
      <c r="G3019" s="26">
        <f t="shared" si="3519"/>
        <v>36315.815999999999</v>
      </c>
      <c r="H3019" s="26">
        <f t="shared" si="3519"/>
        <v>36315.815999999999</v>
      </c>
      <c r="I3019" s="26">
        <f t="shared" si="3519"/>
        <v>36315.815999999999</v>
      </c>
      <c r="J3019" s="26">
        <f t="shared" si="3519"/>
        <v>0</v>
      </c>
      <c r="K3019" s="26">
        <f t="shared" si="3519"/>
        <v>0</v>
      </c>
      <c r="L3019" s="26">
        <f t="shared" si="3519"/>
        <v>0</v>
      </c>
      <c r="M3019" s="26">
        <f t="shared" si="3519"/>
        <v>0</v>
      </c>
      <c r="N3019" s="26">
        <f t="shared" si="3519"/>
        <v>35254.046000000002</v>
      </c>
      <c r="O3019" s="47">
        <f t="shared" si="3452"/>
        <v>97.07628764282758</v>
      </c>
      <c r="P3019" s="26">
        <f t="shared" si="3520"/>
        <v>0</v>
      </c>
      <c r="Q3019" s="26">
        <f t="shared" si="3520"/>
        <v>0</v>
      </c>
      <c r="R3019" s="26">
        <f t="shared" si="3520"/>
        <v>0</v>
      </c>
    </row>
    <row r="3020" spans="1:18" ht="39" x14ac:dyDescent="0.35">
      <c r="A3020" s="10">
        <v>945</v>
      </c>
      <c r="B3020" s="10" t="s">
        <v>74</v>
      </c>
      <c r="C3020" s="10" t="s">
        <v>174</v>
      </c>
      <c r="D3020" s="10" t="s">
        <v>489</v>
      </c>
      <c r="E3020" s="10">
        <v>810</v>
      </c>
      <c r="F3020" s="25" t="s">
        <v>733</v>
      </c>
      <c r="G3020" s="26">
        <v>36315.815999999999</v>
      </c>
      <c r="H3020" s="26">
        <v>36315.815999999999</v>
      </c>
      <c r="I3020" s="26">
        <v>36315.815999999999</v>
      </c>
      <c r="J3020" s="26"/>
      <c r="K3020" s="26"/>
      <c r="L3020" s="26"/>
      <c r="M3020" s="26"/>
      <c r="N3020" s="26">
        <v>35254.046000000002</v>
      </c>
      <c r="O3020" s="47">
        <f t="shared" si="3452"/>
        <v>97.07628764282758</v>
      </c>
      <c r="P3020" s="26"/>
      <c r="Q3020" s="26"/>
      <c r="R3020" s="26"/>
    </row>
    <row r="3021" spans="1:18" ht="26" x14ac:dyDescent="0.35">
      <c r="A3021" s="10">
        <v>945</v>
      </c>
      <c r="B3021" s="10" t="s">
        <v>74</v>
      </c>
      <c r="C3021" s="10" t="s">
        <v>174</v>
      </c>
      <c r="D3021" s="10" t="s">
        <v>490</v>
      </c>
      <c r="E3021" s="10"/>
      <c r="F3021" s="25" t="s">
        <v>660</v>
      </c>
      <c r="G3021" s="26">
        <f t="shared" ref="G3021:N3022" si="3521">G3022</f>
        <v>1970</v>
      </c>
      <c r="H3021" s="26">
        <f t="shared" si="3521"/>
        <v>1970</v>
      </c>
      <c r="I3021" s="26">
        <f t="shared" si="3521"/>
        <v>1970</v>
      </c>
      <c r="J3021" s="26">
        <f t="shared" si="3521"/>
        <v>0</v>
      </c>
      <c r="K3021" s="26">
        <f t="shared" si="3521"/>
        <v>0</v>
      </c>
      <c r="L3021" s="26">
        <f t="shared" si="3521"/>
        <v>0</v>
      </c>
      <c r="M3021" s="26">
        <f t="shared" si="3521"/>
        <v>0</v>
      </c>
      <c r="N3021" s="26">
        <f t="shared" si="3521"/>
        <v>1745.191</v>
      </c>
      <c r="O3021" s="47">
        <f t="shared" si="3452"/>
        <v>88.588375634517774</v>
      </c>
      <c r="P3021" s="26">
        <f t="shared" ref="P3021:R3022" si="3522">P3022</f>
        <v>0</v>
      </c>
      <c r="Q3021" s="26">
        <f t="shared" si="3522"/>
        <v>0</v>
      </c>
      <c r="R3021" s="26">
        <f t="shared" si="3522"/>
        <v>0</v>
      </c>
    </row>
    <row r="3022" spans="1:18" x14ac:dyDescent="0.35">
      <c r="A3022" s="10">
        <v>945</v>
      </c>
      <c r="B3022" s="10" t="s">
        <v>74</v>
      </c>
      <c r="C3022" s="10" t="s">
        <v>174</v>
      </c>
      <c r="D3022" s="10" t="s">
        <v>490</v>
      </c>
      <c r="E3022" s="10" t="s">
        <v>7</v>
      </c>
      <c r="F3022" s="25" t="s">
        <v>371</v>
      </c>
      <c r="G3022" s="26">
        <f t="shared" si="3521"/>
        <v>1970</v>
      </c>
      <c r="H3022" s="26">
        <f t="shared" si="3521"/>
        <v>1970</v>
      </c>
      <c r="I3022" s="26">
        <f t="shared" si="3521"/>
        <v>1970</v>
      </c>
      <c r="J3022" s="26">
        <f t="shared" si="3521"/>
        <v>0</v>
      </c>
      <c r="K3022" s="26">
        <f t="shared" si="3521"/>
        <v>0</v>
      </c>
      <c r="L3022" s="26">
        <f t="shared" si="3521"/>
        <v>0</v>
      </c>
      <c r="M3022" s="26">
        <f t="shared" si="3521"/>
        <v>0</v>
      </c>
      <c r="N3022" s="26">
        <f t="shared" si="3521"/>
        <v>1745.191</v>
      </c>
      <c r="O3022" s="47">
        <f t="shared" ref="O3022:O3085" si="3523">N3022/H3022*100</f>
        <v>88.588375634517774</v>
      </c>
      <c r="P3022" s="26">
        <f t="shared" si="3522"/>
        <v>0</v>
      </c>
      <c r="Q3022" s="26">
        <f t="shared" si="3522"/>
        <v>0</v>
      </c>
      <c r="R3022" s="26">
        <f t="shared" si="3522"/>
        <v>0</v>
      </c>
    </row>
    <row r="3023" spans="1:18" ht="39" x14ac:dyDescent="0.35">
      <c r="A3023" s="10">
        <v>945</v>
      </c>
      <c r="B3023" s="10" t="s">
        <v>74</v>
      </c>
      <c r="C3023" s="10" t="s">
        <v>174</v>
      </c>
      <c r="D3023" s="10" t="s">
        <v>490</v>
      </c>
      <c r="E3023" s="10">
        <v>810</v>
      </c>
      <c r="F3023" s="25" t="s">
        <v>733</v>
      </c>
      <c r="G3023" s="26">
        <v>1970</v>
      </c>
      <c r="H3023" s="26">
        <v>1970</v>
      </c>
      <c r="I3023" s="26">
        <v>1970</v>
      </c>
      <c r="J3023" s="26"/>
      <c r="K3023" s="26"/>
      <c r="L3023" s="26"/>
      <c r="M3023" s="26"/>
      <c r="N3023" s="26">
        <v>1745.191</v>
      </c>
      <c r="O3023" s="47">
        <f t="shared" si="3523"/>
        <v>88.588375634517774</v>
      </c>
      <c r="P3023" s="26"/>
      <c r="Q3023" s="26"/>
      <c r="R3023" s="26"/>
    </row>
    <row r="3024" spans="1:18" ht="52" x14ac:dyDescent="0.35">
      <c r="A3024" s="10">
        <v>945</v>
      </c>
      <c r="B3024" s="10" t="s">
        <v>74</v>
      </c>
      <c r="C3024" s="10" t="s">
        <v>174</v>
      </c>
      <c r="D3024" s="10" t="s">
        <v>491</v>
      </c>
      <c r="E3024" s="10"/>
      <c r="F3024" s="25" t="s">
        <v>661</v>
      </c>
      <c r="G3024" s="26">
        <f>G3027+G3025</f>
        <v>3162.9649999999997</v>
      </c>
      <c r="H3024" s="26">
        <f t="shared" ref="H3024:R3024" si="3524">H3027+H3025</f>
        <v>3162.9650000000001</v>
      </c>
      <c r="I3024" s="26">
        <f t="shared" si="3524"/>
        <v>3162.9650000000001</v>
      </c>
      <c r="J3024" s="26">
        <f t="shared" si="3524"/>
        <v>0</v>
      </c>
      <c r="K3024" s="26">
        <f t="shared" si="3524"/>
        <v>0</v>
      </c>
      <c r="L3024" s="26">
        <f t="shared" si="3524"/>
        <v>0</v>
      </c>
      <c r="M3024" s="26">
        <f t="shared" si="3524"/>
        <v>0</v>
      </c>
      <c r="N3024" s="26">
        <f t="shared" si="3524"/>
        <v>3162.6950000000002</v>
      </c>
      <c r="O3024" s="47">
        <f t="shared" si="3523"/>
        <v>99.991463705731803</v>
      </c>
      <c r="P3024" s="26">
        <f t="shared" si="3524"/>
        <v>0</v>
      </c>
      <c r="Q3024" s="26">
        <f t="shared" si="3524"/>
        <v>0</v>
      </c>
      <c r="R3024" s="26">
        <f t="shared" si="3524"/>
        <v>0</v>
      </c>
    </row>
    <row r="3025" spans="1:18" ht="26" x14ac:dyDescent="0.35">
      <c r="A3025" s="10">
        <v>945</v>
      </c>
      <c r="B3025" s="10" t="s">
        <v>74</v>
      </c>
      <c r="C3025" s="10" t="s">
        <v>174</v>
      </c>
      <c r="D3025" s="10" t="s">
        <v>491</v>
      </c>
      <c r="E3025" s="24" t="s">
        <v>85</v>
      </c>
      <c r="F3025" s="25" t="s">
        <v>370</v>
      </c>
      <c r="G3025" s="26">
        <f>G3026</f>
        <v>0</v>
      </c>
      <c r="H3025" s="26">
        <f t="shared" ref="H3025:R3025" si="3525">H3026</f>
        <v>3162.9650000000001</v>
      </c>
      <c r="I3025" s="26">
        <f t="shared" si="3525"/>
        <v>3162.9650000000001</v>
      </c>
      <c r="J3025" s="26">
        <f t="shared" si="3525"/>
        <v>0</v>
      </c>
      <c r="K3025" s="26">
        <f t="shared" si="3525"/>
        <v>0</v>
      </c>
      <c r="L3025" s="26">
        <f t="shared" si="3525"/>
        <v>0</v>
      </c>
      <c r="M3025" s="26">
        <f t="shared" si="3525"/>
        <v>0</v>
      </c>
      <c r="N3025" s="26">
        <f t="shared" si="3525"/>
        <v>3162.6950000000002</v>
      </c>
      <c r="O3025" s="47">
        <f t="shared" si="3523"/>
        <v>99.991463705731803</v>
      </c>
      <c r="P3025" s="26">
        <f t="shared" si="3525"/>
        <v>0</v>
      </c>
      <c r="Q3025" s="26">
        <f t="shared" si="3525"/>
        <v>0</v>
      </c>
      <c r="R3025" s="26">
        <f t="shared" si="3525"/>
        <v>0</v>
      </c>
    </row>
    <row r="3026" spans="1:18" x14ac:dyDescent="0.35">
      <c r="A3026" s="10">
        <v>945</v>
      </c>
      <c r="B3026" s="10" t="s">
        <v>74</v>
      </c>
      <c r="C3026" s="10" t="s">
        <v>174</v>
      </c>
      <c r="D3026" s="10" t="s">
        <v>491</v>
      </c>
      <c r="E3026" s="10">
        <v>610</v>
      </c>
      <c r="F3026" s="25" t="s">
        <v>361</v>
      </c>
      <c r="G3026" s="26"/>
      <c r="H3026" s="26">
        <v>3162.9650000000001</v>
      </c>
      <c r="I3026" s="26">
        <v>3162.9650000000001</v>
      </c>
      <c r="J3026" s="26"/>
      <c r="K3026" s="26"/>
      <c r="L3026" s="26"/>
      <c r="M3026" s="26"/>
      <c r="N3026" s="26">
        <v>3162.6950000000002</v>
      </c>
      <c r="O3026" s="47">
        <f t="shared" si="3523"/>
        <v>99.991463705731803</v>
      </c>
      <c r="P3026" s="26"/>
      <c r="Q3026" s="26"/>
      <c r="R3026" s="26"/>
    </row>
    <row r="3027" spans="1:18" x14ac:dyDescent="0.35">
      <c r="A3027" s="10">
        <v>945</v>
      </c>
      <c r="B3027" s="10" t="s">
        <v>74</v>
      </c>
      <c r="C3027" s="10" t="s">
        <v>174</v>
      </c>
      <c r="D3027" s="10" t="s">
        <v>491</v>
      </c>
      <c r="E3027" s="10" t="s">
        <v>7</v>
      </c>
      <c r="F3027" s="25" t="s">
        <v>371</v>
      </c>
      <c r="G3027" s="26">
        <f t="shared" ref="G3027:N3027" si="3526">G3028</f>
        <v>3162.9649999999997</v>
      </c>
      <c r="H3027" s="26">
        <f t="shared" si="3526"/>
        <v>0</v>
      </c>
      <c r="I3027" s="26">
        <f t="shared" si="3526"/>
        <v>0</v>
      </c>
      <c r="J3027" s="26">
        <f t="shared" si="3526"/>
        <v>0</v>
      </c>
      <c r="K3027" s="26">
        <f t="shared" si="3526"/>
        <v>0</v>
      </c>
      <c r="L3027" s="26">
        <f t="shared" si="3526"/>
        <v>0</v>
      </c>
      <c r="M3027" s="26">
        <f t="shared" si="3526"/>
        <v>0</v>
      </c>
      <c r="N3027" s="26">
        <f t="shared" si="3526"/>
        <v>0</v>
      </c>
      <c r="O3027" s="47"/>
      <c r="P3027" s="26">
        <f t="shared" ref="P3027:R3027" si="3527">P3028</f>
        <v>0</v>
      </c>
      <c r="Q3027" s="26">
        <f t="shared" si="3527"/>
        <v>0</v>
      </c>
      <c r="R3027" s="26">
        <f t="shared" si="3527"/>
        <v>0</v>
      </c>
    </row>
    <row r="3028" spans="1:18" ht="39" x14ac:dyDescent="0.35">
      <c r="A3028" s="10">
        <v>945</v>
      </c>
      <c r="B3028" s="10" t="s">
        <v>74</v>
      </c>
      <c r="C3028" s="10" t="s">
        <v>174</v>
      </c>
      <c r="D3028" s="10" t="s">
        <v>491</v>
      </c>
      <c r="E3028" s="10">
        <v>810</v>
      </c>
      <c r="F3028" s="25" t="s">
        <v>733</v>
      </c>
      <c r="G3028" s="26">
        <f>3324.727-161.762</f>
        <v>3162.9649999999997</v>
      </c>
      <c r="H3028" s="26"/>
      <c r="I3028" s="26"/>
      <c r="J3028" s="26"/>
      <c r="K3028" s="26"/>
      <c r="L3028" s="26"/>
      <c r="M3028" s="26"/>
      <c r="N3028" s="26"/>
      <c r="O3028" s="47"/>
      <c r="P3028" s="26"/>
      <c r="Q3028" s="26"/>
      <c r="R3028" s="26"/>
    </row>
    <row r="3029" spans="1:18" ht="39" x14ac:dyDescent="0.35">
      <c r="A3029" s="10">
        <v>945</v>
      </c>
      <c r="B3029" s="10" t="s">
        <v>74</v>
      </c>
      <c r="C3029" s="10" t="s">
        <v>174</v>
      </c>
      <c r="D3029" s="10" t="s">
        <v>942</v>
      </c>
      <c r="E3029" s="10"/>
      <c r="F3029" s="25" t="s">
        <v>1027</v>
      </c>
      <c r="G3029" s="26">
        <f>G3032</f>
        <v>6394.5</v>
      </c>
      <c r="H3029" s="26">
        <f>H3032+H3030</f>
        <v>6394.5</v>
      </c>
      <c r="I3029" s="26">
        <f t="shared" ref="I3029:R3029" si="3528">I3032+I3030</f>
        <v>805.18880000000001</v>
      </c>
      <c r="J3029" s="26">
        <f t="shared" si="3528"/>
        <v>0</v>
      </c>
      <c r="K3029" s="26">
        <f t="shared" si="3528"/>
        <v>0</v>
      </c>
      <c r="L3029" s="26">
        <f t="shared" si="3528"/>
        <v>0</v>
      </c>
      <c r="M3029" s="26">
        <f t="shared" si="3528"/>
        <v>0</v>
      </c>
      <c r="N3029" s="26">
        <f t="shared" si="3528"/>
        <v>805.18899999999996</v>
      </c>
      <c r="O3029" s="47">
        <f t="shared" si="3523"/>
        <v>12.59189928845101</v>
      </c>
      <c r="P3029" s="26">
        <f t="shared" si="3528"/>
        <v>0</v>
      </c>
      <c r="Q3029" s="26">
        <f t="shared" si="3528"/>
        <v>0</v>
      </c>
      <c r="R3029" s="26">
        <f t="shared" si="3528"/>
        <v>0</v>
      </c>
    </row>
    <row r="3030" spans="1:18" ht="26" x14ac:dyDescent="0.35">
      <c r="A3030" s="10">
        <v>945</v>
      </c>
      <c r="B3030" s="10" t="s">
        <v>74</v>
      </c>
      <c r="C3030" s="10" t="s">
        <v>174</v>
      </c>
      <c r="D3030" s="10" t="s">
        <v>942</v>
      </c>
      <c r="E3030" s="24" t="s">
        <v>85</v>
      </c>
      <c r="F3030" s="25" t="s">
        <v>370</v>
      </c>
      <c r="G3030" s="26"/>
      <c r="H3030" s="26">
        <f>H3031</f>
        <v>6394.5</v>
      </c>
      <c r="I3030" s="26">
        <f t="shared" ref="I3030:R3030" si="3529">I3031</f>
        <v>805.18880000000001</v>
      </c>
      <c r="J3030" s="26">
        <f t="shared" si="3529"/>
        <v>0</v>
      </c>
      <c r="K3030" s="26">
        <f t="shared" si="3529"/>
        <v>0</v>
      </c>
      <c r="L3030" s="26">
        <f t="shared" si="3529"/>
        <v>0</v>
      </c>
      <c r="M3030" s="26">
        <f t="shared" si="3529"/>
        <v>0</v>
      </c>
      <c r="N3030" s="26">
        <f t="shared" si="3529"/>
        <v>805.18899999999996</v>
      </c>
      <c r="O3030" s="47">
        <f t="shared" si="3523"/>
        <v>12.59189928845101</v>
      </c>
      <c r="P3030" s="26">
        <f t="shared" si="3529"/>
        <v>0</v>
      </c>
      <c r="Q3030" s="26">
        <f t="shared" si="3529"/>
        <v>0</v>
      </c>
      <c r="R3030" s="26">
        <f t="shared" si="3529"/>
        <v>0</v>
      </c>
    </row>
    <row r="3031" spans="1:18" x14ac:dyDescent="0.35">
      <c r="A3031" s="10">
        <v>945</v>
      </c>
      <c r="B3031" s="10" t="s">
        <v>74</v>
      </c>
      <c r="C3031" s="10" t="s">
        <v>174</v>
      </c>
      <c r="D3031" s="10" t="s">
        <v>942</v>
      </c>
      <c r="E3031" s="10">
        <v>610</v>
      </c>
      <c r="F3031" s="25" t="s">
        <v>361</v>
      </c>
      <c r="G3031" s="26"/>
      <c r="H3031" s="26">
        <v>6394.5</v>
      </c>
      <c r="I3031" s="26">
        <v>805.18880000000001</v>
      </c>
      <c r="J3031" s="26"/>
      <c r="K3031" s="26"/>
      <c r="L3031" s="26"/>
      <c r="M3031" s="26"/>
      <c r="N3031" s="26">
        <v>805.18899999999996</v>
      </c>
      <c r="O3031" s="47">
        <f t="shared" si="3523"/>
        <v>12.59189928845101</v>
      </c>
      <c r="P3031" s="26"/>
      <c r="Q3031" s="26"/>
      <c r="R3031" s="26"/>
    </row>
    <row r="3032" spans="1:18" x14ac:dyDescent="0.35">
      <c r="A3032" s="10">
        <v>945</v>
      </c>
      <c r="B3032" s="10" t="s">
        <v>74</v>
      </c>
      <c r="C3032" s="10" t="s">
        <v>174</v>
      </c>
      <c r="D3032" s="10" t="s">
        <v>942</v>
      </c>
      <c r="E3032" s="10" t="s">
        <v>7</v>
      </c>
      <c r="F3032" s="25" t="s">
        <v>371</v>
      </c>
      <c r="G3032" s="26">
        <f>G3033</f>
        <v>6394.5</v>
      </c>
      <c r="H3032" s="26">
        <f>H3033</f>
        <v>0</v>
      </c>
      <c r="I3032" s="26">
        <f t="shared" ref="I3032:M3032" si="3530">I3033</f>
        <v>0</v>
      </c>
      <c r="J3032" s="26">
        <f t="shared" si="3530"/>
        <v>0</v>
      </c>
      <c r="K3032" s="26">
        <f t="shared" si="3530"/>
        <v>0</v>
      </c>
      <c r="L3032" s="26">
        <f t="shared" si="3530"/>
        <v>0</v>
      </c>
      <c r="M3032" s="26">
        <f t="shared" si="3530"/>
        <v>0</v>
      </c>
      <c r="N3032" s="26">
        <f t="shared" ref="N3032" si="3531">N3033</f>
        <v>0</v>
      </c>
      <c r="O3032" s="47"/>
      <c r="P3032" s="26">
        <f t="shared" ref="P3032:R3032" si="3532">P3033</f>
        <v>0</v>
      </c>
      <c r="Q3032" s="26">
        <f t="shared" si="3532"/>
        <v>0</v>
      </c>
      <c r="R3032" s="26">
        <f t="shared" si="3532"/>
        <v>0</v>
      </c>
    </row>
    <row r="3033" spans="1:18" ht="39" x14ac:dyDescent="0.35">
      <c r="A3033" s="10">
        <v>945</v>
      </c>
      <c r="B3033" s="10" t="s">
        <v>74</v>
      </c>
      <c r="C3033" s="10" t="s">
        <v>174</v>
      </c>
      <c r="D3033" s="10" t="s">
        <v>942</v>
      </c>
      <c r="E3033" s="10">
        <v>810</v>
      </c>
      <c r="F3033" s="25" t="s">
        <v>733</v>
      </c>
      <c r="G3033" s="26">
        <v>6394.5</v>
      </c>
      <c r="H3033" s="26"/>
      <c r="I3033" s="26"/>
      <c r="J3033" s="26"/>
      <c r="K3033" s="26"/>
      <c r="L3033" s="26"/>
      <c r="M3033" s="26"/>
      <c r="N3033" s="26"/>
      <c r="O3033" s="47"/>
      <c r="P3033" s="26"/>
      <c r="Q3033" s="26"/>
      <c r="R3033" s="26"/>
    </row>
    <row r="3034" spans="1:18" x14ac:dyDescent="0.35">
      <c r="A3034" s="10">
        <v>945</v>
      </c>
      <c r="B3034" s="10" t="s">
        <v>74</v>
      </c>
      <c r="C3034" s="10" t="s">
        <v>174</v>
      </c>
      <c r="D3034" s="10" t="s">
        <v>987</v>
      </c>
      <c r="E3034" s="10"/>
      <c r="F3034" s="25" t="s">
        <v>988</v>
      </c>
      <c r="G3034" s="26">
        <f>G3035</f>
        <v>3500</v>
      </c>
      <c r="H3034" s="26">
        <f t="shared" ref="H3034:R3035" si="3533">H3035</f>
        <v>3500</v>
      </c>
      <c r="I3034" s="26">
        <f t="shared" si="3533"/>
        <v>0</v>
      </c>
      <c r="J3034" s="26">
        <f t="shared" si="3533"/>
        <v>0</v>
      </c>
      <c r="K3034" s="26">
        <f t="shared" si="3533"/>
        <v>0</v>
      </c>
      <c r="L3034" s="26">
        <f t="shared" si="3533"/>
        <v>0</v>
      </c>
      <c r="M3034" s="26">
        <f t="shared" si="3533"/>
        <v>0</v>
      </c>
      <c r="N3034" s="26">
        <f t="shared" si="3533"/>
        <v>0</v>
      </c>
      <c r="O3034" s="47">
        <f t="shared" si="3523"/>
        <v>0</v>
      </c>
      <c r="P3034" s="26">
        <f t="shared" si="3533"/>
        <v>0</v>
      </c>
      <c r="Q3034" s="26">
        <f t="shared" si="3533"/>
        <v>0</v>
      </c>
      <c r="R3034" s="26">
        <f t="shared" si="3533"/>
        <v>0</v>
      </c>
    </row>
    <row r="3035" spans="1:18" x14ac:dyDescent="0.35">
      <c r="A3035" s="10">
        <v>945</v>
      </c>
      <c r="B3035" s="10" t="s">
        <v>74</v>
      </c>
      <c r="C3035" s="10" t="s">
        <v>174</v>
      </c>
      <c r="D3035" s="10" t="s">
        <v>987</v>
      </c>
      <c r="E3035" s="10" t="s">
        <v>7</v>
      </c>
      <c r="F3035" s="25" t="s">
        <v>371</v>
      </c>
      <c r="G3035" s="26">
        <f>G3036</f>
        <v>3500</v>
      </c>
      <c r="H3035" s="26">
        <f t="shared" si="3533"/>
        <v>3500</v>
      </c>
      <c r="I3035" s="26">
        <f t="shared" si="3533"/>
        <v>0</v>
      </c>
      <c r="J3035" s="26">
        <f t="shared" si="3533"/>
        <v>0</v>
      </c>
      <c r="K3035" s="26">
        <f t="shared" si="3533"/>
        <v>0</v>
      </c>
      <c r="L3035" s="26">
        <f t="shared" si="3533"/>
        <v>0</v>
      </c>
      <c r="M3035" s="26">
        <f t="shared" si="3533"/>
        <v>0</v>
      </c>
      <c r="N3035" s="26">
        <f t="shared" si="3533"/>
        <v>0</v>
      </c>
      <c r="O3035" s="47">
        <f t="shared" si="3523"/>
        <v>0</v>
      </c>
      <c r="P3035" s="26">
        <f t="shared" si="3533"/>
        <v>0</v>
      </c>
      <c r="Q3035" s="26">
        <f t="shared" si="3533"/>
        <v>0</v>
      </c>
      <c r="R3035" s="26">
        <f t="shared" si="3533"/>
        <v>0</v>
      </c>
    </row>
    <row r="3036" spans="1:18" ht="39" x14ac:dyDescent="0.35">
      <c r="A3036" s="10">
        <v>945</v>
      </c>
      <c r="B3036" s="10" t="s">
        <v>74</v>
      </c>
      <c r="C3036" s="10" t="s">
        <v>174</v>
      </c>
      <c r="D3036" s="10" t="s">
        <v>987</v>
      </c>
      <c r="E3036" s="10" t="s">
        <v>428</v>
      </c>
      <c r="F3036" s="25" t="s">
        <v>733</v>
      </c>
      <c r="G3036" s="26">
        <v>3500</v>
      </c>
      <c r="H3036" s="26">
        <v>3500</v>
      </c>
      <c r="I3036" s="26"/>
      <c r="J3036" s="26"/>
      <c r="K3036" s="26"/>
      <c r="L3036" s="26"/>
      <c r="M3036" s="26"/>
      <c r="N3036" s="26"/>
      <c r="O3036" s="47">
        <f t="shared" si="3523"/>
        <v>0</v>
      </c>
      <c r="P3036" s="26"/>
      <c r="Q3036" s="26"/>
      <c r="R3036" s="26"/>
    </row>
    <row r="3037" spans="1:18" ht="26" x14ac:dyDescent="0.35">
      <c r="A3037" s="10">
        <v>945</v>
      </c>
      <c r="B3037" s="10" t="s">
        <v>74</v>
      </c>
      <c r="C3037" s="10" t="s">
        <v>174</v>
      </c>
      <c r="D3037" s="10" t="s">
        <v>28</v>
      </c>
      <c r="E3037" s="10"/>
      <c r="F3037" s="25" t="s">
        <v>39</v>
      </c>
      <c r="G3037" s="26">
        <f t="shared" ref="G3037:N3040" si="3534">G3038</f>
        <v>34</v>
      </c>
      <c r="H3037" s="26">
        <f t="shared" si="3534"/>
        <v>53184.88222</v>
      </c>
      <c r="I3037" s="26">
        <f t="shared" si="3534"/>
        <v>49116.716610000003</v>
      </c>
      <c r="J3037" s="26">
        <f t="shared" si="3534"/>
        <v>53184.88222</v>
      </c>
      <c r="K3037" s="26">
        <f t="shared" si="3534"/>
        <v>49116.716610000003</v>
      </c>
      <c r="L3037" s="26">
        <f t="shared" si="3534"/>
        <v>0</v>
      </c>
      <c r="M3037" s="26">
        <f t="shared" si="3534"/>
        <v>0</v>
      </c>
      <c r="N3037" s="26">
        <f t="shared" si="3534"/>
        <v>48651.420000000006</v>
      </c>
      <c r="O3037" s="47">
        <f t="shared" si="3523"/>
        <v>91.476032228016862</v>
      </c>
      <c r="P3037" s="26">
        <f t="shared" ref="P3037:R3040" si="3535">P3038</f>
        <v>48651.420000000006</v>
      </c>
      <c r="Q3037" s="26">
        <f t="shared" si="3535"/>
        <v>0</v>
      </c>
      <c r="R3037" s="26">
        <f t="shared" si="3535"/>
        <v>0</v>
      </c>
    </row>
    <row r="3038" spans="1:18" x14ac:dyDescent="0.35">
      <c r="A3038" s="10">
        <v>945</v>
      </c>
      <c r="B3038" s="10" t="s">
        <v>74</v>
      </c>
      <c r="C3038" s="10" t="s">
        <v>174</v>
      </c>
      <c r="D3038" s="10" t="s">
        <v>29</v>
      </c>
      <c r="E3038" s="10"/>
      <c r="F3038" s="25" t="s">
        <v>40</v>
      </c>
      <c r="G3038" s="26">
        <f>G3039+G3042</f>
        <v>34</v>
      </c>
      <c r="H3038" s="26">
        <f t="shared" ref="H3038:N3038" si="3536">H3039+H3042</f>
        <v>53184.88222</v>
      </c>
      <c r="I3038" s="26">
        <f t="shared" si="3536"/>
        <v>49116.716610000003</v>
      </c>
      <c r="J3038" s="26">
        <f t="shared" si="3536"/>
        <v>53184.88222</v>
      </c>
      <c r="K3038" s="26">
        <f t="shared" si="3536"/>
        <v>49116.716610000003</v>
      </c>
      <c r="L3038" s="26">
        <f t="shared" si="3536"/>
        <v>0</v>
      </c>
      <c r="M3038" s="26">
        <f t="shared" si="3536"/>
        <v>0</v>
      </c>
      <c r="N3038" s="26">
        <f t="shared" si="3536"/>
        <v>48651.420000000006</v>
      </c>
      <c r="O3038" s="47">
        <f t="shared" si="3523"/>
        <v>91.476032228016862</v>
      </c>
      <c r="P3038" s="26">
        <f t="shared" ref="P3038:R3038" si="3537">P3039+P3042</f>
        <v>48651.420000000006</v>
      </c>
      <c r="Q3038" s="26">
        <f t="shared" ref="Q3038" si="3538">Q3039+Q3042</f>
        <v>0</v>
      </c>
      <c r="R3038" s="26">
        <f t="shared" si="3537"/>
        <v>0</v>
      </c>
    </row>
    <row r="3039" spans="1:18" ht="52" x14ac:dyDescent="0.35">
      <c r="A3039" s="10">
        <v>945</v>
      </c>
      <c r="B3039" s="10" t="s">
        <v>74</v>
      </c>
      <c r="C3039" s="10" t="s">
        <v>174</v>
      </c>
      <c r="D3039" s="10" t="s">
        <v>492</v>
      </c>
      <c r="E3039" s="10"/>
      <c r="F3039" s="25" t="s">
        <v>756</v>
      </c>
      <c r="G3039" s="26">
        <f t="shared" si="3534"/>
        <v>34</v>
      </c>
      <c r="H3039" s="26">
        <f t="shared" si="3534"/>
        <v>32.5</v>
      </c>
      <c r="I3039" s="26">
        <f t="shared" si="3534"/>
        <v>32.5</v>
      </c>
      <c r="J3039" s="26">
        <f t="shared" si="3534"/>
        <v>32.5</v>
      </c>
      <c r="K3039" s="26">
        <f t="shared" si="3534"/>
        <v>32.5</v>
      </c>
      <c r="L3039" s="26">
        <f t="shared" si="3534"/>
        <v>0</v>
      </c>
      <c r="M3039" s="26">
        <f t="shared" si="3534"/>
        <v>0</v>
      </c>
      <c r="N3039" s="26">
        <f t="shared" si="3534"/>
        <v>32.481999999999999</v>
      </c>
      <c r="O3039" s="47">
        <f t="shared" si="3523"/>
        <v>99.944615384615389</v>
      </c>
      <c r="P3039" s="26">
        <f t="shared" si="3535"/>
        <v>32.481999999999999</v>
      </c>
      <c r="Q3039" s="26">
        <f t="shared" si="3535"/>
        <v>0</v>
      </c>
      <c r="R3039" s="26">
        <f t="shared" si="3535"/>
        <v>0</v>
      </c>
    </row>
    <row r="3040" spans="1:18" ht="52" x14ac:dyDescent="0.35">
      <c r="A3040" s="10">
        <v>945</v>
      </c>
      <c r="B3040" s="10" t="s">
        <v>74</v>
      </c>
      <c r="C3040" s="10" t="s">
        <v>174</v>
      </c>
      <c r="D3040" s="10" t="s">
        <v>492</v>
      </c>
      <c r="E3040" s="10" t="s">
        <v>19</v>
      </c>
      <c r="F3040" s="25" t="s">
        <v>366</v>
      </c>
      <c r="G3040" s="26">
        <f t="shared" si="3534"/>
        <v>34</v>
      </c>
      <c r="H3040" s="26">
        <f t="shared" si="3534"/>
        <v>32.5</v>
      </c>
      <c r="I3040" s="26">
        <f t="shared" si="3534"/>
        <v>32.5</v>
      </c>
      <c r="J3040" s="26">
        <f t="shared" si="3534"/>
        <v>32.5</v>
      </c>
      <c r="K3040" s="26">
        <f t="shared" si="3534"/>
        <v>32.5</v>
      </c>
      <c r="L3040" s="26">
        <f t="shared" si="3534"/>
        <v>0</v>
      </c>
      <c r="M3040" s="26">
        <f t="shared" si="3534"/>
        <v>0</v>
      </c>
      <c r="N3040" s="26">
        <f t="shared" si="3534"/>
        <v>32.481999999999999</v>
      </c>
      <c r="O3040" s="47">
        <f t="shared" si="3523"/>
        <v>99.944615384615389</v>
      </c>
      <c r="P3040" s="26">
        <f t="shared" si="3535"/>
        <v>32.481999999999999</v>
      </c>
      <c r="Q3040" s="26">
        <f t="shared" si="3535"/>
        <v>0</v>
      </c>
      <c r="R3040" s="26">
        <f t="shared" si="3535"/>
        <v>0</v>
      </c>
    </row>
    <row r="3041" spans="1:18" ht="26" x14ac:dyDescent="0.35">
      <c r="A3041" s="10">
        <v>945</v>
      </c>
      <c r="B3041" s="10" t="s">
        <v>74</v>
      </c>
      <c r="C3041" s="10" t="s">
        <v>174</v>
      </c>
      <c r="D3041" s="10" t="s">
        <v>492</v>
      </c>
      <c r="E3041" s="10">
        <v>120</v>
      </c>
      <c r="F3041" s="25" t="s">
        <v>355</v>
      </c>
      <c r="G3041" s="26">
        <v>34</v>
      </c>
      <c r="H3041" s="26">
        <v>32.5</v>
      </c>
      <c r="I3041" s="26">
        <v>32.5</v>
      </c>
      <c r="J3041" s="26">
        <f>H3041</f>
        <v>32.5</v>
      </c>
      <c r="K3041" s="26">
        <f>I3041</f>
        <v>32.5</v>
      </c>
      <c r="L3041" s="26"/>
      <c r="M3041" s="26"/>
      <c r="N3041" s="26">
        <v>32.481999999999999</v>
      </c>
      <c r="O3041" s="47">
        <f t="shared" si="3523"/>
        <v>99.944615384615389</v>
      </c>
      <c r="P3041" s="26">
        <f>N3041</f>
        <v>32.481999999999999</v>
      </c>
      <c r="Q3041" s="26"/>
      <c r="R3041" s="26"/>
    </row>
    <row r="3042" spans="1:18" ht="39" x14ac:dyDescent="0.35">
      <c r="A3042" s="10">
        <v>945</v>
      </c>
      <c r="B3042" s="10" t="s">
        <v>74</v>
      </c>
      <c r="C3042" s="10" t="s">
        <v>174</v>
      </c>
      <c r="D3042" s="10" t="s">
        <v>897</v>
      </c>
      <c r="E3042" s="10"/>
      <c r="F3042" s="25" t="s">
        <v>969</v>
      </c>
      <c r="G3042" s="26">
        <f>G3043</f>
        <v>0</v>
      </c>
      <c r="H3042" s="26">
        <f t="shared" ref="H3042:N3043" si="3539">H3043</f>
        <v>53152.38222</v>
      </c>
      <c r="I3042" s="26">
        <f t="shared" si="3539"/>
        <v>49084.216610000003</v>
      </c>
      <c r="J3042" s="26">
        <f t="shared" si="3539"/>
        <v>53152.38222</v>
      </c>
      <c r="K3042" s="26">
        <f t="shared" si="3539"/>
        <v>49084.216610000003</v>
      </c>
      <c r="L3042" s="26">
        <f t="shared" si="3539"/>
        <v>0</v>
      </c>
      <c r="M3042" s="26">
        <f t="shared" si="3539"/>
        <v>0</v>
      </c>
      <c r="N3042" s="26">
        <f t="shared" si="3539"/>
        <v>48618.938000000002</v>
      </c>
      <c r="O3042" s="47">
        <f t="shared" si="3523"/>
        <v>91.470854116686851</v>
      </c>
      <c r="P3042" s="26">
        <f t="shared" ref="P3042:R3043" si="3540">P3043</f>
        <v>48618.938000000002</v>
      </c>
      <c r="Q3042" s="26">
        <f t="shared" si="3540"/>
        <v>0</v>
      </c>
      <c r="R3042" s="26">
        <f t="shared" si="3540"/>
        <v>0</v>
      </c>
    </row>
    <row r="3043" spans="1:18" x14ac:dyDescent="0.35">
      <c r="A3043" s="10">
        <v>945</v>
      </c>
      <c r="B3043" s="10" t="s">
        <v>74</v>
      </c>
      <c r="C3043" s="10" t="s">
        <v>174</v>
      </c>
      <c r="D3043" s="10" t="s">
        <v>897</v>
      </c>
      <c r="E3043" s="10" t="s">
        <v>7</v>
      </c>
      <c r="F3043" s="25" t="s">
        <v>371</v>
      </c>
      <c r="G3043" s="26">
        <f>G3044</f>
        <v>0</v>
      </c>
      <c r="H3043" s="26">
        <f t="shared" si="3539"/>
        <v>53152.38222</v>
      </c>
      <c r="I3043" s="26">
        <f t="shared" si="3539"/>
        <v>49084.216610000003</v>
      </c>
      <c r="J3043" s="26">
        <f t="shared" si="3539"/>
        <v>53152.38222</v>
      </c>
      <c r="K3043" s="26">
        <f t="shared" si="3539"/>
        <v>49084.216610000003</v>
      </c>
      <c r="L3043" s="26">
        <f t="shared" si="3539"/>
        <v>0</v>
      </c>
      <c r="M3043" s="26">
        <f t="shared" si="3539"/>
        <v>0</v>
      </c>
      <c r="N3043" s="26">
        <f t="shared" si="3539"/>
        <v>48618.938000000002</v>
      </c>
      <c r="O3043" s="47">
        <f t="shared" si="3523"/>
        <v>91.470854116686851</v>
      </c>
      <c r="P3043" s="26">
        <f t="shared" si="3540"/>
        <v>48618.938000000002</v>
      </c>
      <c r="Q3043" s="26">
        <f t="shared" si="3540"/>
        <v>0</v>
      </c>
      <c r="R3043" s="26">
        <f t="shared" si="3540"/>
        <v>0</v>
      </c>
    </row>
    <row r="3044" spans="1:18" ht="39" x14ac:dyDescent="0.35">
      <c r="A3044" s="10">
        <v>945</v>
      </c>
      <c r="B3044" s="10" t="s">
        <v>74</v>
      </c>
      <c r="C3044" s="10" t="s">
        <v>174</v>
      </c>
      <c r="D3044" s="10" t="s">
        <v>897</v>
      </c>
      <c r="E3044" s="10">
        <v>810</v>
      </c>
      <c r="F3044" s="25" t="s">
        <v>733</v>
      </c>
      <c r="G3044" s="26"/>
      <c r="H3044" s="26">
        <v>53152.38222</v>
      </c>
      <c r="I3044" s="26">
        <v>49084.216610000003</v>
      </c>
      <c r="J3044" s="26">
        <f>H3044</f>
        <v>53152.38222</v>
      </c>
      <c r="K3044" s="26">
        <f>I3044</f>
        <v>49084.216610000003</v>
      </c>
      <c r="L3044" s="26"/>
      <c r="M3044" s="26"/>
      <c r="N3044" s="26">
        <v>48618.938000000002</v>
      </c>
      <c r="O3044" s="47">
        <f t="shared" si="3523"/>
        <v>91.470854116686851</v>
      </c>
      <c r="P3044" s="26">
        <f>N3044</f>
        <v>48618.938000000002</v>
      </c>
      <c r="Q3044" s="26"/>
      <c r="R3044" s="26"/>
    </row>
    <row r="3045" spans="1:18" ht="26" x14ac:dyDescent="0.35">
      <c r="A3045" s="10">
        <v>945</v>
      </c>
      <c r="B3045" s="10" t="s">
        <v>74</v>
      </c>
      <c r="C3045" s="10" t="s">
        <v>174</v>
      </c>
      <c r="D3045" s="10" t="s">
        <v>30</v>
      </c>
      <c r="E3045" s="10"/>
      <c r="F3045" s="25" t="s">
        <v>41</v>
      </c>
      <c r="G3045" s="26">
        <f t="shared" ref="G3045:N3045" si="3541">G3046</f>
        <v>15048.199999999999</v>
      </c>
      <c r="H3045" s="26">
        <f t="shared" si="3541"/>
        <v>15726.8</v>
      </c>
      <c r="I3045" s="26">
        <f t="shared" si="3541"/>
        <v>15726.8</v>
      </c>
      <c r="J3045" s="26">
        <f t="shared" si="3541"/>
        <v>0</v>
      </c>
      <c r="K3045" s="26">
        <f t="shared" si="3541"/>
        <v>0</v>
      </c>
      <c r="L3045" s="26">
        <f t="shared" si="3541"/>
        <v>0</v>
      </c>
      <c r="M3045" s="26">
        <f t="shared" si="3541"/>
        <v>0</v>
      </c>
      <c r="N3045" s="26">
        <f t="shared" si="3541"/>
        <v>15726.798000000001</v>
      </c>
      <c r="O3045" s="47">
        <f t="shared" si="3523"/>
        <v>99.999987282854747</v>
      </c>
      <c r="P3045" s="26">
        <f t="shared" ref="P3045:R3045" si="3542">P3046</f>
        <v>0</v>
      </c>
      <c r="Q3045" s="26">
        <f t="shared" si="3542"/>
        <v>0</v>
      </c>
      <c r="R3045" s="26">
        <f t="shared" si="3542"/>
        <v>0</v>
      </c>
    </row>
    <row r="3046" spans="1:18" x14ac:dyDescent="0.35">
      <c r="A3046" s="10">
        <v>945</v>
      </c>
      <c r="B3046" s="10" t="s">
        <v>74</v>
      </c>
      <c r="C3046" s="10" t="s">
        <v>174</v>
      </c>
      <c r="D3046" s="10" t="s">
        <v>31</v>
      </c>
      <c r="E3046" s="10"/>
      <c r="F3046" s="25" t="s">
        <v>42</v>
      </c>
      <c r="G3046" s="26">
        <f t="shared" ref="G3046" si="3543">G3047+G3050</f>
        <v>15048.199999999999</v>
      </c>
      <c r="H3046" s="26">
        <f t="shared" ref="H3046:M3046" si="3544">H3047+H3050</f>
        <v>15726.8</v>
      </c>
      <c r="I3046" s="26">
        <f t="shared" si="3544"/>
        <v>15726.8</v>
      </c>
      <c r="J3046" s="26">
        <f t="shared" si="3544"/>
        <v>0</v>
      </c>
      <c r="K3046" s="26">
        <f t="shared" si="3544"/>
        <v>0</v>
      </c>
      <c r="L3046" s="26">
        <f t="shared" si="3544"/>
        <v>0</v>
      </c>
      <c r="M3046" s="26">
        <f t="shared" si="3544"/>
        <v>0</v>
      </c>
      <c r="N3046" s="26">
        <f t="shared" ref="N3046" si="3545">N3047+N3050</f>
        <v>15726.798000000001</v>
      </c>
      <c r="O3046" s="47">
        <f t="shared" si="3523"/>
        <v>99.999987282854747</v>
      </c>
      <c r="P3046" s="26">
        <f t="shared" ref="P3046:R3046" si="3546">P3047+P3050</f>
        <v>0</v>
      </c>
      <c r="Q3046" s="26">
        <f t="shared" ref="Q3046" si="3547">Q3047+Q3050</f>
        <v>0</v>
      </c>
      <c r="R3046" s="26">
        <f t="shared" si="3546"/>
        <v>0</v>
      </c>
    </row>
    <row r="3047" spans="1:18" ht="26" x14ac:dyDescent="0.35">
      <c r="A3047" s="10">
        <v>945</v>
      </c>
      <c r="B3047" s="10" t="s">
        <v>74</v>
      </c>
      <c r="C3047" s="10" t="s">
        <v>174</v>
      </c>
      <c r="D3047" s="10" t="s">
        <v>32</v>
      </c>
      <c r="E3047" s="10"/>
      <c r="F3047" s="25" t="s">
        <v>43</v>
      </c>
      <c r="G3047" s="26">
        <f t="shared" ref="G3047:N3048" si="3548">G3048</f>
        <v>13377.4</v>
      </c>
      <c r="H3047" s="26">
        <f t="shared" si="3548"/>
        <v>14056</v>
      </c>
      <c r="I3047" s="26">
        <f t="shared" si="3548"/>
        <v>14056</v>
      </c>
      <c r="J3047" s="26">
        <f t="shared" si="3548"/>
        <v>0</v>
      </c>
      <c r="K3047" s="26">
        <f t="shared" si="3548"/>
        <v>0</v>
      </c>
      <c r="L3047" s="26">
        <f t="shared" si="3548"/>
        <v>0</v>
      </c>
      <c r="M3047" s="26">
        <f t="shared" si="3548"/>
        <v>0</v>
      </c>
      <c r="N3047" s="26">
        <f t="shared" si="3548"/>
        <v>14056</v>
      </c>
      <c r="O3047" s="47">
        <f t="shared" si="3523"/>
        <v>100</v>
      </c>
      <c r="P3047" s="26">
        <f t="shared" ref="P3047:R3048" si="3549">P3048</f>
        <v>0</v>
      </c>
      <c r="Q3047" s="26">
        <f t="shared" si="3549"/>
        <v>0</v>
      </c>
      <c r="R3047" s="26">
        <f t="shared" si="3549"/>
        <v>0</v>
      </c>
    </row>
    <row r="3048" spans="1:18" ht="52" x14ac:dyDescent="0.35">
      <c r="A3048" s="10">
        <v>945</v>
      </c>
      <c r="B3048" s="10" t="s">
        <v>74</v>
      </c>
      <c r="C3048" s="10" t="s">
        <v>174</v>
      </c>
      <c r="D3048" s="10" t="s">
        <v>32</v>
      </c>
      <c r="E3048" s="10" t="s">
        <v>19</v>
      </c>
      <c r="F3048" s="25" t="s">
        <v>366</v>
      </c>
      <c r="G3048" s="26">
        <f t="shared" si="3548"/>
        <v>13377.4</v>
      </c>
      <c r="H3048" s="26">
        <f t="shared" si="3548"/>
        <v>14056</v>
      </c>
      <c r="I3048" s="26">
        <f t="shared" si="3548"/>
        <v>14056</v>
      </c>
      <c r="J3048" s="26">
        <f t="shared" si="3548"/>
        <v>0</v>
      </c>
      <c r="K3048" s="26">
        <f t="shared" si="3548"/>
        <v>0</v>
      </c>
      <c r="L3048" s="26">
        <f t="shared" si="3548"/>
        <v>0</v>
      </c>
      <c r="M3048" s="26">
        <f t="shared" si="3548"/>
        <v>0</v>
      </c>
      <c r="N3048" s="26">
        <f t="shared" si="3548"/>
        <v>14056</v>
      </c>
      <c r="O3048" s="47">
        <f t="shared" si="3523"/>
        <v>100</v>
      </c>
      <c r="P3048" s="26">
        <f t="shared" si="3549"/>
        <v>0</v>
      </c>
      <c r="Q3048" s="26">
        <f t="shared" si="3549"/>
        <v>0</v>
      </c>
      <c r="R3048" s="26">
        <f t="shared" si="3549"/>
        <v>0</v>
      </c>
    </row>
    <row r="3049" spans="1:18" ht="26" x14ac:dyDescent="0.35">
      <c r="A3049" s="10">
        <v>945</v>
      </c>
      <c r="B3049" s="10" t="s">
        <v>74</v>
      </c>
      <c r="C3049" s="10" t="s">
        <v>174</v>
      </c>
      <c r="D3049" s="10" t="s">
        <v>32</v>
      </c>
      <c r="E3049" s="10">
        <v>120</v>
      </c>
      <c r="F3049" s="25" t="s">
        <v>355</v>
      </c>
      <c r="G3049" s="26">
        <v>13377.4</v>
      </c>
      <c r="H3049" s="26">
        <v>14056</v>
      </c>
      <c r="I3049" s="26">
        <v>14056</v>
      </c>
      <c r="J3049" s="26"/>
      <c r="K3049" s="26"/>
      <c r="L3049" s="26"/>
      <c r="M3049" s="26"/>
      <c r="N3049" s="26">
        <v>14056</v>
      </c>
      <c r="O3049" s="47">
        <f t="shared" si="3523"/>
        <v>100</v>
      </c>
      <c r="P3049" s="26"/>
      <c r="Q3049" s="26"/>
      <c r="R3049" s="26"/>
    </row>
    <row r="3050" spans="1:18" ht="26" x14ac:dyDescent="0.35">
      <c r="A3050" s="10">
        <v>945</v>
      </c>
      <c r="B3050" s="10" t="s">
        <v>74</v>
      </c>
      <c r="C3050" s="10" t="s">
        <v>174</v>
      </c>
      <c r="D3050" s="10" t="s">
        <v>33</v>
      </c>
      <c r="E3050" s="10"/>
      <c r="F3050" s="25" t="s">
        <v>44</v>
      </c>
      <c r="G3050" s="26">
        <f t="shared" ref="G3050" si="3550">G3051+G3053+G3055</f>
        <v>1670.8</v>
      </c>
      <c r="H3050" s="26">
        <f t="shared" ref="H3050:M3050" si="3551">H3051+H3053+H3055</f>
        <v>1670.8</v>
      </c>
      <c r="I3050" s="26">
        <f t="shared" si="3551"/>
        <v>1670.8</v>
      </c>
      <c r="J3050" s="26">
        <f t="shared" si="3551"/>
        <v>0</v>
      </c>
      <c r="K3050" s="26">
        <f t="shared" si="3551"/>
        <v>0</v>
      </c>
      <c r="L3050" s="26">
        <f t="shared" si="3551"/>
        <v>0</v>
      </c>
      <c r="M3050" s="26">
        <f t="shared" si="3551"/>
        <v>0</v>
      </c>
      <c r="N3050" s="26">
        <f t="shared" ref="N3050" si="3552">N3051+N3053+N3055</f>
        <v>1670.798</v>
      </c>
      <c r="O3050" s="47">
        <f t="shared" si="3523"/>
        <v>99.999880296863779</v>
      </c>
      <c r="P3050" s="26">
        <f t="shared" ref="P3050:R3050" si="3553">P3051+P3053+P3055</f>
        <v>0</v>
      </c>
      <c r="Q3050" s="26">
        <f t="shared" ref="Q3050" si="3554">Q3051+Q3053+Q3055</f>
        <v>0</v>
      </c>
      <c r="R3050" s="26">
        <f t="shared" si="3553"/>
        <v>0</v>
      </c>
    </row>
    <row r="3051" spans="1:18" ht="52" x14ac:dyDescent="0.35">
      <c r="A3051" s="10">
        <v>945</v>
      </c>
      <c r="B3051" s="10" t="s">
        <v>74</v>
      </c>
      <c r="C3051" s="10" t="s">
        <v>174</v>
      </c>
      <c r="D3051" s="10" t="s">
        <v>33</v>
      </c>
      <c r="E3051" s="10" t="s">
        <v>19</v>
      </c>
      <c r="F3051" s="25" t="s">
        <v>366</v>
      </c>
      <c r="G3051" s="26">
        <f t="shared" ref="G3051:N3051" si="3555">G3052</f>
        <v>7.1</v>
      </c>
      <c r="H3051" s="26">
        <f t="shared" si="3555"/>
        <v>5.71007</v>
      </c>
      <c r="I3051" s="26">
        <f t="shared" si="3555"/>
        <v>5.71007</v>
      </c>
      <c r="J3051" s="26">
        <f t="shared" si="3555"/>
        <v>0</v>
      </c>
      <c r="K3051" s="26">
        <f t="shared" si="3555"/>
        <v>0</v>
      </c>
      <c r="L3051" s="26">
        <f t="shared" si="3555"/>
        <v>0</v>
      </c>
      <c r="M3051" s="26">
        <f t="shared" si="3555"/>
        <v>0</v>
      </c>
      <c r="N3051" s="26">
        <f t="shared" si="3555"/>
        <v>5.71</v>
      </c>
      <c r="O3051" s="47">
        <f t="shared" si="3523"/>
        <v>99.998774095589013</v>
      </c>
      <c r="P3051" s="26">
        <f t="shared" ref="P3051:R3051" si="3556">P3052</f>
        <v>0</v>
      </c>
      <c r="Q3051" s="26">
        <f t="shared" si="3556"/>
        <v>0</v>
      </c>
      <c r="R3051" s="26">
        <f t="shared" si="3556"/>
        <v>0</v>
      </c>
    </row>
    <row r="3052" spans="1:18" ht="26" x14ac:dyDescent="0.35">
      <c r="A3052" s="10">
        <v>945</v>
      </c>
      <c r="B3052" s="10" t="s">
        <v>74</v>
      </c>
      <c r="C3052" s="10" t="s">
        <v>174</v>
      </c>
      <c r="D3052" s="10" t="s">
        <v>33</v>
      </c>
      <c r="E3052" s="10">
        <v>120</v>
      </c>
      <c r="F3052" s="25" t="s">
        <v>355</v>
      </c>
      <c r="G3052" s="26">
        <v>7.1</v>
      </c>
      <c r="H3052" s="26">
        <v>5.71007</v>
      </c>
      <c r="I3052" s="26">
        <v>5.71007</v>
      </c>
      <c r="J3052" s="26"/>
      <c r="K3052" s="26"/>
      <c r="L3052" s="26"/>
      <c r="M3052" s="26"/>
      <c r="N3052" s="26">
        <v>5.71</v>
      </c>
      <c r="O3052" s="47">
        <f t="shared" si="3523"/>
        <v>99.998774095589013</v>
      </c>
      <c r="P3052" s="26"/>
      <c r="Q3052" s="26"/>
      <c r="R3052" s="26"/>
    </row>
    <row r="3053" spans="1:18" ht="26" x14ac:dyDescent="0.35">
      <c r="A3053" s="10">
        <v>945</v>
      </c>
      <c r="B3053" s="10" t="s">
        <v>74</v>
      </c>
      <c r="C3053" s="10" t="s">
        <v>174</v>
      </c>
      <c r="D3053" s="10" t="s">
        <v>33</v>
      </c>
      <c r="E3053" s="10" t="s">
        <v>6</v>
      </c>
      <c r="F3053" s="25" t="s">
        <v>367</v>
      </c>
      <c r="G3053" s="26">
        <f t="shared" ref="G3053:N3053" si="3557">G3054</f>
        <v>1656.3</v>
      </c>
      <c r="H3053" s="26">
        <f t="shared" si="3557"/>
        <v>1662.23993</v>
      </c>
      <c r="I3053" s="26">
        <f t="shared" si="3557"/>
        <v>1662.23993</v>
      </c>
      <c r="J3053" s="26">
        <f t="shared" si="3557"/>
        <v>0</v>
      </c>
      <c r="K3053" s="26">
        <f t="shared" si="3557"/>
        <v>0</v>
      </c>
      <c r="L3053" s="26">
        <f t="shared" si="3557"/>
        <v>0</v>
      </c>
      <c r="M3053" s="26">
        <f t="shared" si="3557"/>
        <v>0</v>
      </c>
      <c r="N3053" s="26">
        <f t="shared" si="3557"/>
        <v>1662.2380000000001</v>
      </c>
      <c r="O3053" s="47">
        <f t="shared" si="3523"/>
        <v>99.999883891611248</v>
      </c>
      <c r="P3053" s="26">
        <f t="shared" ref="P3053:R3053" si="3558">P3054</f>
        <v>0</v>
      </c>
      <c r="Q3053" s="26">
        <f t="shared" si="3558"/>
        <v>0</v>
      </c>
      <c r="R3053" s="26">
        <f t="shared" si="3558"/>
        <v>0</v>
      </c>
    </row>
    <row r="3054" spans="1:18" ht="26" x14ac:dyDescent="0.35">
      <c r="A3054" s="10">
        <v>945</v>
      </c>
      <c r="B3054" s="10" t="s">
        <v>74</v>
      </c>
      <c r="C3054" s="10" t="s">
        <v>174</v>
      </c>
      <c r="D3054" s="10" t="s">
        <v>33</v>
      </c>
      <c r="E3054" s="10">
        <v>240</v>
      </c>
      <c r="F3054" s="25" t="s">
        <v>356</v>
      </c>
      <c r="G3054" s="26">
        <v>1656.3</v>
      </c>
      <c r="H3054" s="26">
        <v>1662.23993</v>
      </c>
      <c r="I3054" s="26">
        <v>1662.23993</v>
      </c>
      <c r="J3054" s="26"/>
      <c r="K3054" s="26"/>
      <c r="L3054" s="26"/>
      <c r="M3054" s="26"/>
      <c r="N3054" s="26">
        <v>1662.2380000000001</v>
      </c>
      <c r="O3054" s="47">
        <f t="shared" si="3523"/>
        <v>99.999883891611248</v>
      </c>
      <c r="P3054" s="26"/>
      <c r="Q3054" s="26"/>
      <c r="R3054" s="26"/>
    </row>
    <row r="3055" spans="1:18" x14ac:dyDescent="0.35">
      <c r="A3055" s="10">
        <v>945</v>
      </c>
      <c r="B3055" s="10" t="s">
        <v>74</v>
      </c>
      <c r="C3055" s="10" t="s">
        <v>174</v>
      </c>
      <c r="D3055" s="10" t="s">
        <v>33</v>
      </c>
      <c r="E3055" s="10" t="s">
        <v>7</v>
      </c>
      <c r="F3055" s="25" t="s">
        <v>371</v>
      </c>
      <c r="G3055" s="26">
        <f t="shared" ref="G3055:N3055" si="3559">G3056</f>
        <v>7.4</v>
      </c>
      <c r="H3055" s="26">
        <f t="shared" si="3559"/>
        <v>2.85</v>
      </c>
      <c r="I3055" s="26">
        <f t="shared" si="3559"/>
        <v>2.85</v>
      </c>
      <c r="J3055" s="26">
        <f t="shared" si="3559"/>
        <v>0</v>
      </c>
      <c r="K3055" s="26">
        <f t="shared" si="3559"/>
        <v>0</v>
      </c>
      <c r="L3055" s="26">
        <f t="shared" si="3559"/>
        <v>0</v>
      </c>
      <c r="M3055" s="26">
        <f t="shared" si="3559"/>
        <v>0</v>
      </c>
      <c r="N3055" s="26">
        <f t="shared" si="3559"/>
        <v>2.85</v>
      </c>
      <c r="O3055" s="47">
        <f t="shared" si="3523"/>
        <v>100</v>
      </c>
      <c r="P3055" s="26">
        <f t="shared" ref="P3055:R3055" si="3560">P3056</f>
        <v>0</v>
      </c>
      <c r="Q3055" s="26">
        <f t="shared" si="3560"/>
        <v>0</v>
      </c>
      <c r="R3055" s="26">
        <f t="shared" si="3560"/>
        <v>0</v>
      </c>
    </row>
    <row r="3056" spans="1:18" x14ac:dyDescent="0.35">
      <c r="A3056" s="10">
        <v>945</v>
      </c>
      <c r="B3056" s="10" t="s">
        <v>74</v>
      </c>
      <c r="C3056" s="10" t="s">
        <v>174</v>
      </c>
      <c r="D3056" s="10" t="s">
        <v>33</v>
      </c>
      <c r="E3056" s="10">
        <v>850</v>
      </c>
      <c r="F3056" s="25" t="s">
        <v>365</v>
      </c>
      <c r="G3056" s="26">
        <v>7.4</v>
      </c>
      <c r="H3056" s="26">
        <v>2.85</v>
      </c>
      <c r="I3056" s="26">
        <v>2.85</v>
      </c>
      <c r="J3056" s="26"/>
      <c r="K3056" s="26"/>
      <c r="L3056" s="26"/>
      <c r="M3056" s="26"/>
      <c r="N3056" s="26">
        <v>2.85</v>
      </c>
      <c r="O3056" s="47">
        <f t="shared" si="3523"/>
        <v>100</v>
      </c>
      <c r="P3056" s="26"/>
      <c r="Q3056" s="26"/>
      <c r="R3056" s="26"/>
    </row>
    <row r="3057" spans="1:18" ht="26" x14ac:dyDescent="0.35">
      <c r="A3057" s="10">
        <v>945</v>
      </c>
      <c r="B3057" s="10" t="s">
        <v>74</v>
      </c>
      <c r="C3057" s="10" t="s">
        <v>174</v>
      </c>
      <c r="D3057" s="10" t="s">
        <v>57</v>
      </c>
      <c r="E3057" s="10"/>
      <c r="F3057" s="25" t="s">
        <v>748</v>
      </c>
      <c r="G3057" s="26">
        <f t="shared" ref="G3057:G3060" si="3561">G3058</f>
        <v>0</v>
      </c>
      <c r="H3057" s="26">
        <f>H3058</f>
        <v>94.75</v>
      </c>
      <c r="I3057" s="26">
        <f t="shared" ref="I3057:M3060" si="3562">I3058</f>
        <v>94.75</v>
      </c>
      <c r="J3057" s="26">
        <f t="shared" si="3562"/>
        <v>0</v>
      </c>
      <c r="K3057" s="26">
        <f t="shared" si="3562"/>
        <v>0</v>
      </c>
      <c r="L3057" s="26">
        <f t="shared" si="3562"/>
        <v>0</v>
      </c>
      <c r="M3057" s="26">
        <f t="shared" si="3562"/>
        <v>0</v>
      </c>
      <c r="N3057" s="26">
        <f t="shared" ref="N3057:N3060" si="3563">N3058</f>
        <v>94.75</v>
      </c>
      <c r="O3057" s="47">
        <f t="shared" si="3523"/>
        <v>100</v>
      </c>
      <c r="P3057" s="26">
        <f t="shared" ref="P3057:R3060" si="3564">P3058</f>
        <v>0</v>
      </c>
      <c r="Q3057" s="26">
        <f t="shared" si="3564"/>
        <v>0</v>
      </c>
      <c r="R3057" s="26">
        <f t="shared" si="3564"/>
        <v>0</v>
      </c>
    </row>
    <row r="3058" spans="1:18" ht="26" x14ac:dyDescent="0.35">
      <c r="A3058" s="10">
        <v>945</v>
      </c>
      <c r="B3058" s="10" t="s">
        <v>74</v>
      </c>
      <c r="C3058" s="10" t="s">
        <v>174</v>
      </c>
      <c r="D3058" s="10" t="s">
        <v>60</v>
      </c>
      <c r="E3058" s="10"/>
      <c r="F3058" s="25" t="s">
        <v>67</v>
      </c>
      <c r="G3058" s="26">
        <f t="shared" si="3561"/>
        <v>0</v>
      </c>
      <c r="H3058" s="26">
        <f>H3059</f>
        <v>94.75</v>
      </c>
      <c r="I3058" s="26">
        <f t="shared" si="3562"/>
        <v>94.75</v>
      </c>
      <c r="J3058" s="26">
        <f t="shared" si="3562"/>
        <v>0</v>
      </c>
      <c r="K3058" s="26">
        <f t="shared" si="3562"/>
        <v>0</v>
      </c>
      <c r="L3058" s="26">
        <f t="shared" si="3562"/>
        <v>0</v>
      </c>
      <c r="M3058" s="26">
        <f t="shared" si="3562"/>
        <v>0</v>
      </c>
      <c r="N3058" s="26">
        <f t="shared" si="3563"/>
        <v>94.75</v>
      </c>
      <c r="O3058" s="47">
        <f t="shared" si="3523"/>
        <v>100</v>
      </c>
      <c r="P3058" s="26">
        <f t="shared" si="3564"/>
        <v>0</v>
      </c>
      <c r="Q3058" s="26">
        <f t="shared" si="3564"/>
        <v>0</v>
      </c>
      <c r="R3058" s="26">
        <f t="shared" si="3564"/>
        <v>0</v>
      </c>
    </row>
    <row r="3059" spans="1:18" x14ac:dyDescent="0.35">
      <c r="A3059" s="10">
        <v>945</v>
      </c>
      <c r="B3059" s="10" t="s">
        <v>74</v>
      </c>
      <c r="C3059" s="10" t="s">
        <v>174</v>
      </c>
      <c r="D3059" s="10" t="s">
        <v>52</v>
      </c>
      <c r="E3059" s="10"/>
      <c r="F3059" s="25" t="s">
        <v>68</v>
      </c>
      <c r="G3059" s="26">
        <f t="shared" si="3561"/>
        <v>0</v>
      </c>
      <c r="H3059" s="26">
        <f>H3060</f>
        <v>94.75</v>
      </c>
      <c r="I3059" s="26">
        <f t="shared" si="3562"/>
        <v>94.75</v>
      </c>
      <c r="J3059" s="26">
        <f t="shared" si="3562"/>
        <v>0</v>
      </c>
      <c r="K3059" s="26">
        <f t="shared" si="3562"/>
        <v>0</v>
      </c>
      <c r="L3059" s="26">
        <f t="shared" si="3562"/>
        <v>0</v>
      </c>
      <c r="M3059" s="26">
        <f t="shared" si="3562"/>
        <v>0</v>
      </c>
      <c r="N3059" s="26">
        <f t="shared" si="3563"/>
        <v>94.75</v>
      </c>
      <c r="O3059" s="47">
        <f t="shared" si="3523"/>
        <v>100</v>
      </c>
      <c r="P3059" s="26">
        <f t="shared" si="3564"/>
        <v>0</v>
      </c>
      <c r="Q3059" s="26">
        <f t="shared" si="3564"/>
        <v>0</v>
      </c>
      <c r="R3059" s="26">
        <f t="shared" si="3564"/>
        <v>0</v>
      </c>
    </row>
    <row r="3060" spans="1:18" x14ac:dyDescent="0.35">
      <c r="A3060" s="10">
        <v>945</v>
      </c>
      <c r="B3060" s="10" t="s">
        <v>74</v>
      </c>
      <c r="C3060" s="10" t="s">
        <v>174</v>
      </c>
      <c r="D3060" s="10" t="s">
        <v>52</v>
      </c>
      <c r="E3060" s="10" t="s">
        <v>7</v>
      </c>
      <c r="F3060" s="25" t="s">
        <v>371</v>
      </c>
      <c r="G3060" s="26">
        <f t="shared" si="3561"/>
        <v>0</v>
      </c>
      <c r="H3060" s="26">
        <f>H3061</f>
        <v>94.75</v>
      </c>
      <c r="I3060" s="26">
        <f t="shared" si="3562"/>
        <v>94.75</v>
      </c>
      <c r="J3060" s="26">
        <f t="shared" si="3562"/>
        <v>0</v>
      </c>
      <c r="K3060" s="26">
        <f t="shared" si="3562"/>
        <v>0</v>
      </c>
      <c r="L3060" s="26">
        <f t="shared" si="3562"/>
        <v>0</v>
      </c>
      <c r="M3060" s="26">
        <f t="shared" si="3562"/>
        <v>0</v>
      </c>
      <c r="N3060" s="26">
        <f t="shared" si="3563"/>
        <v>94.75</v>
      </c>
      <c r="O3060" s="47">
        <f t="shared" si="3523"/>
        <v>100</v>
      </c>
      <c r="P3060" s="26">
        <f t="shared" si="3564"/>
        <v>0</v>
      </c>
      <c r="Q3060" s="26">
        <f t="shared" si="3564"/>
        <v>0</v>
      </c>
      <c r="R3060" s="26">
        <f t="shared" si="3564"/>
        <v>0</v>
      </c>
    </row>
    <row r="3061" spans="1:18" x14ac:dyDescent="0.35">
      <c r="A3061" s="10">
        <v>945</v>
      </c>
      <c r="B3061" s="10" t="s">
        <v>74</v>
      </c>
      <c r="C3061" s="10" t="s">
        <v>174</v>
      </c>
      <c r="D3061" s="10" t="s">
        <v>52</v>
      </c>
      <c r="E3061" s="10" t="s">
        <v>845</v>
      </c>
      <c r="F3061" s="25" t="s">
        <v>364</v>
      </c>
      <c r="G3061" s="26"/>
      <c r="H3061" s="26">
        <v>94.75</v>
      </c>
      <c r="I3061" s="26">
        <v>94.75</v>
      </c>
      <c r="J3061" s="26"/>
      <c r="K3061" s="26"/>
      <c r="L3061" s="26"/>
      <c r="M3061" s="26"/>
      <c r="N3061" s="26">
        <v>94.75</v>
      </c>
      <c r="O3061" s="47">
        <f t="shared" si="3523"/>
        <v>100</v>
      </c>
      <c r="P3061" s="26"/>
      <c r="Q3061" s="26"/>
      <c r="R3061" s="26"/>
    </row>
    <row r="3062" spans="1:18" s="29" customFormat="1" x14ac:dyDescent="0.35">
      <c r="A3062" s="20">
        <v>945</v>
      </c>
      <c r="B3062" s="20" t="s">
        <v>74</v>
      </c>
      <c r="C3062" s="20" t="s">
        <v>128</v>
      </c>
      <c r="D3062" s="20"/>
      <c r="E3062" s="20"/>
      <c r="F3062" s="21" t="s">
        <v>377</v>
      </c>
      <c r="G3062" s="22">
        <f t="shared" ref="G3062:R3062" si="3565">G3063+G3094</f>
        <v>151049.83299999998</v>
      </c>
      <c r="H3062" s="22">
        <f t="shared" si="3565"/>
        <v>163451.96345000001</v>
      </c>
      <c r="I3062" s="22">
        <f t="shared" si="3565"/>
        <v>163451.96345000001</v>
      </c>
      <c r="J3062" s="22">
        <f t="shared" si="3565"/>
        <v>10726</v>
      </c>
      <c r="K3062" s="22">
        <f t="shared" si="3565"/>
        <v>10726</v>
      </c>
      <c r="L3062" s="22">
        <f t="shared" si="3565"/>
        <v>22064.704229999999</v>
      </c>
      <c r="M3062" s="22">
        <f t="shared" si="3565"/>
        <v>22064.704229999999</v>
      </c>
      <c r="N3062" s="22">
        <f t="shared" si="3565"/>
        <v>153185.25700000001</v>
      </c>
      <c r="O3062" s="48">
        <f t="shared" si="3523"/>
        <v>93.718823418636646</v>
      </c>
      <c r="P3062" s="22">
        <f t="shared" si="3565"/>
        <v>10725.987999999999</v>
      </c>
      <c r="Q3062" s="22">
        <f t="shared" si="3565"/>
        <v>22028.144</v>
      </c>
      <c r="R3062" s="22">
        <f t="shared" si="3565"/>
        <v>0</v>
      </c>
    </row>
    <row r="3063" spans="1:18" ht="39" x14ac:dyDescent="0.35">
      <c r="A3063" s="10">
        <v>945</v>
      </c>
      <c r="B3063" s="10" t="s">
        <v>74</v>
      </c>
      <c r="C3063" s="10" t="s">
        <v>128</v>
      </c>
      <c r="D3063" s="10" t="s">
        <v>333</v>
      </c>
      <c r="E3063" s="10"/>
      <c r="F3063" s="25" t="s">
        <v>405</v>
      </c>
      <c r="G3063" s="26">
        <f t="shared" ref="G3063" si="3566">G3064+G3087</f>
        <v>149363.783</v>
      </c>
      <c r="H3063" s="26">
        <f t="shared" ref="H3063:M3063" si="3567">H3064+H3087</f>
        <v>161191.48094000001</v>
      </c>
      <c r="I3063" s="26">
        <f t="shared" si="3567"/>
        <v>161191.48094000001</v>
      </c>
      <c r="J3063" s="26">
        <f t="shared" si="3567"/>
        <v>10726</v>
      </c>
      <c r="K3063" s="26">
        <f t="shared" si="3567"/>
        <v>10726</v>
      </c>
      <c r="L3063" s="26">
        <f t="shared" si="3567"/>
        <v>20389.821759999999</v>
      </c>
      <c r="M3063" s="26">
        <f t="shared" si="3567"/>
        <v>20389.821759999999</v>
      </c>
      <c r="N3063" s="26">
        <f t="shared" ref="N3063" si="3568">N3064+N3087</f>
        <v>150976.09600000002</v>
      </c>
      <c r="O3063" s="47">
        <f t="shared" si="3523"/>
        <v>93.662577649620061</v>
      </c>
      <c r="P3063" s="26">
        <f t="shared" ref="P3063:R3063" si="3569">P3064+P3087</f>
        <v>10725.987999999999</v>
      </c>
      <c r="Q3063" s="26">
        <f t="shared" ref="Q3063" si="3570">Q3064+Q3087</f>
        <v>20365.084999999999</v>
      </c>
      <c r="R3063" s="26">
        <f t="shared" si="3569"/>
        <v>0</v>
      </c>
    </row>
    <row r="3064" spans="1:18" x14ac:dyDescent="0.35">
      <c r="A3064" s="10">
        <v>945</v>
      </c>
      <c r="B3064" s="10" t="s">
        <v>74</v>
      </c>
      <c r="C3064" s="10" t="s">
        <v>128</v>
      </c>
      <c r="D3064" s="10" t="s">
        <v>497</v>
      </c>
      <c r="E3064" s="10"/>
      <c r="F3064" s="25" t="s">
        <v>650</v>
      </c>
      <c r="G3064" s="26">
        <f t="shared" ref="G3064" si="3571">G3065+G3074+G3079</f>
        <v>143616.98199999999</v>
      </c>
      <c r="H3064" s="26">
        <f>H3065+H3074+H3079+H3084</f>
        <v>154686.68030000001</v>
      </c>
      <c r="I3064" s="26">
        <f t="shared" ref="I3064:J3064" si="3572">I3065+I3074+I3079+I3084</f>
        <v>154686.68030000001</v>
      </c>
      <c r="J3064" s="26">
        <f t="shared" si="3572"/>
        <v>10000</v>
      </c>
      <c r="K3064" s="26">
        <f t="shared" ref="K3064" si="3573">K3065+K3074+K3079+K3084</f>
        <v>10000</v>
      </c>
      <c r="L3064" s="26">
        <f t="shared" ref="L3064" si="3574">L3065+L3074+L3079+L3084</f>
        <v>20389.821759999999</v>
      </c>
      <c r="M3064" s="26">
        <f t="shared" ref="M3064" si="3575">M3065+M3074+M3079+M3084</f>
        <v>20389.821759999999</v>
      </c>
      <c r="N3064" s="26">
        <f t="shared" ref="N3064" si="3576">N3065+N3074+N3079+N3084</f>
        <v>144471.29500000001</v>
      </c>
      <c r="O3064" s="47">
        <f t="shared" si="3523"/>
        <v>93.396079558894002</v>
      </c>
      <c r="P3064" s="26">
        <f t="shared" ref="P3064" si="3577">P3065+P3074+P3079+P3084</f>
        <v>9999.9879999999994</v>
      </c>
      <c r="Q3064" s="26">
        <f t="shared" ref="Q3064" si="3578">Q3065+Q3074+Q3079+Q3084</f>
        <v>20365.084999999999</v>
      </c>
      <c r="R3064" s="26">
        <f t="shared" ref="R3064" si="3579">R3065+R3074+R3079+R3084</f>
        <v>0</v>
      </c>
    </row>
    <row r="3065" spans="1:18" ht="39" x14ac:dyDescent="0.35">
      <c r="A3065" s="10">
        <v>945</v>
      </c>
      <c r="B3065" s="10" t="s">
        <v>74</v>
      </c>
      <c r="C3065" s="10" t="s">
        <v>128</v>
      </c>
      <c r="D3065" s="10" t="s">
        <v>493</v>
      </c>
      <c r="E3065" s="10"/>
      <c r="F3065" s="25" t="s">
        <v>37</v>
      </c>
      <c r="G3065" s="26">
        <f>G3066+G3068+G3072+G3070</f>
        <v>22216.643000000004</v>
      </c>
      <c r="H3065" s="26">
        <f>H3066+H3068+H3072+H3070</f>
        <v>23288.342349999999</v>
      </c>
      <c r="I3065" s="26">
        <f t="shared" ref="I3065:R3065" si="3580">I3066+I3068+I3072+I3070</f>
        <v>23288.342349999999</v>
      </c>
      <c r="J3065" s="26">
        <f t="shared" si="3580"/>
        <v>0</v>
      </c>
      <c r="K3065" s="26">
        <f t="shared" si="3580"/>
        <v>0</v>
      </c>
      <c r="L3065" s="26">
        <f t="shared" si="3580"/>
        <v>1481.82176</v>
      </c>
      <c r="M3065" s="26">
        <f t="shared" si="3580"/>
        <v>1481.82176</v>
      </c>
      <c r="N3065" s="26">
        <f t="shared" si="3580"/>
        <v>23238.842000000001</v>
      </c>
      <c r="O3065" s="47">
        <f t="shared" si="3523"/>
        <v>99.787445799035154</v>
      </c>
      <c r="P3065" s="26">
        <f t="shared" si="3580"/>
        <v>0</v>
      </c>
      <c r="Q3065" s="26">
        <f t="shared" si="3580"/>
        <v>1481.8219999999999</v>
      </c>
      <c r="R3065" s="26">
        <f t="shared" si="3580"/>
        <v>0</v>
      </c>
    </row>
    <row r="3066" spans="1:18" ht="52" x14ac:dyDescent="0.35">
      <c r="A3066" s="10">
        <v>945</v>
      </c>
      <c r="B3066" s="10" t="s">
        <v>74</v>
      </c>
      <c r="C3066" s="10" t="s">
        <v>128</v>
      </c>
      <c r="D3066" s="10" t="s">
        <v>493</v>
      </c>
      <c r="E3066" s="10" t="s">
        <v>19</v>
      </c>
      <c r="F3066" s="25" t="s">
        <v>366</v>
      </c>
      <c r="G3066" s="26">
        <f t="shared" ref="G3066:N3066" si="3581">G3067</f>
        <v>15820.573</v>
      </c>
      <c r="H3066" s="26">
        <f t="shared" si="3581"/>
        <v>16894.445759999999</v>
      </c>
      <c r="I3066" s="26">
        <f t="shared" si="3581"/>
        <v>16894.445759999999</v>
      </c>
      <c r="J3066" s="26">
        <f t="shared" si="3581"/>
        <v>0</v>
      </c>
      <c r="K3066" s="26">
        <f t="shared" si="3581"/>
        <v>0</v>
      </c>
      <c r="L3066" s="26">
        <f t="shared" si="3581"/>
        <v>0</v>
      </c>
      <c r="M3066" s="26">
        <f t="shared" si="3581"/>
        <v>0</v>
      </c>
      <c r="N3066" s="26">
        <f t="shared" si="3581"/>
        <v>16869.552</v>
      </c>
      <c r="O3066" s="47">
        <f t="shared" si="3523"/>
        <v>99.852651218313781</v>
      </c>
      <c r="P3066" s="26">
        <f t="shared" ref="P3066:R3066" si="3582">P3067</f>
        <v>0</v>
      </c>
      <c r="Q3066" s="26">
        <f t="shared" si="3582"/>
        <v>0</v>
      </c>
      <c r="R3066" s="26">
        <f t="shared" si="3582"/>
        <v>0</v>
      </c>
    </row>
    <row r="3067" spans="1:18" x14ac:dyDescent="0.35">
      <c r="A3067" s="10">
        <v>945</v>
      </c>
      <c r="B3067" s="10" t="s">
        <v>74</v>
      </c>
      <c r="C3067" s="10" t="s">
        <v>128</v>
      </c>
      <c r="D3067" s="10" t="s">
        <v>493</v>
      </c>
      <c r="E3067" s="10">
        <v>110</v>
      </c>
      <c r="F3067" s="25" t="s">
        <v>354</v>
      </c>
      <c r="G3067" s="26">
        <v>15820.573</v>
      </c>
      <c r="H3067" s="26">
        <v>16894.445759999999</v>
      </c>
      <c r="I3067" s="26">
        <v>16894.445759999999</v>
      </c>
      <c r="J3067" s="26"/>
      <c r="K3067" s="26"/>
      <c r="L3067" s="26"/>
      <c r="M3067" s="26"/>
      <c r="N3067" s="26">
        <v>16869.552</v>
      </c>
      <c r="O3067" s="47">
        <f t="shared" si="3523"/>
        <v>99.852651218313781</v>
      </c>
      <c r="P3067" s="26"/>
      <c r="Q3067" s="26"/>
      <c r="R3067" s="26"/>
    </row>
    <row r="3068" spans="1:18" ht="26" x14ac:dyDescent="0.35">
      <c r="A3068" s="10">
        <v>945</v>
      </c>
      <c r="B3068" s="10" t="s">
        <v>74</v>
      </c>
      <c r="C3068" s="10" t="s">
        <v>128</v>
      </c>
      <c r="D3068" s="10" t="s">
        <v>493</v>
      </c>
      <c r="E3068" s="10" t="s">
        <v>6</v>
      </c>
      <c r="F3068" s="25" t="s">
        <v>367</v>
      </c>
      <c r="G3068" s="26">
        <f t="shared" ref="G3068:N3068" si="3583">G3069</f>
        <v>3042.348</v>
      </c>
      <c r="H3068" s="26">
        <f t="shared" si="3583"/>
        <v>3232.9078300000001</v>
      </c>
      <c r="I3068" s="26">
        <f t="shared" si="3583"/>
        <v>3232.9078300000001</v>
      </c>
      <c r="J3068" s="26">
        <f t="shared" si="3583"/>
        <v>0</v>
      </c>
      <c r="K3068" s="26">
        <f t="shared" si="3583"/>
        <v>0</v>
      </c>
      <c r="L3068" s="26">
        <f t="shared" si="3583"/>
        <v>0</v>
      </c>
      <c r="M3068" s="26">
        <f t="shared" si="3583"/>
        <v>0</v>
      </c>
      <c r="N3068" s="26">
        <f t="shared" si="3583"/>
        <v>3208.3009999999999</v>
      </c>
      <c r="O3068" s="47">
        <f t="shared" si="3523"/>
        <v>99.238863855886663</v>
      </c>
      <c r="P3068" s="26">
        <f t="shared" ref="P3068:R3068" si="3584">P3069</f>
        <v>0</v>
      </c>
      <c r="Q3068" s="26">
        <f t="shared" si="3584"/>
        <v>0</v>
      </c>
      <c r="R3068" s="26">
        <f t="shared" si="3584"/>
        <v>0</v>
      </c>
    </row>
    <row r="3069" spans="1:18" ht="26" x14ac:dyDescent="0.35">
      <c r="A3069" s="10">
        <v>945</v>
      </c>
      <c r="B3069" s="10" t="s">
        <v>74</v>
      </c>
      <c r="C3069" s="10" t="s">
        <v>128</v>
      </c>
      <c r="D3069" s="10" t="s">
        <v>493</v>
      </c>
      <c r="E3069" s="10">
        <v>240</v>
      </c>
      <c r="F3069" s="25" t="s">
        <v>356</v>
      </c>
      <c r="G3069" s="26">
        <v>3042.348</v>
      </c>
      <c r="H3069" s="26">
        <v>3232.9078300000001</v>
      </c>
      <c r="I3069" s="26">
        <v>3232.9078300000001</v>
      </c>
      <c r="J3069" s="26"/>
      <c r="K3069" s="26"/>
      <c r="L3069" s="26"/>
      <c r="M3069" s="26"/>
      <c r="N3069" s="26">
        <v>3208.3009999999999</v>
      </c>
      <c r="O3069" s="47">
        <f t="shared" si="3523"/>
        <v>99.238863855886663</v>
      </c>
      <c r="P3069" s="26"/>
      <c r="Q3069" s="26"/>
      <c r="R3069" s="26"/>
    </row>
    <row r="3070" spans="1:18" ht="26" x14ac:dyDescent="0.35">
      <c r="A3070" s="10">
        <v>945</v>
      </c>
      <c r="B3070" s="10" t="s">
        <v>74</v>
      </c>
      <c r="C3070" s="10" t="s">
        <v>128</v>
      </c>
      <c r="D3070" s="10" t="s">
        <v>493</v>
      </c>
      <c r="E3070" s="10" t="s">
        <v>20</v>
      </c>
      <c r="F3070" s="25" t="s">
        <v>369</v>
      </c>
      <c r="G3070" s="26">
        <f>G3071</f>
        <v>1481.8219999999999</v>
      </c>
      <c r="H3070" s="26">
        <f>H3071</f>
        <v>1481.82176</v>
      </c>
      <c r="I3070" s="26">
        <f t="shared" ref="I3070:R3070" si="3585">I3071</f>
        <v>1481.82176</v>
      </c>
      <c r="J3070" s="26">
        <f t="shared" si="3585"/>
        <v>0</v>
      </c>
      <c r="K3070" s="26">
        <f t="shared" si="3585"/>
        <v>0</v>
      </c>
      <c r="L3070" s="26">
        <f t="shared" si="3585"/>
        <v>1481.82176</v>
      </c>
      <c r="M3070" s="26">
        <f t="shared" si="3585"/>
        <v>1481.82176</v>
      </c>
      <c r="N3070" s="26">
        <f t="shared" si="3585"/>
        <v>1481.8219999999999</v>
      </c>
      <c r="O3070" s="47">
        <f t="shared" si="3523"/>
        <v>100.0000161962799</v>
      </c>
      <c r="P3070" s="26">
        <f t="shared" si="3585"/>
        <v>0</v>
      </c>
      <c r="Q3070" s="26">
        <f t="shared" si="3585"/>
        <v>1481.8219999999999</v>
      </c>
      <c r="R3070" s="26">
        <f t="shared" si="3585"/>
        <v>0</v>
      </c>
    </row>
    <row r="3071" spans="1:18" x14ac:dyDescent="0.35">
      <c r="A3071" s="10">
        <v>945</v>
      </c>
      <c r="B3071" s="10" t="s">
        <v>74</v>
      </c>
      <c r="C3071" s="10" t="s">
        <v>128</v>
      </c>
      <c r="D3071" s="10" t="s">
        <v>493</v>
      </c>
      <c r="E3071" s="10" t="s">
        <v>524</v>
      </c>
      <c r="F3071" s="25" t="s">
        <v>360</v>
      </c>
      <c r="G3071" s="26">
        <v>1481.8219999999999</v>
      </c>
      <c r="H3071" s="26">
        <v>1481.82176</v>
      </c>
      <c r="I3071" s="26">
        <v>1481.82176</v>
      </c>
      <c r="J3071" s="26"/>
      <c r="K3071" s="26"/>
      <c r="L3071" s="26">
        <f>H3071</f>
        <v>1481.82176</v>
      </c>
      <c r="M3071" s="26">
        <f>I3071</f>
        <v>1481.82176</v>
      </c>
      <c r="N3071" s="26">
        <v>1481.8219999999999</v>
      </c>
      <c r="O3071" s="47">
        <f t="shared" si="3523"/>
        <v>100.0000161962799</v>
      </c>
      <c r="P3071" s="26"/>
      <c r="Q3071" s="26">
        <v>1481.8219999999999</v>
      </c>
      <c r="R3071" s="26"/>
    </row>
    <row r="3072" spans="1:18" x14ac:dyDescent="0.35">
      <c r="A3072" s="10">
        <v>945</v>
      </c>
      <c r="B3072" s="10" t="s">
        <v>74</v>
      </c>
      <c r="C3072" s="10" t="s">
        <v>128</v>
      </c>
      <c r="D3072" s="10" t="s">
        <v>493</v>
      </c>
      <c r="E3072" s="10" t="s">
        <v>7</v>
      </c>
      <c r="F3072" s="25" t="s">
        <v>371</v>
      </c>
      <c r="G3072" s="26">
        <f t="shared" ref="G3072:N3072" si="3586">G3073</f>
        <v>1871.9</v>
      </c>
      <c r="H3072" s="26">
        <f t="shared" si="3586"/>
        <v>1679.1669999999999</v>
      </c>
      <c r="I3072" s="26">
        <f t="shared" si="3586"/>
        <v>1679.1669999999999</v>
      </c>
      <c r="J3072" s="26">
        <f t="shared" si="3586"/>
        <v>0</v>
      </c>
      <c r="K3072" s="26">
        <f t="shared" si="3586"/>
        <v>0</v>
      </c>
      <c r="L3072" s="26">
        <f t="shared" si="3586"/>
        <v>0</v>
      </c>
      <c r="M3072" s="26">
        <f t="shared" si="3586"/>
        <v>0</v>
      </c>
      <c r="N3072" s="26">
        <f t="shared" si="3586"/>
        <v>1679.1669999999999</v>
      </c>
      <c r="O3072" s="47">
        <f t="shared" si="3523"/>
        <v>100</v>
      </c>
      <c r="P3072" s="26">
        <f t="shared" ref="P3072:R3072" si="3587">P3073</f>
        <v>0</v>
      </c>
      <c r="Q3072" s="26">
        <f t="shared" si="3587"/>
        <v>0</v>
      </c>
      <c r="R3072" s="26">
        <f t="shared" si="3587"/>
        <v>0</v>
      </c>
    </row>
    <row r="3073" spans="1:18" x14ac:dyDescent="0.35">
      <c r="A3073" s="10">
        <v>945</v>
      </c>
      <c r="B3073" s="10" t="s">
        <v>74</v>
      </c>
      <c r="C3073" s="10" t="s">
        <v>128</v>
      </c>
      <c r="D3073" s="10" t="s">
        <v>493</v>
      </c>
      <c r="E3073" s="10">
        <v>850</v>
      </c>
      <c r="F3073" s="25" t="s">
        <v>365</v>
      </c>
      <c r="G3073" s="26">
        <v>1871.9</v>
      </c>
      <c r="H3073" s="26">
        <v>1679.1669999999999</v>
      </c>
      <c r="I3073" s="26">
        <v>1679.1669999999999</v>
      </c>
      <c r="J3073" s="26"/>
      <c r="K3073" s="26"/>
      <c r="L3073" s="26"/>
      <c r="M3073" s="26"/>
      <c r="N3073" s="26">
        <v>1679.1669999999999</v>
      </c>
      <c r="O3073" s="47">
        <f t="shared" si="3523"/>
        <v>100</v>
      </c>
      <c r="P3073" s="26"/>
      <c r="Q3073" s="26"/>
      <c r="R3073" s="26"/>
    </row>
    <row r="3074" spans="1:18" ht="39" x14ac:dyDescent="0.35">
      <c r="A3074" s="10">
        <v>945</v>
      </c>
      <c r="B3074" s="10" t="s">
        <v>74</v>
      </c>
      <c r="C3074" s="10" t="s">
        <v>128</v>
      </c>
      <c r="D3074" s="10" t="s">
        <v>494</v>
      </c>
      <c r="E3074" s="10"/>
      <c r="F3074" s="25" t="s">
        <v>651</v>
      </c>
      <c r="G3074" s="26">
        <f t="shared" ref="G3074:N3075" si="3588">G3075</f>
        <v>110303.045</v>
      </c>
      <c r="H3074" s="26">
        <f>H3075+H3077</f>
        <v>86903.481740000003</v>
      </c>
      <c r="I3074" s="26">
        <f t="shared" ref="I3074:M3074" si="3589">I3075+I3077</f>
        <v>86903.481740000003</v>
      </c>
      <c r="J3074" s="26">
        <f t="shared" si="3589"/>
        <v>0</v>
      </c>
      <c r="K3074" s="26">
        <f t="shared" si="3589"/>
        <v>0</v>
      </c>
      <c r="L3074" s="26">
        <f t="shared" si="3589"/>
        <v>0</v>
      </c>
      <c r="M3074" s="26">
        <f t="shared" si="3589"/>
        <v>0</v>
      </c>
      <c r="N3074" s="26">
        <f t="shared" ref="N3074:R3074" si="3590">N3075+N3077</f>
        <v>81598.551000000007</v>
      </c>
      <c r="O3074" s="47">
        <f t="shared" si="3523"/>
        <v>93.895606213026753</v>
      </c>
      <c r="P3074" s="26">
        <f t="shared" ref="P3074:Q3074" si="3591">P3075+P3077</f>
        <v>0</v>
      </c>
      <c r="Q3074" s="26">
        <f t="shared" si="3591"/>
        <v>0</v>
      </c>
      <c r="R3074" s="26">
        <f t="shared" si="3590"/>
        <v>0</v>
      </c>
    </row>
    <row r="3075" spans="1:18" ht="26" x14ac:dyDescent="0.35">
      <c r="A3075" s="10">
        <v>945</v>
      </c>
      <c r="B3075" s="10" t="s">
        <v>74</v>
      </c>
      <c r="C3075" s="10" t="s">
        <v>128</v>
      </c>
      <c r="D3075" s="10" t="s">
        <v>494</v>
      </c>
      <c r="E3075" s="10" t="s">
        <v>6</v>
      </c>
      <c r="F3075" s="25" t="s">
        <v>367</v>
      </c>
      <c r="G3075" s="26">
        <f t="shared" si="3588"/>
        <v>110303.045</v>
      </c>
      <c r="H3075" s="26">
        <f t="shared" si="3588"/>
        <v>86903.481740000003</v>
      </c>
      <c r="I3075" s="26">
        <f t="shared" si="3588"/>
        <v>86903.481740000003</v>
      </c>
      <c r="J3075" s="26">
        <f t="shared" si="3588"/>
        <v>0</v>
      </c>
      <c r="K3075" s="26">
        <f t="shared" si="3588"/>
        <v>0</v>
      </c>
      <c r="L3075" s="26">
        <f t="shared" si="3588"/>
        <v>0</v>
      </c>
      <c r="M3075" s="26">
        <f t="shared" si="3588"/>
        <v>0</v>
      </c>
      <c r="N3075" s="26">
        <f t="shared" si="3588"/>
        <v>81598.551000000007</v>
      </c>
      <c r="O3075" s="47">
        <f t="shared" si="3523"/>
        <v>93.895606213026753</v>
      </c>
      <c r="P3075" s="26">
        <f t="shared" ref="P3075:R3075" si="3592">P3076</f>
        <v>0</v>
      </c>
      <c r="Q3075" s="26">
        <f t="shared" si="3592"/>
        <v>0</v>
      </c>
      <c r="R3075" s="26">
        <f t="shared" si="3592"/>
        <v>0</v>
      </c>
    </row>
    <row r="3076" spans="1:18" ht="26" x14ac:dyDescent="0.35">
      <c r="A3076" s="10">
        <v>945</v>
      </c>
      <c r="B3076" s="10" t="s">
        <v>74</v>
      </c>
      <c r="C3076" s="10" t="s">
        <v>128</v>
      </c>
      <c r="D3076" s="10" t="s">
        <v>494</v>
      </c>
      <c r="E3076" s="10">
        <v>240</v>
      </c>
      <c r="F3076" s="25" t="s">
        <v>356</v>
      </c>
      <c r="G3076" s="26">
        <v>110303.045</v>
      </c>
      <c r="H3076" s="26">
        <v>86903.481740000003</v>
      </c>
      <c r="I3076" s="26">
        <v>86903.481740000003</v>
      </c>
      <c r="J3076" s="26"/>
      <c r="K3076" s="26"/>
      <c r="L3076" s="26"/>
      <c r="M3076" s="26"/>
      <c r="N3076" s="26">
        <v>81598.551000000007</v>
      </c>
      <c r="O3076" s="47">
        <f t="shared" si="3523"/>
        <v>93.895606213026753</v>
      </c>
      <c r="P3076" s="26"/>
      <c r="Q3076" s="26"/>
      <c r="R3076" s="26"/>
    </row>
    <row r="3077" spans="1:18" x14ac:dyDescent="0.35">
      <c r="A3077" s="10">
        <v>945</v>
      </c>
      <c r="B3077" s="10" t="s">
        <v>74</v>
      </c>
      <c r="C3077" s="10" t="s">
        <v>128</v>
      </c>
      <c r="D3077" s="10" t="s">
        <v>494</v>
      </c>
      <c r="E3077" s="10" t="s">
        <v>7</v>
      </c>
      <c r="F3077" s="25" t="s">
        <v>371</v>
      </c>
      <c r="G3077" s="26"/>
      <c r="H3077" s="26">
        <f>H3078</f>
        <v>0</v>
      </c>
      <c r="I3077" s="26">
        <f t="shared" ref="I3077:K3077" si="3593">I3078</f>
        <v>0</v>
      </c>
      <c r="J3077" s="26">
        <f t="shared" si="3593"/>
        <v>0</v>
      </c>
      <c r="K3077" s="26">
        <f t="shared" si="3593"/>
        <v>0</v>
      </c>
      <c r="L3077" s="26">
        <f t="shared" ref="L3077:R3077" si="3594">L3078</f>
        <v>0</v>
      </c>
      <c r="M3077" s="26">
        <f t="shared" si="3594"/>
        <v>0</v>
      </c>
      <c r="N3077" s="26">
        <f t="shared" si="3594"/>
        <v>0</v>
      </c>
      <c r="O3077" s="47"/>
      <c r="P3077" s="26">
        <f t="shared" si="3594"/>
        <v>0</v>
      </c>
      <c r="Q3077" s="26">
        <f t="shared" si="3594"/>
        <v>0</v>
      </c>
      <c r="R3077" s="26">
        <f t="shared" si="3594"/>
        <v>0</v>
      </c>
    </row>
    <row r="3078" spans="1:18" x14ac:dyDescent="0.35">
      <c r="A3078" s="10">
        <v>945</v>
      </c>
      <c r="B3078" s="10" t="s">
        <v>74</v>
      </c>
      <c r="C3078" s="10" t="s">
        <v>128</v>
      </c>
      <c r="D3078" s="10" t="s">
        <v>494</v>
      </c>
      <c r="E3078" s="10">
        <v>850</v>
      </c>
      <c r="F3078" s="25" t="s">
        <v>365</v>
      </c>
      <c r="G3078" s="26"/>
      <c r="H3078" s="26"/>
      <c r="I3078" s="26"/>
      <c r="J3078" s="26"/>
      <c r="K3078" s="26"/>
      <c r="L3078" s="26"/>
      <c r="M3078" s="26"/>
      <c r="N3078" s="26"/>
      <c r="O3078" s="47"/>
      <c r="P3078" s="26"/>
      <c r="Q3078" s="26"/>
      <c r="R3078" s="26"/>
    </row>
    <row r="3079" spans="1:18" ht="39" x14ac:dyDescent="0.35">
      <c r="A3079" s="10">
        <v>945</v>
      </c>
      <c r="B3079" s="10" t="s">
        <v>74</v>
      </c>
      <c r="C3079" s="10" t="s">
        <v>128</v>
      </c>
      <c r="D3079" s="10" t="s">
        <v>495</v>
      </c>
      <c r="E3079" s="10"/>
      <c r="F3079" s="25" t="s">
        <v>652</v>
      </c>
      <c r="G3079" s="26">
        <f t="shared" ref="G3079" si="3595">G3080+G3082</f>
        <v>11097.294</v>
      </c>
      <c r="H3079" s="26">
        <f t="shared" ref="H3079:M3079" si="3596">H3080+H3082</f>
        <v>34494.856209999998</v>
      </c>
      <c r="I3079" s="26">
        <f t="shared" si="3596"/>
        <v>34494.856209999998</v>
      </c>
      <c r="J3079" s="26">
        <f t="shared" si="3596"/>
        <v>0</v>
      </c>
      <c r="K3079" s="26">
        <f t="shared" si="3596"/>
        <v>0</v>
      </c>
      <c r="L3079" s="26">
        <f t="shared" si="3596"/>
        <v>8908</v>
      </c>
      <c r="M3079" s="26">
        <f t="shared" si="3596"/>
        <v>8908</v>
      </c>
      <c r="N3079" s="26">
        <f t="shared" ref="N3079" si="3597">N3080+N3082</f>
        <v>29633.913999999997</v>
      </c>
      <c r="O3079" s="47">
        <f t="shared" si="3523"/>
        <v>85.908211414457725</v>
      </c>
      <c r="P3079" s="26">
        <f t="shared" ref="P3079:R3079" si="3598">P3080+P3082</f>
        <v>0</v>
      </c>
      <c r="Q3079" s="26">
        <f t="shared" ref="Q3079" si="3599">Q3080+Q3082</f>
        <v>8883.2749999999996</v>
      </c>
      <c r="R3079" s="26">
        <f t="shared" si="3598"/>
        <v>0</v>
      </c>
    </row>
    <row r="3080" spans="1:18" ht="26" x14ac:dyDescent="0.35">
      <c r="A3080" s="10">
        <v>945</v>
      </c>
      <c r="B3080" s="10" t="s">
        <v>74</v>
      </c>
      <c r="C3080" s="10" t="s">
        <v>128</v>
      </c>
      <c r="D3080" s="10" t="s">
        <v>495</v>
      </c>
      <c r="E3080" s="10" t="s">
        <v>6</v>
      </c>
      <c r="F3080" s="25" t="s">
        <v>367</v>
      </c>
      <c r="G3080" s="26">
        <f t="shared" ref="G3080:N3080" si="3600">G3081</f>
        <v>2189.2939999999999</v>
      </c>
      <c r="H3080" s="26">
        <f t="shared" si="3600"/>
        <v>25586.856210000002</v>
      </c>
      <c r="I3080" s="26">
        <f t="shared" si="3600"/>
        <v>25586.856210000002</v>
      </c>
      <c r="J3080" s="26">
        <f t="shared" si="3600"/>
        <v>0</v>
      </c>
      <c r="K3080" s="26">
        <f t="shared" si="3600"/>
        <v>0</v>
      </c>
      <c r="L3080" s="26">
        <f t="shared" si="3600"/>
        <v>0</v>
      </c>
      <c r="M3080" s="26">
        <f t="shared" si="3600"/>
        <v>0</v>
      </c>
      <c r="N3080" s="26">
        <f t="shared" si="3600"/>
        <v>20750.638999999999</v>
      </c>
      <c r="O3080" s="47">
        <f t="shared" si="3523"/>
        <v>81.098822104960732</v>
      </c>
      <c r="P3080" s="26">
        <f t="shared" ref="P3080:R3080" si="3601">P3081</f>
        <v>0</v>
      </c>
      <c r="Q3080" s="26">
        <f t="shared" si="3601"/>
        <v>0</v>
      </c>
      <c r="R3080" s="26">
        <f t="shared" si="3601"/>
        <v>0</v>
      </c>
    </row>
    <row r="3081" spans="1:18" ht="26" x14ac:dyDescent="0.35">
      <c r="A3081" s="10">
        <v>945</v>
      </c>
      <c r="B3081" s="10" t="s">
        <v>74</v>
      </c>
      <c r="C3081" s="10" t="s">
        <v>128</v>
      </c>
      <c r="D3081" s="10" t="s">
        <v>495</v>
      </c>
      <c r="E3081" s="10">
        <v>240</v>
      </c>
      <c r="F3081" s="25" t="s">
        <v>356</v>
      </c>
      <c r="G3081" s="26">
        <v>2189.2939999999999</v>
      </c>
      <c r="H3081" s="26">
        <v>25586.856210000002</v>
      </c>
      <c r="I3081" s="26">
        <v>25586.856210000002</v>
      </c>
      <c r="J3081" s="26"/>
      <c r="K3081" s="26"/>
      <c r="L3081" s="26"/>
      <c r="M3081" s="26"/>
      <c r="N3081" s="26">
        <v>20750.638999999999</v>
      </c>
      <c r="O3081" s="47">
        <f t="shared" si="3523"/>
        <v>81.098822104960732</v>
      </c>
      <c r="P3081" s="26"/>
      <c r="Q3081" s="26"/>
      <c r="R3081" s="26"/>
    </row>
    <row r="3082" spans="1:18" ht="26" x14ac:dyDescent="0.35">
      <c r="A3082" s="10">
        <v>945</v>
      </c>
      <c r="B3082" s="10" t="s">
        <v>74</v>
      </c>
      <c r="C3082" s="10" t="s">
        <v>128</v>
      </c>
      <c r="D3082" s="10" t="s">
        <v>495</v>
      </c>
      <c r="E3082" s="10" t="s">
        <v>20</v>
      </c>
      <c r="F3082" s="25" t="s">
        <v>369</v>
      </c>
      <c r="G3082" s="26">
        <f t="shared" ref="G3082:N3082" si="3602">G3083</f>
        <v>8908</v>
      </c>
      <c r="H3082" s="26">
        <f t="shared" si="3602"/>
        <v>8908</v>
      </c>
      <c r="I3082" s="26">
        <f t="shared" si="3602"/>
        <v>8908</v>
      </c>
      <c r="J3082" s="26">
        <f t="shared" si="3602"/>
        <v>0</v>
      </c>
      <c r="K3082" s="26">
        <f t="shared" si="3602"/>
        <v>0</v>
      </c>
      <c r="L3082" s="26">
        <f t="shared" si="3602"/>
        <v>8908</v>
      </c>
      <c r="M3082" s="26">
        <f t="shared" si="3602"/>
        <v>8908</v>
      </c>
      <c r="N3082" s="26">
        <f t="shared" si="3602"/>
        <v>8883.2749999999996</v>
      </c>
      <c r="O3082" s="47">
        <f t="shared" si="3523"/>
        <v>99.722440502918715</v>
      </c>
      <c r="P3082" s="26">
        <f t="shared" ref="P3082:R3082" si="3603">P3083</f>
        <v>0</v>
      </c>
      <c r="Q3082" s="26">
        <f t="shared" si="3603"/>
        <v>8883.2749999999996</v>
      </c>
      <c r="R3082" s="26">
        <f t="shared" si="3603"/>
        <v>0</v>
      </c>
    </row>
    <row r="3083" spans="1:18" x14ac:dyDescent="0.35">
      <c r="A3083" s="10">
        <v>945</v>
      </c>
      <c r="B3083" s="10" t="s">
        <v>74</v>
      </c>
      <c r="C3083" s="10" t="s">
        <v>128</v>
      </c>
      <c r="D3083" s="10" t="s">
        <v>495</v>
      </c>
      <c r="E3083" s="10">
        <v>410</v>
      </c>
      <c r="F3083" s="25" t="s">
        <v>360</v>
      </c>
      <c r="G3083" s="26">
        <v>8908</v>
      </c>
      <c r="H3083" s="26">
        <v>8908</v>
      </c>
      <c r="I3083" s="26">
        <v>8908</v>
      </c>
      <c r="J3083" s="26"/>
      <c r="K3083" s="26"/>
      <c r="L3083" s="26">
        <f>H3083</f>
        <v>8908</v>
      </c>
      <c r="M3083" s="26">
        <f>I3083</f>
        <v>8908</v>
      </c>
      <c r="N3083" s="26">
        <v>8883.2749999999996</v>
      </c>
      <c r="O3083" s="47">
        <f t="shared" si="3523"/>
        <v>99.722440502918715</v>
      </c>
      <c r="P3083" s="26"/>
      <c r="Q3083" s="26">
        <v>8883.2749999999996</v>
      </c>
      <c r="R3083" s="26"/>
    </row>
    <row r="3084" spans="1:18" ht="39" x14ac:dyDescent="0.35">
      <c r="A3084" s="10">
        <v>945</v>
      </c>
      <c r="B3084" s="10" t="s">
        <v>74</v>
      </c>
      <c r="C3084" s="10" t="s">
        <v>128</v>
      </c>
      <c r="D3084" s="10" t="s">
        <v>964</v>
      </c>
      <c r="E3084" s="10"/>
      <c r="F3084" s="25" t="s">
        <v>962</v>
      </c>
      <c r="G3084" s="26"/>
      <c r="H3084" s="26">
        <f>H3085</f>
        <v>10000</v>
      </c>
      <c r="I3084" s="26">
        <f t="shared" ref="I3084:K3085" si="3604">I3085</f>
        <v>10000</v>
      </c>
      <c r="J3084" s="26">
        <f t="shared" si="3604"/>
        <v>10000</v>
      </c>
      <c r="K3084" s="26">
        <f t="shared" si="3604"/>
        <v>10000</v>
      </c>
      <c r="L3084" s="26">
        <f t="shared" ref="L3084:R3085" si="3605">L3085</f>
        <v>10000</v>
      </c>
      <c r="M3084" s="26">
        <f t="shared" si="3605"/>
        <v>10000</v>
      </c>
      <c r="N3084" s="26">
        <f t="shared" si="3605"/>
        <v>9999.9879999999994</v>
      </c>
      <c r="O3084" s="47">
        <f t="shared" si="3523"/>
        <v>99.99987999999999</v>
      </c>
      <c r="P3084" s="26">
        <f t="shared" si="3605"/>
        <v>9999.9879999999994</v>
      </c>
      <c r="Q3084" s="26">
        <f t="shared" si="3605"/>
        <v>9999.9879999999994</v>
      </c>
      <c r="R3084" s="26">
        <f t="shared" si="3605"/>
        <v>0</v>
      </c>
    </row>
    <row r="3085" spans="1:18" ht="26" x14ac:dyDescent="0.35">
      <c r="A3085" s="10">
        <v>945</v>
      </c>
      <c r="B3085" s="10" t="s">
        <v>74</v>
      </c>
      <c r="C3085" s="10" t="s">
        <v>128</v>
      </c>
      <c r="D3085" s="10" t="s">
        <v>964</v>
      </c>
      <c r="E3085" s="10" t="s">
        <v>20</v>
      </c>
      <c r="F3085" s="25" t="s">
        <v>369</v>
      </c>
      <c r="G3085" s="26"/>
      <c r="H3085" s="26">
        <f>H3086</f>
        <v>10000</v>
      </c>
      <c r="I3085" s="26">
        <f t="shared" si="3604"/>
        <v>10000</v>
      </c>
      <c r="J3085" s="26">
        <f t="shared" si="3604"/>
        <v>10000</v>
      </c>
      <c r="K3085" s="26">
        <f t="shared" si="3604"/>
        <v>10000</v>
      </c>
      <c r="L3085" s="26">
        <f t="shared" si="3605"/>
        <v>10000</v>
      </c>
      <c r="M3085" s="26">
        <f t="shared" si="3605"/>
        <v>10000</v>
      </c>
      <c r="N3085" s="26">
        <f t="shared" si="3605"/>
        <v>9999.9879999999994</v>
      </c>
      <c r="O3085" s="47">
        <f t="shared" si="3523"/>
        <v>99.99987999999999</v>
      </c>
      <c r="P3085" s="26">
        <f t="shared" si="3605"/>
        <v>9999.9879999999994</v>
      </c>
      <c r="Q3085" s="26">
        <f t="shared" si="3605"/>
        <v>9999.9879999999994</v>
      </c>
      <c r="R3085" s="26">
        <f t="shared" si="3605"/>
        <v>0</v>
      </c>
    </row>
    <row r="3086" spans="1:18" x14ac:dyDescent="0.35">
      <c r="A3086" s="10">
        <v>945</v>
      </c>
      <c r="B3086" s="10" t="s">
        <v>74</v>
      </c>
      <c r="C3086" s="10" t="s">
        <v>128</v>
      </c>
      <c r="D3086" s="10" t="s">
        <v>964</v>
      </c>
      <c r="E3086" s="10">
        <v>410</v>
      </c>
      <c r="F3086" s="25" t="s">
        <v>360</v>
      </c>
      <c r="G3086" s="26"/>
      <c r="H3086" s="26">
        <v>10000</v>
      </c>
      <c r="I3086" s="26">
        <v>10000</v>
      </c>
      <c r="J3086" s="26">
        <f>H3086</f>
        <v>10000</v>
      </c>
      <c r="K3086" s="26">
        <f>I3086</f>
        <v>10000</v>
      </c>
      <c r="L3086" s="26">
        <f>H3086</f>
        <v>10000</v>
      </c>
      <c r="M3086" s="26">
        <f>I3086</f>
        <v>10000</v>
      </c>
      <c r="N3086" s="26">
        <v>9999.9879999999994</v>
      </c>
      <c r="O3086" s="47">
        <f t="shared" ref="O3086:O3149" si="3606">N3086/H3086*100</f>
        <v>99.99987999999999</v>
      </c>
      <c r="P3086" s="26">
        <f>N3086</f>
        <v>9999.9879999999994</v>
      </c>
      <c r="Q3086" s="26">
        <v>9999.9879999999994</v>
      </c>
      <c r="R3086" s="26"/>
    </row>
    <row r="3087" spans="1:18" ht="26" x14ac:dyDescent="0.35">
      <c r="A3087" s="10">
        <v>945</v>
      </c>
      <c r="B3087" s="10" t="s">
        <v>74</v>
      </c>
      <c r="C3087" s="10" t="s">
        <v>128</v>
      </c>
      <c r="D3087" s="10" t="s">
        <v>339</v>
      </c>
      <c r="E3087" s="10"/>
      <c r="F3087" s="25" t="s">
        <v>406</v>
      </c>
      <c r="G3087" s="26">
        <f t="shared" ref="G3087:R3087" si="3607">G3088+G3091</f>
        <v>5746.8010000000004</v>
      </c>
      <c r="H3087" s="26">
        <f t="shared" si="3607"/>
        <v>6504.8006400000004</v>
      </c>
      <c r="I3087" s="26">
        <f t="shared" si="3607"/>
        <v>6504.8006400000004</v>
      </c>
      <c r="J3087" s="26">
        <f t="shared" si="3607"/>
        <v>726</v>
      </c>
      <c r="K3087" s="26">
        <f t="shared" si="3607"/>
        <v>726</v>
      </c>
      <c r="L3087" s="26">
        <f t="shared" si="3607"/>
        <v>0</v>
      </c>
      <c r="M3087" s="26">
        <f t="shared" si="3607"/>
        <v>0</v>
      </c>
      <c r="N3087" s="26">
        <f t="shared" si="3607"/>
        <v>6504.8010000000004</v>
      </c>
      <c r="O3087" s="47">
        <f t="shared" si="3606"/>
        <v>100.00000553437407</v>
      </c>
      <c r="P3087" s="26">
        <f t="shared" si="3607"/>
        <v>726</v>
      </c>
      <c r="Q3087" s="26">
        <f t="shared" si="3607"/>
        <v>0</v>
      </c>
      <c r="R3087" s="26">
        <f t="shared" si="3607"/>
        <v>0</v>
      </c>
    </row>
    <row r="3088" spans="1:18" ht="39" x14ac:dyDescent="0.35">
      <c r="A3088" s="10">
        <v>945</v>
      </c>
      <c r="B3088" s="10" t="s">
        <v>74</v>
      </c>
      <c r="C3088" s="10" t="s">
        <v>128</v>
      </c>
      <c r="D3088" s="10" t="s">
        <v>496</v>
      </c>
      <c r="E3088" s="10"/>
      <c r="F3088" s="25" t="s">
        <v>653</v>
      </c>
      <c r="G3088" s="26">
        <f t="shared" ref="G3088:N3089" si="3608">G3089</f>
        <v>5746.8010000000004</v>
      </c>
      <c r="H3088" s="26">
        <f t="shared" si="3608"/>
        <v>5778.8006400000004</v>
      </c>
      <c r="I3088" s="26">
        <f t="shared" si="3608"/>
        <v>5778.8006400000004</v>
      </c>
      <c r="J3088" s="26">
        <f t="shared" si="3608"/>
        <v>0</v>
      </c>
      <c r="K3088" s="26">
        <f t="shared" si="3608"/>
        <v>0</v>
      </c>
      <c r="L3088" s="26">
        <f t="shared" si="3608"/>
        <v>0</v>
      </c>
      <c r="M3088" s="26">
        <f t="shared" si="3608"/>
        <v>0</v>
      </c>
      <c r="N3088" s="26">
        <f t="shared" si="3608"/>
        <v>5778.8010000000004</v>
      </c>
      <c r="O3088" s="47">
        <f t="shared" si="3606"/>
        <v>100.00000622966635</v>
      </c>
      <c r="P3088" s="26">
        <f t="shared" ref="P3088:R3089" si="3609">P3089</f>
        <v>0</v>
      </c>
      <c r="Q3088" s="26">
        <f t="shared" si="3609"/>
        <v>0</v>
      </c>
      <c r="R3088" s="26">
        <f t="shared" si="3609"/>
        <v>0</v>
      </c>
    </row>
    <row r="3089" spans="1:18" ht="26" x14ac:dyDescent="0.35">
      <c r="A3089" s="10">
        <v>945</v>
      </c>
      <c r="B3089" s="10" t="s">
        <v>74</v>
      </c>
      <c r="C3089" s="10" t="s">
        <v>128</v>
      </c>
      <c r="D3089" s="10" t="s">
        <v>496</v>
      </c>
      <c r="E3089" s="10" t="s">
        <v>6</v>
      </c>
      <c r="F3089" s="25" t="s">
        <v>367</v>
      </c>
      <c r="G3089" s="26">
        <f t="shared" si="3608"/>
        <v>5746.8010000000004</v>
      </c>
      <c r="H3089" s="26">
        <f t="shared" si="3608"/>
        <v>5778.8006400000004</v>
      </c>
      <c r="I3089" s="26">
        <f t="shared" si="3608"/>
        <v>5778.8006400000004</v>
      </c>
      <c r="J3089" s="26">
        <f t="shared" si="3608"/>
        <v>0</v>
      </c>
      <c r="K3089" s="26">
        <f t="shared" si="3608"/>
        <v>0</v>
      </c>
      <c r="L3089" s="26">
        <f t="shared" si="3608"/>
        <v>0</v>
      </c>
      <c r="M3089" s="26">
        <f t="shared" si="3608"/>
        <v>0</v>
      </c>
      <c r="N3089" s="26">
        <f t="shared" si="3608"/>
        <v>5778.8010000000004</v>
      </c>
      <c r="O3089" s="47">
        <f t="shared" si="3606"/>
        <v>100.00000622966635</v>
      </c>
      <c r="P3089" s="26">
        <f t="shared" si="3609"/>
        <v>0</v>
      </c>
      <c r="Q3089" s="26">
        <f t="shared" si="3609"/>
        <v>0</v>
      </c>
      <c r="R3089" s="26">
        <f t="shared" si="3609"/>
        <v>0</v>
      </c>
    </row>
    <row r="3090" spans="1:18" ht="26" x14ac:dyDescent="0.35">
      <c r="A3090" s="10">
        <v>945</v>
      </c>
      <c r="B3090" s="10" t="s">
        <v>74</v>
      </c>
      <c r="C3090" s="10" t="s">
        <v>128</v>
      </c>
      <c r="D3090" s="10" t="s">
        <v>496</v>
      </c>
      <c r="E3090" s="10">
        <v>240</v>
      </c>
      <c r="F3090" s="25" t="s">
        <v>356</v>
      </c>
      <c r="G3090" s="26">
        <f>5611.814+134.987</f>
        <v>5746.8010000000004</v>
      </c>
      <c r="H3090" s="26">
        <v>5778.8006400000004</v>
      </c>
      <c r="I3090" s="26">
        <v>5778.8006400000004</v>
      </c>
      <c r="J3090" s="26"/>
      <c r="K3090" s="26"/>
      <c r="L3090" s="26"/>
      <c r="M3090" s="26"/>
      <c r="N3090" s="26">
        <v>5778.8010000000004</v>
      </c>
      <c r="O3090" s="47">
        <f t="shared" si="3606"/>
        <v>100.00000622966635</v>
      </c>
      <c r="P3090" s="26"/>
      <c r="Q3090" s="26"/>
      <c r="R3090" s="26"/>
    </row>
    <row r="3091" spans="1:18" ht="65" x14ac:dyDescent="0.35">
      <c r="A3091" s="10">
        <v>945</v>
      </c>
      <c r="B3091" s="10" t="s">
        <v>74</v>
      </c>
      <c r="C3091" s="10" t="s">
        <v>128</v>
      </c>
      <c r="D3091" s="10" t="s">
        <v>912</v>
      </c>
      <c r="E3091" s="10"/>
      <c r="F3091" s="25" t="s">
        <v>913</v>
      </c>
      <c r="G3091" s="26">
        <f>G3092</f>
        <v>0</v>
      </c>
      <c r="H3091" s="26">
        <f t="shared" ref="H3091:N3092" si="3610">H3092</f>
        <v>726</v>
      </c>
      <c r="I3091" s="26">
        <f t="shared" si="3610"/>
        <v>726</v>
      </c>
      <c r="J3091" s="26">
        <f t="shared" si="3610"/>
        <v>726</v>
      </c>
      <c r="K3091" s="26">
        <f t="shared" si="3610"/>
        <v>726</v>
      </c>
      <c r="L3091" s="26">
        <f t="shared" si="3610"/>
        <v>0</v>
      </c>
      <c r="M3091" s="26">
        <f t="shared" si="3610"/>
        <v>0</v>
      </c>
      <c r="N3091" s="26">
        <f t="shared" si="3610"/>
        <v>726</v>
      </c>
      <c r="O3091" s="47">
        <f t="shared" si="3606"/>
        <v>100</v>
      </c>
      <c r="P3091" s="26">
        <f t="shared" ref="P3091:R3092" si="3611">P3092</f>
        <v>726</v>
      </c>
      <c r="Q3091" s="26">
        <f t="shared" si="3611"/>
        <v>0</v>
      </c>
      <c r="R3091" s="26">
        <f t="shared" si="3611"/>
        <v>0</v>
      </c>
    </row>
    <row r="3092" spans="1:18" ht="26" x14ac:dyDescent="0.35">
      <c r="A3092" s="10">
        <v>945</v>
      </c>
      <c r="B3092" s="10" t="s">
        <v>74</v>
      </c>
      <c r="C3092" s="10" t="s">
        <v>128</v>
      </c>
      <c r="D3092" s="10" t="s">
        <v>912</v>
      </c>
      <c r="E3092" s="10" t="s">
        <v>6</v>
      </c>
      <c r="F3092" s="25" t="s">
        <v>367</v>
      </c>
      <c r="G3092" s="26">
        <f>G3093</f>
        <v>0</v>
      </c>
      <c r="H3092" s="26">
        <f t="shared" si="3610"/>
        <v>726</v>
      </c>
      <c r="I3092" s="26">
        <f t="shared" si="3610"/>
        <v>726</v>
      </c>
      <c r="J3092" s="26">
        <f t="shared" si="3610"/>
        <v>726</v>
      </c>
      <c r="K3092" s="26">
        <f t="shared" si="3610"/>
        <v>726</v>
      </c>
      <c r="L3092" s="26">
        <f t="shared" si="3610"/>
        <v>0</v>
      </c>
      <c r="M3092" s="26">
        <f t="shared" si="3610"/>
        <v>0</v>
      </c>
      <c r="N3092" s="26">
        <f t="shared" si="3610"/>
        <v>726</v>
      </c>
      <c r="O3092" s="47">
        <f t="shared" si="3606"/>
        <v>100</v>
      </c>
      <c r="P3092" s="26">
        <f t="shared" si="3611"/>
        <v>726</v>
      </c>
      <c r="Q3092" s="26">
        <f t="shared" si="3611"/>
        <v>0</v>
      </c>
      <c r="R3092" s="26">
        <f t="shared" si="3611"/>
        <v>0</v>
      </c>
    </row>
    <row r="3093" spans="1:18" ht="26" x14ac:dyDescent="0.35">
      <c r="A3093" s="10">
        <v>945</v>
      </c>
      <c r="B3093" s="10" t="s">
        <v>74</v>
      </c>
      <c r="C3093" s="10" t="s">
        <v>128</v>
      </c>
      <c r="D3093" s="10" t="s">
        <v>912</v>
      </c>
      <c r="E3093" s="10">
        <v>240</v>
      </c>
      <c r="F3093" s="25" t="s">
        <v>356</v>
      </c>
      <c r="G3093" s="26"/>
      <c r="H3093" s="26">
        <v>726</v>
      </c>
      <c r="I3093" s="26">
        <v>726</v>
      </c>
      <c r="J3093" s="26">
        <f>H3093</f>
        <v>726</v>
      </c>
      <c r="K3093" s="26">
        <f>I3093</f>
        <v>726</v>
      </c>
      <c r="L3093" s="26"/>
      <c r="M3093" s="26"/>
      <c r="N3093" s="26">
        <v>726</v>
      </c>
      <c r="O3093" s="47">
        <f t="shared" si="3606"/>
        <v>100</v>
      </c>
      <c r="P3093" s="26">
        <v>726</v>
      </c>
      <c r="Q3093" s="26"/>
      <c r="R3093" s="26"/>
    </row>
    <row r="3094" spans="1:18" ht="26" x14ac:dyDescent="0.35">
      <c r="A3094" s="10">
        <v>945</v>
      </c>
      <c r="B3094" s="10" t="s">
        <v>74</v>
      </c>
      <c r="C3094" s="10" t="s">
        <v>128</v>
      </c>
      <c r="D3094" s="10" t="s">
        <v>28</v>
      </c>
      <c r="E3094" s="10"/>
      <c r="F3094" s="25" t="s">
        <v>39</v>
      </c>
      <c r="G3094" s="26">
        <f t="shared" ref="G3094:N3095" si="3612">G3095</f>
        <v>1686.05</v>
      </c>
      <c r="H3094" s="26">
        <f t="shared" si="3612"/>
        <v>2260.4825099999998</v>
      </c>
      <c r="I3094" s="26">
        <f t="shared" si="3612"/>
        <v>2260.4825099999998</v>
      </c>
      <c r="J3094" s="26">
        <f t="shared" si="3612"/>
        <v>0</v>
      </c>
      <c r="K3094" s="26">
        <f t="shared" si="3612"/>
        <v>0</v>
      </c>
      <c r="L3094" s="26">
        <f t="shared" si="3612"/>
        <v>1674.88247</v>
      </c>
      <c r="M3094" s="26">
        <f t="shared" si="3612"/>
        <v>1674.88247</v>
      </c>
      <c r="N3094" s="26">
        <f t="shared" si="3612"/>
        <v>2209.1610000000001</v>
      </c>
      <c r="O3094" s="47">
        <f t="shared" si="3606"/>
        <v>97.729621451483837</v>
      </c>
      <c r="P3094" s="26">
        <f t="shared" ref="P3094:R3095" si="3613">P3095</f>
        <v>0</v>
      </c>
      <c r="Q3094" s="26">
        <f t="shared" si="3613"/>
        <v>1663.059</v>
      </c>
      <c r="R3094" s="26">
        <f t="shared" si="3613"/>
        <v>0</v>
      </c>
    </row>
    <row r="3095" spans="1:18" ht="26" x14ac:dyDescent="0.35">
      <c r="A3095" s="10">
        <v>945</v>
      </c>
      <c r="B3095" s="10" t="s">
        <v>74</v>
      </c>
      <c r="C3095" s="10" t="s">
        <v>128</v>
      </c>
      <c r="D3095" s="10" t="s">
        <v>59</v>
      </c>
      <c r="E3095" s="10"/>
      <c r="F3095" s="25" t="s">
        <v>72</v>
      </c>
      <c r="G3095" s="26">
        <f t="shared" si="3612"/>
        <v>1686.05</v>
      </c>
      <c r="H3095" s="26">
        <f t="shared" si="3612"/>
        <v>2260.4825099999998</v>
      </c>
      <c r="I3095" s="26">
        <f t="shared" si="3612"/>
        <v>2260.4825099999998</v>
      </c>
      <c r="J3095" s="26">
        <f t="shared" si="3612"/>
        <v>0</v>
      </c>
      <c r="K3095" s="26">
        <f t="shared" si="3612"/>
        <v>0</v>
      </c>
      <c r="L3095" s="26">
        <f t="shared" si="3612"/>
        <v>1674.88247</v>
      </c>
      <c r="M3095" s="26">
        <f t="shared" si="3612"/>
        <v>1674.88247</v>
      </c>
      <c r="N3095" s="26">
        <f t="shared" si="3612"/>
        <v>2209.1610000000001</v>
      </c>
      <c r="O3095" s="47">
        <f t="shared" si="3606"/>
        <v>97.729621451483837</v>
      </c>
      <c r="P3095" s="26">
        <f t="shared" si="3613"/>
        <v>0</v>
      </c>
      <c r="Q3095" s="26">
        <f t="shared" si="3613"/>
        <v>1663.059</v>
      </c>
      <c r="R3095" s="26">
        <f t="shared" si="3613"/>
        <v>0</v>
      </c>
    </row>
    <row r="3096" spans="1:18" ht="26" x14ac:dyDescent="0.35">
      <c r="A3096" s="10">
        <v>945</v>
      </c>
      <c r="B3096" s="10" t="s">
        <v>74</v>
      </c>
      <c r="C3096" s="10" t="s">
        <v>128</v>
      </c>
      <c r="D3096" s="10" t="s">
        <v>53</v>
      </c>
      <c r="E3096" s="10"/>
      <c r="F3096" s="25" t="s">
        <v>73</v>
      </c>
      <c r="G3096" s="26">
        <f>G3099+G3097</f>
        <v>1686.05</v>
      </c>
      <c r="H3096" s="26">
        <f t="shared" ref="H3096:N3096" si="3614">H3099+H3097</f>
        <v>2260.4825099999998</v>
      </c>
      <c r="I3096" s="26">
        <f t="shared" si="3614"/>
        <v>2260.4825099999998</v>
      </c>
      <c r="J3096" s="26">
        <f t="shared" si="3614"/>
        <v>0</v>
      </c>
      <c r="K3096" s="26">
        <f t="shared" si="3614"/>
        <v>0</v>
      </c>
      <c r="L3096" s="26">
        <f t="shared" si="3614"/>
        <v>1674.88247</v>
      </c>
      <c r="M3096" s="26">
        <f t="shared" si="3614"/>
        <v>1674.88247</v>
      </c>
      <c r="N3096" s="26">
        <f t="shared" si="3614"/>
        <v>2209.1610000000001</v>
      </c>
      <c r="O3096" s="47">
        <f t="shared" si="3606"/>
        <v>97.729621451483837</v>
      </c>
      <c r="P3096" s="26">
        <f t="shared" ref="P3096:R3096" si="3615">P3099+P3097</f>
        <v>0</v>
      </c>
      <c r="Q3096" s="26">
        <f t="shared" ref="Q3096" si="3616">Q3099+Q3097</f>
        <v>1663.059</v>
      </c>
      <c r="R3096" s="26">
        <f t="shared" si="3615"/>
        <v>0</v>
      </c>
    </row>
    <row r="3097" spans="1:18" ht="26" x14ac:dyDescent="0.35">
      <c r="A3097" s="10">
        <v>945</v>
      </c>
      <c r="B3097" s="10" t="s">
        <v>74</v>
      </c>
      <c r="C3097" s="10" t="s">
        <v>128</v>
      </c>
      <c r="D3097" s="10" t="s">
        <v>53</v>
      </c>
      <c r="E3097" s="10" t="s">
        <v>6</v>
      </c>
      <c r="F3097" s="25" t="s">
        <v>367</v>
      </c>
      <c r="G3097" s="26">
        <f>G3098</f>
        <v>11.167</v>
      </c>
      <c r="H3097" s="26">
        <f>H3098</f>
        <v>585.60004000000004</v>
      </c>
      <c r="I3097" s="26">
        <f>I3098</f>
        <v>585.60004000000004</v>
      </c>
      <c r="J3097" s="26"/>
      <c r="K3097" s="26"/>
      <c r="L3097" s="26"/>
      <c r="M3097" s="26"/>
      <c r="N3097" s="26">
        <f>N3098</f>
        <v>546.10199999999998</v>
      </c>
      <c r="O3097" s="47">
        <f t="shared" si="3606"/>
        <v>93.255116580934654</v>
      </c>
      <c r="P3097" s="26"/>
      <c r="Q3097" s="26"/>
      <c r="R3097" s="26"/>
    </row>
    <row r="3098" spans="1:18" ht="26" x14ac:dyDescent="0.35">
      <c r="A3098" s="10">
        <v>945</v>
      </c>
      <c r="B3098" s="10" t="s">
        <v>74</v>
      </c>
      <c r="C3098" s="10" t="s">
        <v>128</v>
      </c>
      <c r="D3098" s="10" t="s">
        <v>53</v>
      </c>
      <c r="E3098" s="10">
        <v>240</v>
      </c>
      <c r="F3098" s="25" t="s">
        <v>356</v>
      </c>
      <c r="G3098" s="26">
        <v>11.167</v>
      </c>
      <c r="H3098" s="26">
        <v>585.60004000000004</v>
      </c>
      <c r="I3098" s="26">
        <v>585.60004000000004</v>
      </c>
      <c r="J3098" s="26"/>
      <c r="K3098" s="26"/>
      <c r="L3098" s="26"/>
      <c r="M3098" s="26"/>
      <c r="N3098" s="26">
        <v>546.10199999999998</v>
      </c>
      <c r="O3098" s="47">
        <f t="shared" si="3606"/>
        <v>93.255116580934654</v>
      </c>
      <c r="P3098" s="26"/>
      <c r="Q3098" s="26"/>
      <c r="R3098" s="26"/>
    </row>
    <row r="3099" spans="1:18" ht="26" x14ac:dyDescent="0.35">
      <c r="A3099" s="10">
        <v>945</v>
      </c>
      <c r="B3099" s="10" t="s">
        <v>74</v>
      </c>
      <c r="C3099" s="10" t="s">
        <v>128</v>
      </c>
      <c r="D3099" s="10" t="s">
        <v>53</v>
      </c>
      <c r="E3099" s="10" t="s">
        <v>20</v>
      </c>
      <c r="F3099" s="25" t="s">
        <v>369</v>
      </c>
      <c r="G3099" s="26">
        <f>G3100</f>
        <v>1674.883</v>
      </c>
      <c r="H3099" s="26">
        <f t="shared" ref="H3099:N3099" si="3617">H3100</f>
        <v>1674.88247</v>
      </c>
      <c r="I3099" s="26">
        <f t="shared" si="3617"/>
        <v>1674.88247</v>
      </c>
      <c r="J3099" s="26">
        <f t="shared" si="3617"/>
        <v>0</v>
      </c>
      <c r="K3099" s="26">
        <f t="shared" si="3617"/>
        <v>0</v>
      </c>
      <c r="L3099" s="26">
        <f t="shared" si="3617"/>
        <v>1674.88247</v>
      </c>
      <c r="M3099" s="26">
        <f t="shared" si="3617"/>
        <v>1674.88247</v>
      </c>
      <c r="N3099" s="26">
        <f t="shared" si="3617"/>
        <v>1663.059</v>
      </c>
      <c r="O3099" s="47">
        <f t="shared" si="3606"/>
        <v>99.294071661040192</v>
      </c>
      <c r="P3099" s="26">
        <f t="shared" ref="P3099:R3099" si="3618">P3100</f>
        <v>0</v>
      </c>
      <c r="Q3099" s="26">
        <f t="shared" si="3618"/>
        <v>1663.059</v>
      </c>
      <c r="R3099" s="26">
        <f t="shared" si="3618"/>
        <v>0</v>
      </c>
    </row>
    <row r="3100" spans="1:18" x14ac:dyDescent="0.35">
      <c r="A3100" s="10">
        <v>945</v>
      </c>
      <c r="B3100" s="10" t="s">
        <v>74</v>
      </c>
      <c r="C3100" s="10" t="s">
        <v>128</v>
      </c>
      <c r="D3100" s="10" t="s">
        <v>53</v>
      </c>
      <c r="E3100" s="10">
        <v>410</v>
      </c>
      <c r="F3100" s="25" t="s">
        <v>360</v>
      </c>
      <c r="G3100" s="26">
        <v>1674.883</v>
      </c>
      <c r="H3100" s="26">
        <v>1674.88247</v>
      </c>
      <c r="I3100" s="26">
        <v>1674.88247</v>
      </c>
      <c r="J3100" s="26"/>
      <c r="K3100" s="26"/>
      <c r="L3100" s="26">
        <f>H3100</f>
        <v>1674.88247</v>
      </c>
      <c r="M3100" s="26">
        <f>I3100</f>
        <v>1674.88247</v>
      </c>
      <c r="N3100" s="26">
        <v>1663.059</v>
      </c>
      <c r="O3100" s="47">
        <f t="shared" si="3606"/>
        <v>99.294071661040192</v>
      </c>
      <c r="P3100" s="26"/>
      <c r="Q3100" s="26">
        <v>1663.059</v>
      </c>
      <c r="R3100" s="26"/>
    </row>
    <row r="3101" spans="1:18" s="7" customFormat="1" ht="26" x14ac:dyDescent="0.35">
      <c r="A3101" s="16" t="s">
        <v>502</v>
      </c>
      <c r="B3101" s="16"/>
      <c r="C3101" s="16"/>
      <c r="D3101" s="16"/>
      <c r="E3101" s="16"/>
      <c r="F3101" s="17" t="s">
        <v>757</v>
      </c>
      <c r="G3101" s="18">
        <f t="shared" ref="G3101" si="3619">G3102+G3119</f>
        <v>24983.184000000001</v>
      </c>
      <c r="H3101" s="18">
        <f t="shared" ref="H3101:M3101" si="3620">H3102+H3119</f>
        <v>41904.835630000001</v>
      </c>
      <c r="I3101" s="18">
        <f t="shared" si="3620"/>
        <v>30231.519419999997</v>
      </c>
      <c r="J3101" s="18">
        <f t="shared" si="3620"/>
        <v>15774.751630000001</v>
      </c>
      <c r="K3101" s="18">
        <f t="shared" si="3620"/>
        <v>4101.4354199999998</v>
      </c>
      <c r="L3101" s="32">
        <f t="shared" si="3620"/>
        <v>0</v>
      </c>
      <c r="M3101" s="32">
        <f t="shared" si="3620"/>
        <v>0</v>
      </c>
      <c r="N3101" s="18">
        <f t="shared" ref="N3101" si="3621">N3102+N3119</f>
        <v>27615.719999999998</v>
      </c>
      <c r="O3101" s="46">
        <f t="shared" si="3606"/>
        <v>65.901034056865953</v>
      </c>
      <c r="P3101" s="18">
        <f t="shared" ref="P3101:R3101" si="3622">P3102+P3119</f>
        <v>4101.4359999999997</v>
      </c>
      <c r="Q3101" s="18">
        <f t="shared" ref="Q3101" si="3623">Q3102+Q3119</f>
        <v>0</v>
      </c>
      <c r="R3101" s="18">
        <f t="shared" si="3622"/>
        <v>0</v>
      </c>
    </row>
    <row r="3102" spans="1:18" s="7" customFormat="1" x14ac:dyDescent="0.35">
      <c r="A3102" s="16" t="s">
        <v>502</v>
      </c>
      <c r="B3102" s="16" t="s">
        <v>8</v>
      </c>
      <c r="C3102" s="16"/>
      <c r="D3102" s="16"/>
      <c r="E3102" s="16"/>
      <c r="F3102" s="17" t="s">
        <v>13</v>
      </c>
      <c r="G3102" s="18">
        <f t="shared" ref="G3102:N3102" si="3624">G3103</f>
        <v>11684.5</v>
      </c>
      <c r="H3102" s="18">
        <f t="shared" si="3624"/>
        <v>12682.099999999999</v>
      </c>
      <c r="I3102" s="18">
        <f t="shared" si="3624"/>
        <v>12682.099999999999</v>
      </c>
      <c r="J3102" s="18">
        <f t="shared" si="3624"/>
        <v>0</v>
      </c>
      <c r="K3102" s="18">
        <f t="shared" si="3624"/>
        <v>0</v>
      </c>
      <c r="L3102" s="18">
        <f t="shared" si="3624"/>
        <v>0</v>
      </c>
      <c r="M3102" s="18">
        <f t="shared" si="3624"/>
        <v>0</v>
      </c>
      <c r="N3102" s="18">
        <f t="shared" si="3624"/>
        <v>12625.027999999998</v>
      </c>
      <c r="O3102" s="46">
        <f t="shared" si="3606"/>
        <v>99.549979892919936</v>
      </c>
      <c r="P3102" s="18">
        <f t="shared" ref="P3102:R3102" si="3625">P3103</f>
        <v>0</v>
      </c>
      <c r="Q3102" s="18">
        <f t="shared" si="3625"/>
        <v>0</v>
      </c>
      <c r="R3102" s="18">
        <f t="shared" si="3625"/>
        <v>0</v>
      </c>
    </row>
    <row r="3103" spans="1:18" s="29" customFormat="1" x14ac:dyDescent="0.35">
      <c r="A3103" s="20" t="s">
        <v>502</v>
      </c>
      <c r="B3103" s="20" t="s">
        <v>8</v>
      </c>
      <c r="C3103" s="20" t="s">
        <v>10</v>
      </c>
      <c r="D3103" s="20"/>
      <c r="E3103" s="20"/>
      <c r="F3103" s="21" t="s">
        <v>14</v>
      </c>
      <c r="G3103" s="22">
        <f t="shared" ref="G3103" si="3626">G3104+G3109</f>
        <v>11684.5</v>
      </c>
      <c r="H3103" s="22">
        <f t="shared" ref="H3103:M3103" si="3627">H3104+H3109</f>
        <v>12682.099999999999</v>
      </c>
      <c r="I3103" s="22">
        <f t="shared" si="3627"/>
        <v>12682.099999999999</v>
      </c>
      <c r="J3103" s="22">
        <f t="shared" si="3627"/>
        <v>0</v>
      </c>
      <c r="K3103" s="22">
        <f t="shared" si="3627"/>
        <v>0</v>
      </c>
      <c r="L3103" s="22">
        <f t="shared" si="3627"/>
        <v>0</v>
      </c>
      <c r="M3103" s="22">
        <f t="shared" si="3627"/>
        <v>0</v>
      </c>
      <c r="N3103" s="22">
        <f t="shared" ref="N3103" si="3628">N3104+N3109</f>
        <v>12625.027999999998</v>
      </c>
      <c r="O3103" s="48">
        <f t="shared" si="3606"/>
        <v>99.549979892919936</v>
      </c>
      <c r="P3103" s="22">
        <f t="shared" ref="P3103:R3103" si="3629">P3104+P3109</f>
        <v>0</v>
      </c>
      <c r="Q3103" s="22">
        <f t="shared" ref="Q3103" si="3630">Q3104+Q3109</f>
        <v>0</v>
      </c>
      <c r="R3103" s="22">
        <f t="shared" si="3629"/>
        <v>0</v>
      </c>
    </row>
    <row r="3104" spans="1:18" ht="26" x14ac:dyDescent="0.35">
      <c r="A3104" s="10" t="s">
        <v>502</v>
      </c>
      <c r="B3104" s="10" t="s">
        <v>8</v>
      </c>
      <c r="C3104" s="10" t="s">
        <v>10</v>
      </c>
      <c r="D3104" s="10" t="s">
        <v>28</v>
      </c>
      <c r="E3104" s="10"/>
      <c r="F3104" s="25" t="s">
        <v>39</v>
      </c>
      <c r="G3104" s="26">
        <f t="shared" ref="G3104:N3107" si="3631">G3105</f>
        <v>58.5</v>
      </c>
      <c r="H3104" s="26">
        <f t="shared" si="3631"/>
        <v>58.5</v>
      </c>
      <c r="I3104" s="26">
        <f t="shared" si="3631"/>
        <v>58.5</v>
      </c>
      <c r="J3104" s="26">
        <f t="shared" si="3631"/>
        <v>0</v>
      </c>
      <c r="K3104" s="26">
        <f t="shared" si="3631"/>
        <v>0</v>
      </c>
      <c r="L3104" s="26">
        <f t="shared" si="3631"/>
        <v>0</v>
      </c>
      <c r="M3104" s="26">
        <f t="shared" si="3631"/>
        <v>0</v>
      </c>
      <c r="N3104" s="26">
        <f t="shared" si="3631"/>
        <v>13.593999999999999</v>
      </c>
      <c r="O3104" s="47">
        <f t="shared" si="3606"/>
        <v>23.237606837606837</v>
      </c>
      <c r="P3104" s="26">
        <f t="shared" ref="P3104:R3107" si="3632">P3105</f>
        <v>0</v>
      </c>
      <c r="Q3104" s="26">
        <f t="shared" si="3632"/>
        <v>0</v>
      </c>
      <c r="R3104" s="26">
        <f t="shared" si="3632"/>
        <v>0</v>
      </c>
    </row>
    <row r="3105" spans="1:18" x14ac:dyDescent="0.35">
      <c r="A3105" s="10" t="s">
        <v>502</v>
      </c>
      <c r="B3105" s="10" t="s">
        <v>8</v>
      </c>
      <c r="C3105" s="10" t="s">
        <v>10</v>
      </c>
      <c r="D3105" s="10" t="s">
        <v>29</v>
      </c>
      <c r="E3105" s="10"/>
      <c r="F3105" s="25" t="s">
        <v>40</v>
      </c>
      <c r="G3105" s="26">
        <f t="shared" si="3631"/>
        <v>58.5</v>
      </c>
      <c r="H3105" s="26">
        <f t="shared" si="3631"/>
        <v>58.5</v>
      </c>
      <c r="I3105" s="26">
        <f t="shared" si="3631"/>
        <v>58.5</v>
      </c>
      <c r="J3105" s="26">
        <f t="shared" si="3631"/>
        <v>0</v>
      </c>
      <c r="K3105" s="26">
        <f t="shared" si="3631"/>
        <v>0</v>
      </c>
      <c r="L3105" s="26">
        <f t="shared" si="3631"/>
        <v>0</v>
      </c>
      <c r="M3105" s="26">
        <f t="shared" si="3631"/>
        <v>0</v>
      </c>
      <c r="N3105" s="26">
        <f t="shared" si="3631"/>
        <v>13.593999999999999</v>
      </c>
      <c r="O3105" s="47">
        <f t="shared" si="3606"/>
        <v>23.237606837606837</v>
      </c>
      <c r="P3105" s="26">
        <f t="shared" si="3632"/>
        <v>0</v>
      </c>
      <c r="Q3105" s="26">
        <f t="shared" si="3632"/>
        <v>0</v>
      </c>
      <c r="R3105" s="26">
        <f t="shared" si="3632"/>
        <v>0</v>
      </c>
    </row>
    <row r="3106" spans="1:18" ht="39" x14ac:dyDescent="0.35">
      <c r="A3106" s="10" t="s">
        <v>502</v>
      </c>
      <c r="B3106" s="10" t="s">
        <v>8</v>
      </c>
      <c r="C3106" s="10" t="s">
        <v>10</v>
      </c>
      <c r="D3106" s="10" t="s">
        <v>498</v>
      </c>
      <c r="E3106" s="10"/>
      <c r="F3106" s="25" t="s">
        <v>706</v>
      </c>
      <c r="G3106" s="26">
        <f t="shared" si="3631"/>
        <v>58.5</v>
      </c>
      <c r="H3106" s="26">
        <f t="shared" si="3631"/>
        <v>58.5</v>
      </c>
      <c r="I3106" s="26">
        <f t="shared" si="3631"/>
        <v>58.5</v>
      </c>
      <c r="J3106" s="26">
        <f t="shared" si="3631"/>
        <v>0</v>
      </c>
      <c r="K3106" s="26">
        <f t="shared" si="3631"/>
        <v>0</v>
      </c>
      <c r="L3106" s="26">
        <f t="shared" si="3631"/>
        <v>0</v>
      </c>
      <c r="M3106" s="26">
        <f t="shared" si="3631"/>
        <v>0</v>
      </c>
      <c r="N3106" s="26">
        <f t="shared" si="3631"/>
        <v>13.593999999999999</v>
      </c>
      <c r="O3106" s="47">
        <f t="shared" si="3606"/>
        <v>23.237606837606837</v>
      </c>
      <c r="P3106" s="26">
        <f t="shared" si="3632"/>
        <v>0</v>
      </c>
      <c r="Q3106" s="26">
        <f t="shared" si="3632"/>
        <v>0</v>
      </c>
      <c r="R3106" s="26">
        <f t="shared" si="3632"/>
        <v>0</v>
      </c>
    </row>
    <row r="3107" spans="1:18" ht="26" x14ac:dyDescent="0.35">
      <c r="A3107" s="10" t="s">
        <v>502</v>
      </c>
      <c r="B3107" s="10" t="s">
        <v>8</v>
      </c>
      <c r="C3107" s="10" t="s">
        <v>10</v>
      </c>
      <c r="D3107" s="10" t="s">
        <v>498</v>
      </c>
      <c r="E3107" s="10" t="s">
        <v>6</v>
      </c>
      <c r="F3107" s="25" t="s">
        <v>367</v>
      </c>
      <c r="G3107" s="26">
        <f t="shared" si="3631"/>
        <v>58.5</v>
      </c>
      <c r="H3107" s="26">
        <f t="shared" si="3631"/>
        <v>58.5</v>
      </c>
      <c r="I3107" s="26">
        <f t="shared" si="3631"/>
        <v>58.5</v>
      </c>
      <c r="J3107" s="26">
        <f t="shared" si="3631"/>
        <v>0</v>
      </c>
      <c r="K3107" s="26">
        <f t="shared" si="3631"/>
        <v>0</v>
      </c>
      <c r="L3107" s="26">
        <f t="shared" si="3631"/>
        <v>0</v>
      </c>
      <c r="M3107" s="26">
        <f t="shared" si="3631"/>
        <v>0</v>
      </c>
      <c r="N3107" s="26">
        <f t="shared" si="3631"/>
        <v>13.593999999999999</v>
      </c>
      <c r="O3107" s="47">
        <f t="shared" si="3606"/>
        <v>23.237606837606837</v>
      </c>
      <c r="P3107" s="26">
        <f t="shared" si="3632"/>
        <v>0</v>
      </c>
      <c r="Q3107" s="26">
        <f t="shared" si="3632"/>
        <v>0</v>
      </c>
      <c r="R3107" s="26">
        <f t="shared" si="3632"/>
        <v>0</v>
      </c>
    </row>
    <row r="3108" spans="1:18" ht="26" x14ac:dyDescent="0.35">
      <c r="A3108" s="10" t="s">
        <v>502</v>
      </c>
      <c r="B3108" s="10" t="s">
        <v>8</v>
      </c>
      <c r="C3108" s="10" t="s">
        <v>10</v>
      </c>
      <c r="D3108" s="10" t="s">
        <v>498</v>
      </c>
      <c r="E3108" s="10">
        <v>240</v>
      </c>
      <c r="F3108" s="25" t="s">
        <v>356</v>
      </c>
      <c r="G3108" s="26">
        <v>58.5</v>
      </c>
      <c r="H3108" s="26">
        <v>58.5</v>
      </c>
      <c r="I3108" s="26">
        <v>58.5</v>
      </c>
      <c r="J3108" s="26"/>
      <c r="K3108" s="26"/>
      <c r="L3108" s="26"/>
      <c r="M3108" s="26"/>
      <c r="N3108" s="26">
        <v>13.593999999999999</v>
      </c>
      <c r="O3108" s="47">
        <f t="shared" si="3606"/>
        <v>23.237606837606837</v>
      </c>
      <c r="P3108" s="26"/>
      <c r="Q3108" s="26"/>
      <c r="R3108" s="26"/>
    </row>
    <row r="3109" spans="1:18" ht="26" x14ac:dyDescent="0.35">
      <c r="A3109" s="10" t="s">
        <v>502</v>
      </c>
      <c r="B3109" s="10" t="s">
        <v>8</v>
      </c>
      <c r="C3109" s="10" t="s">
        <v>10</v>
      </c>
      <c r="D3109" s="10" t="s">
        <v>30</v>
      </c>
      <c r="E3109" s="10"/>
      <c r="F3109" s="25" t="s">
        <v>41</v>
      </c>
      <c r="G3109" s="26">
        <f t="shared" ref="G3109:N3109" si="3633">G3110</f>
        <v>11626</v>
      </c>
      <c r="H3109" s="26">
        <f t="shared" si="3633"/>
        <v>12623.599999999999</v>
      </c>
      <c r="I3109" s="26">
        <f t="shared" si="3633"/>
        <v>12623.599999999999</v>
      </c>
      <c r="J3109" s="26">
        <f t="shared" si="3633"/>
        <v>0</v>
      </c>
      <c r="K3109" s="26">
        <f t="shared" si="3633"/>
        <v>0</v>
      </c>
      <c r="L3109" s="26">
        <f t="shared" si="3633"/>
        <v>0</v>
      </c>
      <c r="M3109" s="26">
        <f t="shared" si="3633"/>
        <v>0</v>
      </c>
      <c r="N3109" s="26">
        <f t="shared" si="3633"/>
        <v>12611.433999999999</v>
      </c>
      <c r="O3109" s="47">
        <f t="shared" si="3606"/>
        <v>99.903624956430818</v>
      </c>
      <c r="P3109" s="26">
        <f t="shared" ref="P3109:R3109" si="3634">P3110</f>
        <v>0</v>
      </c>
      <c r="Q3109" s="26">
        <f t="shared" si="3634"/>
        <v>0</v>
      </c>
      <c r="R3109" s="26">
        <f t="shared" si="3634"/>
        <v>0</v>
      </c>
    </row>
    <row r="3110" spans="1:18" x14ac:dyDescent="0.35">
      <c r="A3110" s="10" t="s">
        <v>502</v>
      </c>
      <c r="B3110" s="10" t="s">
        <v>8</v>
      </c>
      <c r="C3110" s="10" t="s">
        <v>10</v>
      </c>
      <c r="D3110" s="10" t="s">
        <v>31</v>
      </c>
      <c r="E3110" s="10"/>
      <c r="F3110" s="25" t="s">
        <v>42</v>
      </c>
      <c r="G3110" s="26">
        <f t="shared" ref="G3110" si="3635">G3111+G3114</f>
        <v>11626</v>
      </c>
      <c r="H3110" s="26">
        <f t="shared" ref="H3110:M3110" si="3636">H3111+H3114</f>
        <v>12623.599999999999</v>
      </c>
      <c r="I3110" s="26">
        <f t="shared" si="3636"/>
        <v>12623.599999999999</v>
      </c>
      <c r="J3110" s="26">
        <f t="shared" si="3636"/>
        <v>0</v>
      </c>
      <c r="K3110" s="26">
        <f t="shared" si="3636"/>
        <v>0</v>
      </c>
      <c r="L3110" s="26">
        <f t="shared" si="3636"/>
        <v>0</v>
      </c>
      <c r="M3110" s="26">
        <f t="shared" si="3636"/>
        <v>0</v>
      </c>
      <c r="N3110" s="26">
        <f t="shared" ref="N3110" si="3637">N3111+N3114</f>
        <v>12611.433999999999</v>
      </c>
      <c r="O3110" s="47">
        <f t="shared" si="3606"/>
        <v>99.903624956430818</v>
      </c>
      <c r="P3110" s="26">
        <f t="shared" ref="P3110:R3110" si="3638">P3111+P3114</f>
        <v>0</v>
      </c>
      <c r="Q3110" s="26">
        <f t="shared" ref="Q3110" si="3639">Q3111+Q3114</f>
        <v>0</v>
      </c>
      <c r="R3110" s="26">
        <f t="shared" si="3638"/>
        <v>0</v>
      </c>
    </row>
    <row r="3111" spans="1:18" ht="26" x14ac:dyDescent="0.35">
      <c r="A3111" s="10" t="s">
        <v>502</v>
      </c>
      <c r="B3111" s="10" t="s">
        <v>8</v>
      </c>
      <c r="C3111" s="10" t="s">
        <v>10</v>
      </c>
      <c r="D3111" s="10" t="s">
        <v>32</v>
      </c>
      <c r="E3111" s="10"/>
      <c r="F3111" s="25" t="s">
        <v>43</v>
      </c>
      <c r="G3111" s="26">
        <f t="shared" ref="G3111:N3112" si="3640">G3112</f>
        <v>10716.7</v>
      </c>
      <c r="H3111" s="26">
        <f t="shared" si="3640"/>
        <v>11683.05</v>
      </c>
      <c r="I3111" s="26">
        <f t="shared" si="3640"/>
        <v>11683.05</v>
      </c>
      <c r="J3111" s="26">
        <f t="shared" si="3640"/>
        <v>0</v>
      </c>
      <c r="K3111" s="26">
        <f t="shared" si="3640"/>
        <v>0</v>
      </c>
      <c r="L3111" s="26">
        <f t="shared" si="3640"/>
        <v>0</v>
      </c>
      <c r="M3111" s="26">
        <f t="shared" si="3640"/>
        <v>0</v>
      </c>
      <c r="N3111" s="26">
        <f t="shared" si="3640"/>
        <v>11674.775</v>
      </c>
      <c r="O3111" s="47">
        <f t="shared" si="3606"/>
        <v>99.929170892874723</v>
      </c>
      <c r="P3111" s="26">
        <f t="shared" ref="P3111:R3112" si="3641">P3112</f>
        <v>0</v>
      </c>
      <c r="Q3111" s="26">
        <f t="shared" si="3641"/>
        <v>0</v>
      </c>
      <c r="R3111" s="26">
        <f t="shared" si="3641"/>
        <v>0</v>
      </c>
    </row>
    <row r="3112" spans="1:18" ht="52" x14ac:dyDescent="0.35">
      <c r="A3112" s="10" t="s">
        <v>502</v>
      </c>
      <c r="B3112" s="10" t="s">
        <v>8</v>
      </c>
      <c r="C3112" s="10" t="s">
        <v>10</v>
      </c>
      <c r="D3112" s="10" t="s">
        <v>32</v>
      </c>
      <c r="E3112" s="10" t="s">
        <v>19</v>
      </c>
      <c r="F3112" s="25" t="s">
        <v>366</v>
      </c>
      <c r="G3112" s="26">
        <f t="shared" si="3640"/>
        <v>10716.7</v>
      </c>
      <c r="H3112" s="26">
        <f t="shared" si="3640"/>
        <v>11683.05</v>
      </c>
      <c r="I3112" s="26">
        <f t="shared" si="3640"/>
        <v>11683.05</v>
      </c>
      <c r="J3112" s="26">
        <f t="shared" si="3640"/>
        <v>0</v>
      </c>
      <c r="K3112" s="26">
        <f t="shared" si="3640"/>
        <v>0</v>
      </c>
      <c r="L3112" s="26">
        <f t="shared" si="3640"/>
        <v>0</v>
      </c>
      <c r="M3112" s="26">
        <f t="shared" si="3640"/>
        <v>0</v>
      </c>
      <c r="N3112" s="26">
        <f t="shared" si="3640"/>
        <v>11674.775</v>
      </c>
      <c r="O3112" s="47">
        <f t="shared" si="3606"/>
        <v>99.929170892874723</v>
      </c>
      <c r="P3112" s="26">
        <f t="shared" si="3641"/>
        <v>0</v>
      </c>
      <c r="Q3112" s="26">
        <f t="shared" si="3641"/>
        <v>0</v>
      </c>
      <c r="R3112" s="26">
        <f t="shared" si="3641"/>
        <v>0</v>
      </c>
    </row>
    <row r="3113" spans="1:18" ht="26" x14ac:dyDescent="0.35">
      <c r="A3113" s="10" t="s">
        <v>502</v>
      </c>
      <c r="B3113" s="10" t="s">
        <v>8</v>
      </c>
      <c r="C3113" s="10" t="s">
        <v>10</v>
      </c>
      <c r="D3113" s="10" t="s">
        <v>32</v>
      </c>
      <c r="E3113" s="10">
        <v>120</v>
      </c>
      <c r="F3113" s="25" t="s">
        <v>355</v>
      </c>
      <c r="G3113" s="26">
        <v>10716.7</v>
      </c>
      <c r="H3113" s="26">
        <v>11683.05</v>
      </c>
      <c r="I3113" s="26">
        <v>11683.05</v>
      </c>
      <c r="J3113" s="26"/>
      <c r="K3113" s="26"/>
      <c r="L3113" s="26"/>
      <c r="M3113" s="26"/>
      <c r="N3113" s="26">
        <v>11674.775</v>
      </c>
      <c r="O3113" s="47">
        <f t="shared" si="3606"/>
        <v>99.929170892874723</v>
      </c>
      <c r="P3113" s="26"/>
      <c r="Q3113" s="26"/>
      <c r="R3113" s="26"/>
    </row>
    <row r="3114" spans="1:18" ht="26" x14ac:dyDescent="0.35">
      <c r="A3114" s="10" t="s">
        <v>502</v>
      </c>
      <c r="B3114" s="10" t="s">
        <v>8</v>
      </c>
      <c r="C3114" s="10" t="s">
        <v>10</v>
      </c>
      <c r="D3114" s="10" t="s">
        <v>33</v>
      </c>
      <c r="E3114" s="10"/>
      <c r="F3114" s="25" t="s">
        <v>44</v>
      </c>
      <c r="G3114" s="26">
        <f t="shared" ref="G3114" si="3642">G3115+G3117</f>
        <v>909.30000000000007</v>
      </c>
      <c r="H3114" s="26">
        <f t="shared" ref="H3114:M3114" si="3643">H3115+H3117</f>
        <v>940.55</v>
      </c>
      <c r="I3114" s="26">
        <f t="shared" si="3643"/>
        <v>940.55</v>
      </c>
      <c r="J3114" s="26">
        <f t="shared" si="3643"/>
        <v>0</v>
      </c>
      <c r="K3114" s="26">
        <f t="shared" si="3643"/>
        <v>0</v>
      </c>
      <c r="L3114" s="26">
        <f t="shared" si="3643"/>
        <v>0</v>
      </c>
      <c r="M3114" s="26">
        <f t="shared" si="3643"/>
        <v>0</v>
      </c>
      <c r="N3114" s="26">
        <f t="shared" ref="N3114" si="3644">N3115+N3117</f>
        <v>936.65899999999999</v>
      </c>
      <c r="O3114" s="47">
        <f t="shared" si="3606"/>
        <v>99.58630588485461</v>
      </c>
      <c r="P3114" s="26">
        <f t="shared" ref="P3114:R3114" si="3645">P3115+P3117</f>
        <v>0</v>
      </c>
      <c r="Q3114" s="26">
        <f t="shared" ref="Q3114" si="3646">Q3115+Q3117</f>
        <v>0</v>
      </c>
      <c r="R3114" s="26">
        <f t="shared" si="3645"/>
        <v>0</v>
      </c>
    </row>
    <row r="3115" spans="1:18" ht="26" x14ac:dyDescent="0.35">
      <c r="A3115" s="10" t="s">
        <v>502</v>
      </c>
      <c r="B3115" s="10" t="s">
        <v>8</v>
      </c>
      <c r="C3115" s="10" t="s">
        <v>10</v>
      </c>
      <c r="D3115" s="10" t="s">
        <v>33</v>
      </c>
      <c r="E3115" s="10" t="s">
        <v>6</v>
      </c>
      <c r="F3115" s="25" t="s">
        <v>367</v>
      </c>
      <c r="G3115" s="26">
        <f t="shared" ref="G3115:N3115" si="3647">G3116</f>
        <v>902.7</v>
      </c>
      <c r="H3115" s="26">
        <f t="shared" si="3647"/>
        <v>940.55</v>
      </c>
      <c r="I3115" s="26">
        <f t="shared" si="3647"/>
        <v>940.55</v>
      </c>
      <c r="J3115" s="26">
        <f t="shared" si="3647"/>
        <v>0</v>
      </c>
      <c r="K3115" s="26">
        <f t="shared" si="3647"/>
        <v>0</v>
      </c>
      <c r="L3115" s="26">
        <f t="shared" si="3647"/>
        <v>0</v>
      </c>
      <c r="M3115" s="26">
        <f t="shared" si="3647"/>
        <v>0</v>
      </c>
      <c r="N3115" s="26">
        <f t="shared" si="3647"/>
        <v>936.65899999999999</v>
      </c>
      <c r="O3115" s="47">
        <f t="shared" si="3606"/>
        <v>99.58630588485461</v>
      </c>
      <c r="P3115" s="26">
        <f t="shared" ref="P3115:R3115" si="3648">P3116</f>
        <v>0</v>
      </c>
      <c r="Q3115" s="26">
        <f t="shared" si="3648"/>
        <v>0</v>
      </c>
      <c r="R3115" s="26">
        <f t="shared" si="3648"/>
        <v>0</v>
      </c>
    </row>
    <row r="3116" spans="1:18" ht="26" x14ac:dyDescent="0.35">
      <c r="A3116" s="10" t="s">
        <v>502</v>
      </c>
      <c r="B3116" s="10" t="s">
        <v>8</v>
      </c>
      <c r="C3116" s="10" t="s">
        <v>10</v>
      </c>
      <c r="D3116" s="10" t="s">
        <v>33</v>
      </c>
      <c r="E3116" s="10">
        <v>240</v>
      </c>
      <c r="F3116" s="25" t="s">
        <v>356</v>
      </c>
      <c r="G3116" s="26">
        <v>902.7</v>
      </c>
      <c r="H3116" s="26">
        <v>940.55</v>
      </c>
      <c r="I3116" s="26">
        <v>940.55</v>
      </c>
      <c r="J3116" s="26"/>
      <c r="K3116" s="26"/>
      <c r="L3116" s="26"/>
      <c r="M3116" s="26"/>
      <c r="N3116" s="26">
        <v>936.65899999999999</v>
      </c>
      <c r="O3116" s="47">
        <f t="shared" si="3606"/>
        <v>99.58630588485461</v>
      </c>
      <c r="P3116" s="26"/>
      <c r="Q3116" s="26"/>
      <c r="R3116" s="26"/>
    </row>
    <row r="3117" spans="1:18" x14ac:dyDescent="0.35">
      <c r="A3117" s="10" t="s">
        <v>502</v>
      </c>
      <c r="B3117" s="10" t="s">
        <v>8</v>
      </c>
      <c r="C3117" s="10" t="s">
        <v>10</v>
      </c>
      <c r="D3117" s="10" t="s">
        <v>33</v>
      </c>
      <c r="E3117" s="10" t="s">
        <v>7</v>
      </c>
      <c r="F3117" s="25" t="s">
        <v>371</v>
      </c>
      <c r="G3117" s="26">
        <f t="shared" ref="G3117:N3117" si="3649">G3118</f>
        <v>6.6</v>
      </c>
      <c r="H3117" s="26">
        <f t="shared" si="3649"/>
        <v>0</v>
      </c>
      <c r="I3117" s="26">
        <f t="shared" si="3649"/>
        <v>0</v>
      </c>
      <c r="J3117" s="26">
        <f t="shared" si="3649"/>
        <v>0</v>
      </c>
      <c r="K3117" s="26">
        <f t="shared" si="3649"/>
        <v>0</v>
      </c>
      <c r="L3117" s="26">
        <f t="shared" si="3649"/>
        <v>0</v>
      </c>
      <c r="M3117" s="26">
        <f t="shared" si="3649"/>
        <v>0</v>
      </c>
      <c r="N3117" s="26">
        <f t="shared" si="3649"/>
        <v>0</v>
      </c>
      <c r="O3117" s="47"/>
      <c r="P3117" s="26">
        <f t="shared" ref="P3117:R3117" si="3650">P3118</f>
        <v>0</v>
      </c>
      <c r="Q3117" s="26">
        <f t="shared" si="3650"/>
        <v>0</v>
      </c>
      <c r="R3117" s="26">
        <f t="shared" si="3650"/>
        <v>0</v>
      </c>
    </row>
    <row r="3118" spans="1:18" x14ac:dyDescent="0.35">
      <c r="A3118" s="10" t="s">
        <v>502</v>
      </c>
      <c r="B3118" s="10" t="s">
        <v>8</v>
      </c>
      <c r="C3118" s="10" t="s">
        <v>10</v>
      </c>
      <c r="D3118" s="10" t="s">
        <v>33</v>
      </c>
      <c r="E3118" s="10">
        <v>850</v>
      </c>
      <c r="F3118" s="25" t="s">
        <v>365</v>
      </c>
      <c r="G3118" s="26">
        <v>6.6</v>
      </c>
      <c r="H3118" s="26"/>
      <c r="I3118" s="26">
        <v>0</v>
      </c>
      <c r="J3118" s="26"/>
      <c r="K3118" s="26"/>
      <c r="L3118" s="26"/>
      <c r="M3118" s="26"/>
      <c r="N3118" s="26"/>
      <c r="O3118" s="47"/>
      <c r="P3118" s="26"/>
      <c r="Q3118" s="26"/>
      <c r="R3118" s="26"/>
    </row>
    <row r="3119" spans="1:18" s="7" customFormat="1" x14ac:dyDescent="0.35">
      <c r="A3119" s="16" t="s">
        <v>502</v>
      </c>
      <c r="B3119" s="16" t="s">
        <v>74</v>
      </c>
      <c r="C3119" s="16"/>
      <c r="D3119" s="16"/>
      <c r="E3119" s="16"/>
      <c r="F3119" s="17" t="s">
        <v>88</v>
      </c>
      <c r="G3119" s="18">
        <f t="shared" ref="G3119:N3120" si="3651">G3120</f>
        <v>13298.684000000001</v>
      </c>
      <c r="H3119" s="18">
        <f t="shared" si="3651"/>
        <v>29222.735629999999</v>
      </c>
      <c r="I3119" s="18">
        <f t="shared" si="3651"/>
        <v>17549.419419999998</v>
      </c>
      <c r="J3119" s="18">
        <f t="shared" si="3651"/>
        <v>15774.751630000001</v>
      </c>
      <c r="K3119" s="18">
        <f t="shared" si="3651"/>
        <v>4101.4354199999998</v>
      </c>
      <c r="L3119" s="18">
        <f t="shared" si="3651"/>
        <v>0</v>
      </c>
      <c r="M3119" s="18">
        <f t="shared" si="3651"/>
        <v>0</v>
      </c>
      <c r="N3119" s="18">
        <f t="shared" si="3651"/>
        <v>14990.691999999999</v>
      </c>
      <c r="O3119" s="46">
        <f t="shared" si="3606"/>
        <v>51.298044747770241</v>
      </c>
      <c r="P3119" s="18">
        <f t="shared" ref="P3119:R3120" si="3652">P3120</f>
        <v>4101.4359999999997</v>
      </c>
      <c r="Q3119" s="18">
        <f t="shared" si="3652"/>
        <v>0</v>
      </c>
      <c r="R3119" s="18">
        <f t="shared" si="3652"/>
        <v>0</v>
      </c>
    </row>
    <row r="3120" spans="1:18" s="29" customFormat="1" x14ac:dyDescent="0.35">
      <c r="A3120" s="20" t="s">
        <v>502</v>
      </c>
      <c r="B3120" s="20" t="s">
        <v>74</v>
      </c>
      <c r="C3120" s="20" t="s">
        <v>75</v>
      </c>
      <c r="D3120" s="20"/>
      <c r="E3120" s="20"/>
      <c r="F3120" s="21" t="s">
        <v>89</v>
      </c>
      <c r="G3120" s="22">
        <f t="shared" si="3651"/>
        <v>13298.684000000001</v>
      </c>
      <c r="H3120" s="22">
        <f t="shared" si="3651"/>
        <v>29222.735629999999</v>
      </c>
      <c r="I3120" s="22">
        <f t="shared" si="3651"/>
        <v>17549.419419999998</v>
      </c>
      <c r="J3120" s="22">
        <f t="shared" si="3651"/>
        <v>15774.751630000001</v>
      </c>
      <c r="K3120" s="22">
        <f t="shared" si="3651"/>
        <v>4101.4354199999998</v>
      </c>
      <c r="L3120" s="22">
        <f t="shared" si="3651"/>
        <v>0</v>
      </c>
      <c r="M3120" s="22">
        <f t="shared" si="3651"/>
        <v>0</v>
      </c>
      <c r="N3120" s="22">
        <f t="shared" si="3651"/>
        <v>14990.691999999999</v>
      </c>
      <c r="O3120" s="48">
        <f t="shared" si="3606"/>
        <v>51.298044747770241</v>
      </c>
      <c r="P3120" s="22">
        <f t="shared" si="3652"/>
        <v>4101.4359999999997</v>
      </c>
      <c r="Q3120" s="22">
        <f t="shared" si="3652"/>
        <v>0</v>
      </c>
      <c r="R3120" s="22">
        <f t="shared" si="3652"/>
        <v>0</v>
      </c>
    </row>
    <row r="3121" spans="1:18" x14ac:dyDescent="0.35">
      <c r="A3121" s="10" t="s">
        <v>502</v>
      </c>
      <c r="B3121" s="10" t="s">
        <v>74</v>
      </c>
      <c r="C3121" s="10" t="s">
        <v>75</v>
      </c>
      <c r="D3121" s="10" t="s">
        <v>503</v>
      </c>
      <c r="E3121" s="10"/>
      <c r="F3121" s="25" t="s">
        <v>634</v>
      </c>
      <c r="G3121" s="26">
        <f t="shared" ref="G3121:R3121" si="3653">G3122+G3126</f>
        <v>13298.684000000001</v>
      </c>
      <c r="H3121" s="26">
        <f t="shared" si="3653"/>
        <v>29222.735629999999</v>
      </c>
      <c r="I3121" s="26">
        <f t="shared" si="3653"/>
        <v>17549.419419999998</v>
      </c>
      <c r="J3121" s="26">
        <f t="shared" si="3653"/>
        <v>15774.751630000001</v>
      </c>
      <c r="K3121" s="26">
        <f t="shared" si="3653"/>
        <v>4101.4354199999998</v>
      </c>
      <c r="L3121" s="26">
        <f t="shared" si="3653"/>
        <v>0</v>
      </c>
      <c r="M3121" s="26">
        <f t="shared" si="3653"/>
        <v>0</v>
      </c>
      <c r="N3121" s="26">
        <f t="shared" si="3653"/>
        <v>14990.691999999999</v>
      </c>
      <c r="O3121" s="47">
        <f t="shared" si="3606"/>
        <v>51.298044747770241</v>
      </c>
      <c r="P3121" s="26">
        <f t="shared" si="3653"/>
        <v>4101.4359999999997</v>
      </c>
      <c r="Q3121" s="26">
        <f t="shared" si="3653"/>
        <v>0</v>
      </c>
      <c r="R3121" s="26">
        <f t="shared" si="3653"/>
        <v>0</v>
      </c>
    </row>
    <row r="3122" spans="1:18" ht="26" x14ac:dyDescent="0.35">
      <c r="A3122" s="10" t="s">
        <v>502</v>
      </c>
      <c r="B3122" s="10" t="s">
        <v>74</v>
      </c>
      <c r="C3122" s="10" t="s">
        <v>75</v>
      </c>
      <c r="D3122" s="10" t="s">
        <v>504</v>
      </c>
      <c r="E3122" s="10"/>
      <c r="F3122" s="25" t="s">
        <v>635</v>
      </c>
      <c r="G3122" s="26">
        <f t="shared" ref="G3122:N3123" si="3654">G3123</f>
        <v>3830.27</v>
      </c>
      <c r="H3122" s="26">
        <f t="shared" si="3654"/>
        <v>3830.27</v>
      </c>
      <c r="I3122" s="26">
        <f t="shared" si="3654"/>
        <v>3830.27</v>
      </c>
      <c r="J3122" s="26">
        <f t="shared" si="3654"/>
        <v>0</v>
      </c>
      <c r="K3122" s="26">
        <f t="shared" si="3654"/>
        <v>0</v>
      </c>
      <c r="L3122" s="26">
        <f t="shared" si="3654"/>
        <v>0</v>
      </c>
      <c r="M3122" s="26">
        <f t="shared" si="3654"/>
        <v>0</v>
      </c>
      <c r="N3122" s="26">
        <f t="shared" si="3654"/>
        <v>1597.33</v>
      </c>
      <c r="O3122" s="47">
        <f t="shared" si="3606"/>
        <v>41.702804240954286</v>
      </c>
      <c r="P3122" s="26">
        <f t="shared" ref="P3122:R3123" si="3655">P3123</f>
        <v>0</v>
      </c>
      <c r="Q3122" s="26">
        <f t="shared" si="3655"/>
        <v>0</v>
      </c>
      <c r="R3122" s="26">
        <f t="shared" si="3655"/>
        <v>0</v>
      </c>
    </row>
    <row r="3123" spans="1:18" x14ac:dyDescent="0.35">
      <c r="A3123" s="10" t="s">
        <v>502</v>
      </c>
      <c r="B3123" s="10" t="s">
        <v>74</v>
      </c>
      <c r="C3123" s="10" t="s">
        <v>75</v>
      </c>
      <c r="D3123" s="10" t="s">
        <v>499</v>
      </c>
      <c r="E3123" s="10"/>
      <c r="F3123" s="25" t="s">
        <v>762</v>
      </c>
      <c r="G3123" s="26">
        <f>G3124</f>
        <v>3830.27</v>
      </c>
      <c r="H3123" s="26">
        <f t="shared" si="3654"/>
        <v>3830.27</v>
      </c>
      <c r="I3123" s="26">
        <f t="shared" si="3654"/>
        <v>3830.27</v>
      </c>
      <c r="J3123" s="26">
        <f t="shared" si="3654"/>
        <v>0</v>
      </c>
      <c r="K3123" s="26">
        <f t="shared" si="3654"/>
        <v>0</v>
      </c>
      <c r="L3123" s="26">
        <f t="shared" si="3654"/>
        <v>0</v>
      </c>
      <c r="M3123" s="26">
        <f t="shared" si="3654"/>
        <v>0</v>
      </c>
      <c r="N3123" s="26">
        <f t="shared" si="3654"/>
        <v>1597.33</v>
      </c>
      <c r="O3123" s="47">
        <f t="shared" si="3606"/>
        <v>41.702804240954286</v>
      </c>
      <c r="P3123" s="26">
        <f t="shared" si="3655"/>
        <v>0</v>
      </c>
      <c r="Q3123" s="26">
        <f t="shared" si="3655"/>
        <v>0</v>
      </c>
      <c r="R3123" s="26">
        <f t="shared" si="3655"/>
        <v>0</v>
      </c>
    </row>
    <row r="3124" spans="1:18" ht="26" x14ac:dyDescent="0.35">
      <c r="A3124" s="10" t="s">
        <v>502</v>
      </c>
      <c r="B3124" s="10" t="s">
        <v>74</v>
      </c>
      <c r="C3124" s="10" t="s">
        <v>75</v>
      </c>
      <c r="D3124" s="10" t="s">
        <v>499</v>
      </c>
      <c r="E3124" s="10" t="s">
        <v>6</v>
      </c>
      <c r="F3124" s="25" t="s">
        <v>367</v>
      </c>
      <c r="G3124" s="26">
        <f t="shared" ref="G3124:N3124" si="3656">G3125</f>
        <v>3830.27</v>
      </c>
      <c r="H3124" s="26">
        <f t="shared" si="3656"/>
        <v>3830.27</v>
      </c>
      <c r="I3124" s="26">
        <f t="shared" si="3656"/>
        <v>3830.27</v>
      </c>
      <c r="J3124" s="26">
        <f t="shared" si="3656"/>
        <v>0</v>
      </c>
      <c r="K3124" s="26">
        <f t="shared" si="3656"/>
        <v>0</v>
      </c>
      <c r="L3124" s="26">
        <f t="shared" si="3656"/>
        <v>0</v>
      </c>
      <c r="M3124" s="26">
        <f t="shared" si="3656"/>
        <v>0</v>
      </c>
      <c r="N3124" s="26">
        <f t="shared" si="3656"/>
        <v>1597.33</v>
      </c>
      <c r="O3124" s="47">
        <f t="shared" si="3606"/>
        <v>41.702804240954286</v>
      </c>
      <c r="P3124" s="26">
        <f t="shared" ref="P3124:R3124" si="3657">P3125</f>
        <v>0</v>
      </c>
      <c r="Q3124" s="26">
        <f t="shared" si="3657"/>
        <v>0</v>
      </c>
      <c r="R3124" s="26">
        <f t="shared" si="3657"/>
        <v>0</v>
      </c>
    </row>
    <row r="3125" spans="1:18" ht="26" x14ac:dyDescent="0.35">
      <c r="A3125" s="10" t="s">
        <v>502</v>
      </c>
      <c r="B3125" s="10" t="s">
        <v>74</v>
      </c>
      <c r="C3125" s="10" t="s">
        <v>75</v>
      </c>
      <c r="D3125" s="10" t="s">
        <v>499</v>
      </c>
      <c r="E3125" s="10">
        <v>240</v>
      </c>
      <c r="F3125" s="25" t="s">
        <v>356</v>
      </c>
      <c r="G3125" s="26">
        <v>3830.27</v>
      </c>
      <c r="H3125" s="26">
        <v>3830.27</v>
      </c>
      <c r="I3125" s="26">
        <v>3830.27</v>
      </c>
      <c r="J3125" s="26"/>
      <c r="K3125" s="26"/>
      <c r="L3125" s="26"/>
      <c r="M3125" s="26"/>
      <c r="N3125" s="26">
        <v>1597.33</v>
      </c>
      <c r="O3125" s="47">
        <f t="shared" si="3606"/>
        <v>41.702804240954286</v>
      </c>
      <c r="P3125" s="26"/>
      <c r="Q3125" s="26"/>
      <c r="R3125" s="26"/>
    </row>
    <row r="3126" spans="1:18" x14ac:dyDescent="0.35">
      <c r="A3126" s="10" t="s">
        <v>502</v>
      </c>
      <c r="B3126" s="10" t="s">
        <v>74</v>
      </c>
      <c r="C3126" s="10" t="s">
        <v>75</v>
      </c>
      <c r="D3126" s="10" t="s">
        <v>505</v>
      </c>
      <c r="E3126" s="10"/>
      <c r="F3126" s="25" t="s">
        <v>636</v>
      </c>
      <c r="G3126" s="26">
        <f t="shared" ref="G3126" si="3658">G3127+G3130</f>
        <v>9468.4140000000007</v>
      </c>
      <c r="H3126" s="26">
        <f>H3127+H3130+H3137+H3140</f>
        <v>25392.465629999999</v>
      </c>
      <c r="I3126" s="26">
        <f t="shared" ref="I3126:R3126" si="3659">I3127+I3130+I3137+I3140</f>
        <v>13719.14942</v>
      </c>
      <c r="J3126" s="26">
        <f t="shared" si="3659"/>
        <v>15774.751630000001</v>
      </c>
      <c r="K3126" s="26">
        <f t="shared" si="3659"/>
        <v>4101.4354199999998</v>
      </c>
      <c r="L3126" s="26">
        <f t="shared" si="3659"/>
        <v>0</v>
      </c>
      <c r="M3126" s="26">
        <f t="shared" si="3659"/>
        <v>0</v>
      </c>
      <c r="N3126" s="26">
        <f t="shared" si="3659"/>
        <v>13393.361999999999</v>
      </c>
      <c r="O3126" s="47">
        <f t="shared" si="3606"/>
        <v>52.745417460273622</v>
      </c>
      <c r="P3126" s="26">
        <f t="shared" si="3659"/>
        <v>4101.4359999999997</v>
      </c>
      <c r="Q3126" s="26">
        <f t="shared" si="3659"/>
        <v>0</v>
      </c>
      <c r="R3126" s="26">
        <f t="shared" si="3659"/>
        <v>0</v>
      </c>
    </row>
    <row r="3127" spans="1:18" ht="39" x14ac:dyDescent="0.35">
      <c r="A3127" s="10" t="s">
        <v>502</v>
      </c>
      <c r="B3127" s="10" t="s">
        <v>74</v>
      </c>
      <c r="C3127" s="10" t="s">
        <v>75</v>
      </c>
      <c r="D3127" s="10" t="s">
        <v>501</v>
      </c>
      <c r="E3127" s="10"/>
      <c r="F3127" s="25" t="s">
        <v>37</v>
      </c>
      <c r="G3127" s="26">
        <f t="shared" ref="G3127:N3128" si="3660">G3128</f>
        <v>4150.21</v>
      </c>
      <c r="H3127" s="26">
        <f t="shared" si="3660"/>
        <v>4299.51</v>
      </c>
      <c r="I3127" s="26">
        <f t="shared" si="3660"/>
        <v>4299.51</v>
      </c>
      <c r="J3127" s="26">
        <f t="shared" si="3660"/>
        <v>0</v>
      </c>
      <c r="K3127" s="26">
        <f t="shared" si="3660"/>
        <v>0</v>
      </c>
      <c r="L3127" s="26">
        <f t="shared" si="3660"/>
        <v>0</v>
      </c>
      <c r="M3127" s="26">
        <f t="shared" si="3660"/>
        <v>0</v>
      </c>
      <c r="N3127" s="26">
        <f t="shared" si="3660"/>
        <v>4299.51</v>
      </c>
      <c r="O3127" s="47">
        <f t="shared" si="3606"/>
        <v>100</v>
      </c>
      <c r="P3127" s="26">
        <f t="shared" ref="P3127:R3128" si="3661">P3128</f>
        <v>0</v>
      </c>
      <c r="Q3127" s="26">
        <f t="shared" si="3661"/>
        <v>0</v>
      </c>
      <c r="R3127" s="26">
        <f t="shared" si="3661"/>
        <v>0</v>
      </c>
    </row>
    <row r="3128" spans="1:18" ht="26" x14ac:dyDescent="0.35">
      <c r="A3128" s="10" t="s">
        <v>502</v>
      </c>
      <c r="B3128" s="10" t="s">
        <v>74</v>
      </c>
      <c r="C3128" s="10" t="s">
        <v>75</v>
      </c>
      <c r="D3128" s="10" t="s">
        <v>501</v>
      </c>
      <c r="E3128" s="10" t="s">
        <v>85</v>
      </c>
      <c r="F3128" s="25" t="s">
        <v>370</v>
      </c>
      <c r="G3128" s="26">
        <f t="shared" si="3660"/>
        <v>4150.21</v>
      </c>
      <c r="H3128" s="26">
        <f t="shared" si="3660"/>
        <v>4299.51</v>
      </c>
      <c r="I3128" s="26">
        <f t="shared" si="3660"/>
        <v>4299.51</v>
      </c>
      <c r="J3128" s="26">
        <f t="shared" si="3660"/>
        <v>0</v>
      </c>
      <c r="K3128" s="26">
        <f t="shared" si="3660"/>
        <v>0</v>
      </c>
      <c r="L3128" s="26">
        <f t="shared" si="3660"/>
        <v>0</v>
      </c>
      <c r="M3128" s="26">
        <f t="shared" si="3660"/>
        <v>0</v>
      </c>
      <c r="N3128" s="26">
        <f t="shared" si="3660"/>
        <v>4299.51</v>
      </c>
      <c r="O3128" s="47">
        <f t="shared" si="3606"/>
        <v>100</v>
      </c>
      <c r="P3128" s="26">
        <f t="shared" si="3661"/>
        <v>0</v>
      </c>
      <c r="Q3128" s="26">
        <f t="shared" si="3661"/>
        <v>0</v>
      </c>
      <c r="R3128" s="26">
        <f t="shared" si="3661"/>
        <v>0</v>
      </c>
    </row>
    <row r="3129" spans="1:18" x14ac:dyDescent="0.35">
      <c r="A3129" s="10" t="s">
        <v>502</v>
      </c>
      <c r="B3129" s="10" t="s">
        <v>74</v>
      </c>
      <c r="C3129" s="10" t="s">
        <v>75</v>
      </c>
      <c r="D3129" s="10" t="s">
        <v>501</v>
      </c>
      <c r="E3129" s="10">
        <v>610</v>
      </c>
      <c r="F3129" s="25" t="s">
        <v>361</v>
      </c>
      <c r="G3129" s="26">
        <v>4150.21</v>
      </c>
      <c r="H3129" s="26">
        <v>4299.51</v>
      </c>
      <c r="I3129" s="26">
        <v>4299.51</v>
      </c>
      <c r="J3129" s="26"/>
      <c r="K3129" s="26"/>
      <c r="L3129" s="26"/>
      <c r="M3129" s="26"/>
      <c r="N3129" s="26">
        <v>4299.51</v>
      </c>
      <c r="O3129" s="47">
        <f t="shared" si="3606"/>
        <v>100</v>
      </c>
      <c r="P3129" s="26"/>
      <c r="Q3129" s="26"/>
      <c r="R3129" s="26"/>
    </row>
    <row r="3130" spans="1:18" ht="26" x14ac:dyDescent="0.35">
      <c r="A3130" s="10" t="s">
        <v>502</v>
      </c>
      <c r="B3130" s="10" t="s">
        <v>74</v>
      </c>
      <c r="C3130" s="10" t="s">
        <v>75</v>
      </c>
      <c r="D3130" s="10" t="s">
        <v>500</v>
      </c>
      <c r="E3130" s="10"/>
      <c r="F3130" s="25" t="s">
        <v>763</v>
      </c>
      <c r="G3130" s="26">
        <f t="shared" ref="G3130" si="3662">G3131+G3133+G3135</f>
        <v>5318.2039999999997</v>
      </c>
      <c r="H3130" s="26">
        <f t="shared" ref="H3130:M3130" si="3663">H3131+H3133+H3135</f>
        <v>5318.2039999999997</v>
      </c>
      <c r="I3130" s="26">
        <f t="shared" si="3663"/>
        <v>5318.2039999999997</v>
      </c>
      <c r="J3130" s="26">
        <f t="shared" si="3663"/>
        <v>0</v>
      </c>
      <c r="K3130" s="26">
        <f t="shared" si="3663"/>
        <v>0</v>
      </c>
      <c r="L3130" s="26">
        <f t="shared" si="3663"/>
        <v>0</v>
      </c>
      <c r="M3130" s="26">
        <f t="shared" si="3663"/>
        <v>0</v>
      </c>
      <c r="N3130" s="26">
        <f t="shared" ref="N3130" si="3664">N3131+N3133+N3135</f>
        <v>4992.4160000000002</v>
      </c>
      <c r="O3130" s="47">
        <f t="shared" si="3606"/>
        <v>93.874097345645268</v>
      </c>
      <c r="P3130" s="26">
        <f t="shared" ref="P3130:R3130" si="3665">P3131+P3133+P3135</f>
        <v>0</v>
      </c>
      <c r="Q3130" s="26">
        <f t="shared" ref="Q3130" si="3666">Q3131+Q3133+Q3135</f>
        <v>0</v>
      </c>
      <c r="R3130" s="26">
        <f t="shared" si="3665"/>
        <v>0</v>
      </c>
    </row>
    <row r="3131" spans="1:18" ht="52" x14ac:dyDescent="0.35">
      <c r="A3131" s="10" t="s">
        <v>502</v>
      </c>
      <c r="B3131" s="10" t="s">
        <v>74</v>
      </c>
      <c r="C3131" s="10" t="s">
        <v>75</v>
      </c>
      <c r="D3131" s="10" t="s">
        <v>500</v>
      </c>
      <c r="E3131" s="10" t="s">
        <v>19</v>
      </c>
      <c r="F3131" s="25" t="s">
        <v>366</v>
      </c>
      <c r="G3131" s="26">
        <f t="shared" ref="G3131:N3131" si="3667">G3132</f>
        <v>150</v>
      </c>
      <c r="H3131" s="26">
        <f t="shared" si="3667"/>
        <v>150</v>
      </c>
      <c r="I3131" s="26">
        <f t="shared" si="3667"/>
        <v>150</v>
      </c>
      <c r="J3131" s="26">
        <f t="shared" si="3667"/>
        <v>0</v>
      </c>
      <c r="K3131" s="26">
        <f t="shared" si="3667"/>
        <v>0</v>
      </c>
      <c r="L3131" s="26">
        <f t="shared" si="3667"/>
        <v>0</v>
      </c>
      <c r="M3131" s="26">
        <f t="shared" si="3667"/>
        <v>0</v>
      </c>
      <c r="N3131" s="26">
        <f t="shared" si="3667"/>
        <v>76.924999999999997</v>
      </c>
      <c r="O3131" s="47">
        <f t="shared" si="3606"/>
        <v>51.283333333333339</v>
      </c>
      <c r="P3131" s="26">
        <f t="shared" ref="P3131:R3131" si="3668">P3132</f>
        <v>0</v>
      </c>
      <c r="Q3131" s="26">
        <f t="shared" si="3668"/>
        <v>0</v>
      </c>
      <c r="R3131" s="26">
        <f t="shared" si="3668"/>
        <v>0</v>
      </c>
    </row>
    <row r="3132" spans="1:18" ht="26" x14ac:dyDescent="0.35">
      <c r="A3132" s="10" t="s">
        <v>502</v>
      </c>
      <c r="B3132" s="10" t="s">
        <v>74</v>
      </c>
      <c r="C3132" s="10" t="s">
        <v>75</v>
      </c>
      <c r="D3132" s="10" t="s">
        <v>500</v>
      </c>
      <c r="E3132" s="10">
        <v>120</v>
      </c>
      <c r="F3132" s="25" t="s">
        <v>355</v>
      </c>
      <c r="G3132" s="26">
        <v>150</v>
      </c>
      <c r="H3132" s="26">
        <v>150</v>
      </c>
      <c r="I3132" s="26">
        <v>150</v>
      </c>
      <c r="J3132" s="26"/>
      <c r="K3132" s="26"/>
      <c r="L3132" s="26"/>
      <c r="M3132" s="26"/>
      <c r="N3132" s="26">
        <v>76.924999999999997</v>
      </c>
      <c r="O3132" s="47">
        <f t="shared" si="3606"/>
        <v>51.283333333333339</v>
      </c>
      <c r="P3132" s="26"/>
      <c r="Q3132" s="26"/>
      <c r="R3132" s="26"/>
    </row>
    <row r="3133" spans="1:18" ht="26" x14ac:dyDescent="0.35">
      <c r="A3133" s="10" t="s">
        <v>502</v>
      </c>
      <c r="B3133" s="10" t="s">
        <v>74</v>
      </c>
      <c r="C3133" s="10" t="s">
        <v>75</v>
      </c>
      <c r="D3133" s="10" t="s">
        <v>500</v>
      </c>
      <c r="E3133" s="10" t="s">
        <v>6</v>
      </c>
      <c r="F3133" s="25" t="s">
        <v>367</v>
      </c>
      <c r="G3133" s="26">
        <f t="shared" ref="G3133:N3133" si="3669">G3134</f>
        <v>4168.2039999999997</v>
      </c>
      <c r="H3133" s="26">
        <f t="shared" si="3669"/>
        <v>4168.2039999999997</v>
      </c>
      <c r="I3133" s="26">
        <f t="shared" si="3669"/>
        <v>4168.2039999999997</v>
      </c>
      <c r="J3133" s="26">
        <f t="shared" si="3669"/>
        <v>0</v>
      </c>
      <c r="K3133" s="26">
        <f t="shared" si="3669"/>
        <v>0</v>
      </c>
      <c r="L3133" s="26">
        <f t="shared" si="3669"/>
        <v>0</v>
      </c>
      <c r="M3133" s="26">
        <f t="shared" si="3669"/>
        <v>0</v>
      </c>
      <c r="N3133" s="26">
        <f t="shared" si="3669"/>
        <v>4085.241</v>
      </c>
      <c r="O3133" s="47">
        <f t="shared" si="3606"/>
        <v>98.009622369730479</v>
      </c>
      <c r="P3133" s="26">
        <f t="shared" ref="P3133:R3133" si="3670">P3134</f>
        <v>0</v>
      </c>
      <c r="Q3133" s="26">
        <f t="shared" si="3670"/>
        <v>0</v>
      </c>
      <c r="R3133" s="26">
        <f t="shared" si="3670"/>
        <v>0</v>
      </c>
    </row>
    <row r="3134" spans="1:18" ht="26" x14ac:dyDescent="0.35">
      <c r="A3134" s="10" t="s">
        <v>502</v>
      </c>
      <c r="B3134" s="10" t="s">
        <v>74</v>
      </c>
      <c r="C3134" s="10" t="s">
        <v>75</v>
      </c>
      <c r="D3134" s="10" t="s">
        <v>500</v>
      </c>
      <c r="E3134" s="10">
        <v>240</v>
      </c>
      <c r="F3134" s="25" t="s">
        <v>356</v>
      </c>
      <c r="G3134" s="26">
        <v>4168.2039999999997</v>
      </c>
      <c r="H3134" s="26">
        <v>4168.2039999999997</v>
      </c>
      <c r="I3134" s="26">
        <v>4168.2039999999997</v>
      </c>
      <c r="J3134" s="26"/>
      <c r="K3134" s="26"/>
      <c r="L3134" s="26"/>
      <c r="M3134" s="26"/>
      <c r="N3134" s="26">
        <v>4085.241</v>
      </c>
      <c r="O3134" s="47">
        <f t="shared" si="3606"/>
        <v>98.009622369730479</v>
      </c>
      <c r="P3134" s="26"/>
      <c r="Q3134" s="26"/>
      <c r="R3134" s="26"/>
    </row>
    <row r="3135" spans="1:18" x14ac:dyDescent="0.35">
      <c r="A3135" s="10" t="s">
        <v>502</v>
      </c>
      <c r="B3135" s="10" t="s">
        <v>74</v>
      </c>
      <c r="C3135" s="10" t="s">
        <v>75</v>
      </c>
      <c r="D3135" s="10" t="s">
        <v>500</v>
      </c>
      <c r="E3135" s="10" t="s">
        <v>7</v>
      </c>
      <c r="F3135" s="25" t="s">
        <v>371</v>
      </c>
      <c r="G3135" s="26">
        <f t="shared" ref="G3135:N3135" si="3671">G3136</f>
        <v>1000</v>
      </c>
      <c r="H3135" s="26">
        <f t="shared" si="3671"/>
        <v>1000</v>
      </c>
      <c r="I3135" s="26">
        <f t="shared" si="3671"/>
        <v>1000</v>
      </c>
      <c r="J3135" s="26">
        <f t="shared" si="3671"/>
        <v>0</v>
      </c>
      <c r="K3135" s="26">
        <f t="shared" si="3671"/>
        <v>0</v>
      </c>
      <c r="L3135" s="26">
        <f t="shared" si="3671"/>
        <v>0</v>
      </c>
      <c r="M3135" s="26">
        <f t="shared" si="3671"/>
        <v>0</v>
      </c>
      <c r="N3135" s="26">
        <f t="shared" si="3671"/>
        <v>830.25</v>
      </c>
      <c r="O3135" s="47">
        <f t="shared" si="3606"/>
        <v>83.025000000000006</v>
      </c>
      <c r="P3135" s="26">
        <f t="shared" ref="P3135:R3135" si="3672">P3136</f>
        <v>0</v>
      </c>
      <c r="Q3135" s="26">
        <f t="shared" si="3672"/>
        <v>0</v>
      </c>
      <c r="R3135" s="26">
        <f t="shared" si="3672"/>
        <v>0</v>
      </c>
    </row>
    <row r="3136" spans="1:18" ht="39" x14ac:dyDescent="0.35">
      <c r="A3136" s="10" t="s">
        <v>502</v>
      </c>
      <c r="B3136" s="10" t="s">
        <v>74</v>
      </c>
      <c r="C3136" s="10" t="s">
        <v>75</v>
      </c>
      <c r="D3136" s="10" t="s">
        <v>500</v>
      </c>
      <c r="E3136" s="10">
        <v>810</v>
      </c>
      <c r="F3136" s="25" t="s">
        <v>733</v>
      </c>
      <c r="G3136" s="26">
        <v>1000</v>
      </c>
      <c r="H3136" s="26">
        <v>1000</v>
      </c>
      <c r="I3136" s="26">
        <v>1000</v>
      </c>
      <c r="J3136" s="26"/>
      <c r="K3136" s="26"/>
      <c r="L3136" s="26"/>
      <c r="M3136" s="26"/>
      <c r="N3136" s="26">
        <v>830.25</v>
      </c>
      <c r="O3136" s="47">
        <f t="shared" si="3606"/>
        <v>83.025000000000006</v>
      </c>
      <c r="P3136" s="26"/>
      <c r="Q3136" s="26"/>
      <c r="R3136" s="26"/>
    </row>
    <row r="3137" spans="1:18" ht="26" x14ac:dyDescent="0.35">
      <c r="A3137" s="10" t="s">
        <v>502</v>
      </c>
      <c r="B3137" s="10" t="s">
        <v>74</v>
      </c>
      <c r="C3137" s="10" t="s">
        <v>75</v>
      </c>
      <c r="D3137" s="10" t="s">
        <v>1012</v>
      </c>
      <c r="E3137" s="10"/>
      <c r="F3137" s="25" t="s">
        <v>1013</v>
      </c>
      <c r="G3137" s="26"/>
      <c r="H3137" s="26">
        <f>H3138</f>
        <v>11673.316210000001</v>
      </c>
      <c r="I3137" s="26">
        <f t="shared" ref="I3137:R3138" si="3673">I3138</f>
        <v>0</v>
      </c>
      <c r="J3137" s="26">
        <f t="shared" si="3673"/>
        <v>11673.316210000001</v>
      </c>
      <c r="K3137" s="26">
        <f t="shared" si="3673"/>
        <v>0</v>
      </c>
      <c r="L3137" s="26">
        <f t="shared" si="3673"/>
        <v>0</v>
      </c>
      <c r="M3137" s="26">
        <f t="shared" si="3673"/>
        <v>0</v>
      </c>
      <c r="N3137" s="26">
        <f t="shared" si="3673"/>
        <v>0</v>
      </c>
      <c r="O3137" s="47">
        <f t="shared" si="3606"/>
        <v>0</v>
      </c>
      <c r="P3137" s="26">
        <f t="shared" si="3673"/>
        <v>0</v>
      </c>
      <c r="Q3137" s="26">
        <f t="shared" si="3673"/>
        <v>0</v>
      </c>
      <c r="R3137" s="26">
        <f t="shared" si="3673"/>
        <v>0</v>
      </c>
    </row>
    <row r="3138" spans="1:18" x14ac:dyDescent="0.35">
      <c r="A3138" s="10" t="s">
        <v>502</v>
      </c>
      <c r="B3138" s="10" t="s">
        <v>74</v>
      </c>
      <c r="C3138" s="10" t="s">
        <v>75</v>
      </c>
      <c r="D3138" s="10" t="s">
        <v>1012</v>
      </c>
      <c r="E3138" s="10" t="s">
        <v>7</v>
      </c>
      <c r="F3138" s="25" t="s">
        <v>371</v>
      </c>
      <c r="G3138" s="26"/>
      <c r="H3138" s="26">
        <f>H3139</f>
        <v>11673.316210000001</v>
      </c>
      <c r="I3138" s="26">
        <f t="shared" si="3673"/>
        <v>0</v>
      </c>
      <c r="J3138" s="26">
        <f t="shared" si="3673"/>
        <v>11673.316210000001</v>
      </c>
      <c r="K3138" s="26">
        <f t="shared" si="3673"/>
        <v>0</v>
      </c>
      <c r="L3138" s="26">
        <f t="shared" si="3673"/>
        <v>0</v>
      </c>
      <c r="M3138" s="26">
        <f t="shared" si="3673"/>
        <v>0</v>
      </c>
      <c r="N3138" s="26">
        <f t="shared" si="3673"/>
        <v>0</v>
      </c>
      <c r="O3138" s="47">
        <f t="shared" si="3606"/>
        <v>0</v>
      </c>
      <c r="P3138" s="26">
        <f t="shared" si="3673"/>
        <v>0</v>
      </c>
      <c r="Q3138" s="26">
        <f t="shared" si="3673"/>
        <v>0</v>
      </c>
      <c r="R3138" s="26">
        <f t="shared" si="3673"/>
        <v>0</v>
      </c>
    </row>
    <row r="3139" spans="1:18" ht="39" x14ac:dyDescent="0.35">
      <c r="A3139" s="10" t="s">
        <v>502</v>
      </c>
      <c r="B3139" s="10" t="s">
        <v>74</v>
      </c>
      <c r="C3139" s="10" t="s">
        <v>75</v>
      </c>
      <c r="D3139" s="10" t="s">
        <v>1012</v>
      </c>
      <c r="E3139" s="10">
        <v>810</v>
      </c>
      <c r="F3139" s="25" t="s">
        <v>733</v>
      </c>
      <c r="G3139" s="26"/>
      <c r="H3139" s="26">
        <v>11673.316210000001</v>
      </c>
      <c r="I3139" s="26">
        <v>0</v>
      </c>
      <c r="J3139" s="26">
        <f>H3139</f>
        <v>11673.316210000001</v>
      </c>
      <c r="K3139" s="26">
        <f>I3139</f>
        <v>0</v>
      </c>
      <c r="L3139" s="26"/>
      <c r="M3139" s="26"/>
      <c r="N3139" s="26"/>
      <c r="O3139" s="47">
        <f t="shared" si="3606"/>
        <v>0</v>
      </c>
      <c r="P3139" s="26"/>
      <c r="Q3139" s="26"/>
      <c r="R3139" s="26"/>
    </row>
    <row r="3140" spans="1:18" ht="39" x14ac:dyDescent="0.35">
      <c r="A3140" s="10" t="s">
        <v>502</v>
      </c>
      <c r="B3140" s="10" t="s">
        <v>74</v>
      </c>
      <c r="C3140" s="10" t="s">
        <v>75</v>
      </c>
      <c r="D3140" s="10" t="s">
        <v>1014</v>
      </c>
      <c r="E3140" s="10"/>
      <c r="F3140" s="25" t="s">
        <v>1015</v>
      </c>
      <c r="G3140" s="26"/>
      <c r="H3140" s="26">
        <f>H3141</f>
        <v>4101.4354199999998</v>
      </c>
      <c r="I3140" s="26">
        <f t="shared" ref="I3140:R3141" si="3674">I3141</f>
        <v>4101.4354199999998</v>
      </c>
      <c r="J3140" s="26">
        <f t="shared" si="3674"/>
        <v>4101.4354199999998</v>
      </c>
      <c r="K3140" s="26">
        <f t="shared" si="3674"/>
        <v>4101.4354199999998</v>
      </c>
      <c r="L3140" s="26">
        <f t="shared" si="3674"/>
        <v>0</v>
      </c>
      <c r="M3140" s="26">
        <f t="shared" si="3674"/>
        <v>0</v>
      </c>
      <c r="N3140" s="26">
        <f t="shared" si="3674"/>
        <v>4101.4359999999997</v>
      </c>
      <c r="O3140" s="47">
        <f t="shared" si="3606"/>
        <v>100.00001414139052</v>
      </c>
      <c r="P3140" s="26">
        <f t="shared" si="3674"/>
        <v>4101.4359999999997</v>
      </c>
      <c r="Q3140" s="26">
        <f t="shared" si="3674"/>
        <v>0</v>
      </c>
      <c r="R3140" s="26">
        <f t="shared" si="3674"/>
        <v>0</v>
      </c>
    </row>
    <row r="3141" spans="1:18" x14ac:dyDescent="0.35">
      <c r="A3141" s="10" t="s">
        <v>502</v>
      </c>
      <c r="B3141" s="10" t="s">
        <v>74</v>
      </c>
      <c r="C3141" s="10" t="s">
        <v>75</v>
      </c>
      <c r="D3141" s="10" t="s">
        <v>1014</v>
      </c>
      <c r="E3141" s="10" t="s">
        <v>7</v>
      </c>
      <c r="F3141" s="25" t="s">
        <v>371</v>
      </c>
      <c r="G3141" s="26"/>
      <c r="H3141" s="26">
        <f>H3142</f>
        <v>4101.4354199999998</v>
      </c>
      <c r="I3141" s="26">
        <f t="shared" si="3674"/>
        <v>4101.4354199999998</v>
      </c>
      <c r="J3141" s="26">
        <f t="shared" si="3674"/>
        <v>4101.4354199999998</v>
      </c>
      <c r="K3141" s="26">
        <f t="shared" si="3674"/>
        <v>4101.4354199999998</v>
      </c>
      <c r="L3141" s="26">
        <f t="shared" si="3674"/>
        <v>0</v>
      </c>
      <c r="M3141" s="26">
        <f t="shared" si="3674"/>
        <v>0</v>
      </c>
      <c r="N3141" s="26">
        <f t="shared" si="3674"/>
        <v>4101.4359999999997</v>
      </c>
      <c r="O3141" s="47">
        <f t="shared" si="3606"/>
        <v>100.00001414139052</v>
      </c>
      <c r="P3141" s="26">
        <f t="shared" si="3674"/>
        <v>4101.4359999999997</v>
      </c>
      <c r="Q3141" s="26">
        <f t="shared" si="3674"/>
        <v>0</v>
      </c>
      <c r="R3141" s="26">
        <f t="shared" si="3674"/>
        <v>0</v>
      </c>
    </row>
    <row r="3142" spans="1:18" ht="39" x14ac:dyDescent="0.35">
      <c r="A3142" s="10" t="s">
        <v>502</v>
      </c>
      <c r="B3142" s="10" t="s">
        <v>74</v>
      </c>
      <c r="C3142" s="10" t="s">
        <v>75</v>
      </c>
      <c r="D3142" s="10" t="s">
        <v>1014</v>
      </c>
      <c r="E3142" s="10">
        <v>810</v>
      </c>
      <c r="F3142" s="25" t="s">
        <v>733</v>
      </c>
      <c r="G3142" s="26"/>
      <c r="H3142" s="26">
        <v>4101.4354199999998</v>
      </c>
      <c r="I3142" s="26">
        <v>4101.4354199999998</v>
      </c>
      <c r="J3142" s="26">
        <f>H3142</f>
        <v>4101.4354199999998</v>
      </c>
      <c r="K3142" s="26">
        <f>I3142</f>
        <v>4101.4354199999998</v>
      </c>
      <c r="L3142" s="26"/>
      <c r="M3142" s="26"/>
      <c r="N3142" s="26">
        <v>4101.4359999999997</v>
      </c>
      <c r="O3142" s="47">
        <f t="shared" si="3606"/>
        <v>100.00001414139052</v>
      </c>
      <c r="P3142" s="26">
        <f>N3142</f>
        <v>4101.4359999999997</v>
      </c>
      <c r="Q3142" s="26"/>
      <c r="R3142" s="26"/>
    </row>
    <row r="3143" spans="1:18" s="7" customFormat="1" ht="26" x14ac:dyDescent="0.35">
      <c r="A3143" s="16">
        <v>955</v>
      </c>
      <c r="B3143" s="16"/>
      <c r="C3143" s="16"/>
      <c r="D3143" s="16"/>
      <c r="E3143" s="16"/>
      <c r="F3143" s="17" t="s">
        <v>563</v>
      </c>
      <c r="G3143" s="18">
        <f t="shared" ref="G3143:R3143" si="3675">G3144+G3166</f>
        <v>1502936.9480000003</v>
      </c>
      <c r="H3143" s="18">
        <f t="shared" si="3675"/>
        <v>1507749.2870000002</v>
      </c>
      <c r="I3143" s="18">
        <f t="shared" si="3675"/>
        <v>1507749.2872500003</v>
      </c>
      <c r="J3143" s="18">
        <f t="shared" si="3675"/>
        <v>133618.10300000003</v>
      </c>
      <c r="K3143" s="18">
        <f t="shared" si="3675"/>
        <v>133618.10300000003</v>
      </c>
      <c r="L3143" s="18">
        <f t="shared" si="3675"/>
        <v>0</v>
      </c>
      <c r="M3143" s="18">
        <f t="shared" si="3675"/>
        <v>0</v>
      </c>
      <c r="N3143" s="18">
        <f t="shared" si="3675"/>
        <v>1501596.7960000001</v>
      </c>
      <c r="O3143" s="46">
        <f t="shared" si="3606"/>
        <v>99.591942038835796</v>
      </c>
      <c r="P3143" s="18">
        <f t="shared" si="3675"/>
        <v>129057.586</v>
      </c>
      <c r="Q3143" s="18">
        <f t="shared" si="3675"/>
        <v>0</v>
      </c>
      <c r="R3143" s="18">
        <f t="shared" si="3675"/>
        <v>0</v>
      </c>
    </row>
    <row r="3144" spans="1:18" s="7" customFormat="1" x14ac:dyDescent="0.35">
      <c r="A3144" s="16">
        <v>955</v>
      </c>
      <c r="B3144" s="16" t="s">
        <v>11</v>
      </c>
      <c r="C3144" s="16"/>
      <c r="D3144" s="16"/>
      <c r="E3144" s="16"/>
      <c r="F3144" s="17" t="s">
        <v>45</v>
      </c>
      <c r="G3144" s="18">
        <f t="shared" ref="G3144:N3146" si="3676">G3145</f>
        <v>156553.872</v>
      </c>
      <c r="H3144" s="18">
        <f t="shared" si="3676"/>
        <v>156553.87200000003</v>
      </c>
      <c r="I3144" s="18">
        <f t="shared" si="3676"/>
        <v>156553.87200000003</v>
      </c>
      <c r="J3144" s="18">
        <f t="shared" si="3676"/>
        <v>132806.30000000002</v>
      </c>
      <c r="K3144" s="18">
        <f t="shared" si="3676"/>
        <v>132806.30000000002</v>
      </c>
      <c r="L3144" s="18">
        <f t="shared" si="3676"/>
        <v>0</v>
      </c>
      <c r="M3144" s="18">
        <f t="shared" si="3676"/>
        <v>0</v>
      </c>
      <c r="N3144" s="18">
        <f t="shared" si="3676"/>
        <v>151869.674</v>
      </c>
      <c r="O3144" s="46">
        <f t="shared" si="3606"/>
        <v>97.007932196017464</v>
      </c>
      <c r="P3144" s="18">
        <f t="shared" ref="P3144:R3146" si="3677">P3145</f>
        <v>128245.783</v>
      </c>
      <c r="Q3144" s="18">
        <f t="shared" si="3677"/>
        <v>0</v>
      </c>
      <c r="R3144" s="18">
        <f t="shared" si="3677"/>
        <v>0</v>
      </c>
    </row>
    <row r="3145" spans="1:18" s="29" customFormat="1" x14ac:dyDescent="0.35">
      <c r="A3145" s="20">
        <v>955</v>
      </c>
      <c r="B3145" s="20" t="s">
        <v>11</v>
      </c>
      <c r="C3145" s="20" t="s">
        <v>11</v>
      </c>
      <c r="D3145" s="20"/>
      <c r="E3145" s="20"/>
      <c r="F3145" s="21" t="s">
        <v>199</v>
      </c>
      <c r="G3145" s="22">
        <f t="shared" si="3676"/>
        <v>156553.872</v>
      </c>
      <c r="H3145" s="22">
        <f t="shared" si="3676"/>
        <v>156553.87200000003</v>
      </c>
      <c r="I3145" s="22">
        <f t="shared" si="3676"/>
        <v>156553.87200000003</v>
      </c>
      <c r="J3145" s="22">
        <f t="shared" si="3676"/>
        <v>132806.30000000002</v>
      </c>
      <c r="K3145" s="22">
        <f t="shared" si="3676"/>
        <v>132806.30000000002</v>
      </c>
      <c r="L3145" s="22">
        <f t="shared" si="3676"/>
        <v>0</v>
      </c>
      <c r="M3145" s="22">
        <f t="shared" si="3676"/>
        <v>0</v>
      </c>
      <c r="N3145" s="22">
        <f t="shared" si="3676"/>
        <v>151869.674</v>
      </c>
      <c r="O3145" s="48">
        <f t="shared" si="3606"/>
        <v>97.007932196017464</v>
      </c>
      <c r="P3145" s="22">
        <f t="shared" si="3677"/>
        <v>128245.783</v>
      </c>
      <c r="Q3145" s="22">
        <f t="shared" si="3677"/>
        <v>0</v>
      </c>
      <c r="R3145" s="22">
        <f t="shared" si="3677"/>
        <v>0</v>
      </c>
    </row>
    <row r="3146" spans="1:18" x14ac:dyDescent="0.35">
      <c r="A3146" s="10">
        <v>955</v>
      </c>
      <c r="B3146" s="10" t="s">
        <v>11</v>
      </c>
      <c r="C3146" s="10" t="s">
        <v>11</v>
      </c>
      <c r="D3146" s="10" t="s">
        <v>188</v>
      </c>
      <c r="E3146" s="10"/>
      <c r="F3146" s="25" t="s">
        <v>216</v>
      </c>
      <c r="G3146" s="26">
        <f t="shared" si="3676"/>
        <v>156553.872</v>
      </c>
      <c r="H3146" s="26">
        <f t="shared" si="3676"/>
        <v>156553.87200000003</v>
      </c>
      <c r="I3146" s="26">
        <f t="shared" si="3676"/>
        <v>156553.87200000003</v>
      </c>
      <c r="J3146" s="26">
        <f t="shared" si="3676"/>
        <v>132806.30000000002</v>
      </c>
      <c r="K3146" s="26">
        <f t="shared" si="3676"/>
        <v>132806.30000000002</v>
      </c>
      <c r="L3146" s="26">
        <f t="shared" si="3676"/>
        <v>0</v>
      </c>
      <c r="M3146" s="26">
        <f t="shared" si="3676"/>
        <v>0</v>
      </c>
      <c r="N3146" s="26">
        <f t="shared" si="3676"/>
        <v>151869.674</v>
      </c>
      <c r="O3146" s="47">
        <f t="shared" si="3606"/>
        <v>97.007932196017464</v>
      </c>
      <c r="P3146" s="26">
        <f t="shared" si="3677"/>
        <v>128245.783</v>
      </c>
      <c r="Q3146" s="26">
        <f t="shared" si="3677"/>
        <v>0</v>
      </c>
      <c r="R3146" s="26">
        <f t="shared" si="3677"/>
        <v>0</v>
      </c>
    </row>
    <row r="3147" spans="1:18" ht="26" x14ac:dyDescent="0.35">
      <c r="A3147" s="10">
        <v>955</v>
      </c>
      <c r="B3147" s="10" t="s">
        <v>11</v>
      </c>
      <c r="C3147" s="10" t="s">
        <v>11</v>
      </c>
      <c r="D3147" s="10" t="s">
        <v>189</v>
      </c>
      <c r="E3147" s="10"/>
      <c r="F3147" s="25" t="s">
        <v>217</v>
      </c>
      <c r="G3147" s="26">
        <f>G3154+G3163+G3148+G3151</f>
        <v>156553.872</v>
      </c>
      <c r="H3147" s="26">
        <f t="shared" ref="H3147:R3147" si="3678">H3154+H3163+H3148+H3151</f>
        <v>156553.87200000003</v>
      </c>
      <c r="I3147" s="26">
        <f t="shared" si="3678"/>
        <v>156553.87200000003</v>
      </c>
      <c r="J3147" s="26">
        <f t="shared" si="3678"/>
        <v>132806.30000000002</v>
      </c>
      <c r="K3147" s="26">
        <f t="shared" si="3678"/>
        <v>132806.30000000002</v>
      </c>
      <c r="L3147" s="26">
        <f t="shared" si="3678"/>
        <v>0</v>
      </c>
      <c r="M3147" s="26">
        <f t="shared" si="3678"/>
        <v>0</v>
      </c>
      <c r="N3147" s="26">
        <f t="shared" si="3678"/>
        <v>151869.674</v>
      </c>
      <c r="O3147" s="47">
        <f t="shared" si="3606"/>
        <v>97.007932196017464</v>
      </c>
      <c r="P3147" s="26">
        <f t="shared" si="3678"/>
        <v>128245.783</v>
      </c>
      <c r="Q3147" s="26">
        <f t="shared" si="3678"/>
        <v>0</v>
      </c>
      <c r="R3147" s="26">
        <f t="shared" si="3678"/>
        <v>0</v>
      </c>
    </row>
    <row r="3148" spans="1:18" ht="26" x14ac:dyDescent="0.35">
      <c r="A3148" s="10">
        <v>955</v>
      </c>
      <c r="B3148" s="10" t="s">
        <v>11</v>
      </c>
      <c r="C3148" s="10" t="s">
        <v>11</v>
      </c>
      <c r="D3148" s="10" t="s">
        <v>506</v>
      </c>
      <c r="E3148" s="10"/>
      <c r="F3148" s="25" t="s">
        <v>631</v>
      </c>
      <c r="G3148" s="26">
        <f t="shared" ref="G3148:N3149" si="3679">G3149</f>
        <v>20693.237000000001</v>
      </c>
      <c r="H3148" s="26">
        <f t="shared" si="3679"/>
        <v>20693.236700000001</v>
      </c>
      <c r="I3148" s="26">
        <f t="shared" si="3679"/>
        <v>20693.236700000001</v>
      </c>
      <c r="J3148" s="26">
        <f t="shared" si="3679"/>
        <v>0</v>
      </c>
      <c r="K3148" s="26">
        <f t="shared" si="3679"/>
        <v>0</v>
      </c>
      <c r="L3148" s="26">
        <f t="shared" si="3679"/>
        <v>0</v>
      </c>
      <c r="M3148" s="26">
        <f t="shared" si="3679"/>
        <v>0</v>
      </c>
      <c r="N3148" s="26">
        <f t="shared" si="3679"/>
        <v>20569.556</v>
      </c>
      <c r="O3148" s="47">
        <f t="shared" si="3606"/>
        <v>99.402313413831479</v>
      </c>
      <c r="P3148" s="26">
        <f t="shared" ref="P3148:R3149" si="3680">P3149</f>
        <v>0</v>
      </c>
      <c r="Q3148" s="26">
        <f t="shared" si="3680"/>
        <v>0</v>
      </c>
      <c r="R3148" s="26">
        <f t="shared" si="3680"/>
        <v>0</v>
      </c>
    </row>
    <row r="3149" spans="1:18" x14ac:dyDescent="0.35">
      <c r="A3149" s="10">
        <v>955</v>
      </c>
      <c r="B3149" s="10" t="s">
        <v>11</v>
      </c>
      <c r="C3149" s="10" t="s">
        <v>11</v>
      </c>
      <c r="D3149" s="10" t="s">
        <v>506</v>
      </c>
      <c r="E3149" s="10" t="s">
        <v>7</v>
      </c>
      <c r="F3149" s="25" t="s">
        <v>371</v>
      </c>
      <c r="G3149" s="26">
        <f t="shared" si="3679"/>
        <v>20693.237000000001</v>
      </c>
      <c r="H3149" s="26">
        <f t="shared" si="3679"/>
        <v>20693.236700000001</v>
      </c>
      <c r="I3149" s="26">
        <f t="shared" si="3679"/>
        <v>20693.236700000001</v>
      </c>
      <c r="J3149" s="26">
        <f t="shared" si="3679"/>
        <v>0</v>
      </c>
      <c r="K3149" s="26">
        <f t="shared" si="3679"/>
        <v>0</v>
      </c>
      <c r="L3149" s="26">
        <f t="shared" si="3679"/>
        <v>0</v>
      </c>
      <c r="M3149" s="26">
        <f t="shared" si="3679"/>
        <v>0</v>
      </c>
      <c r="N3149" s="26">
        <f t="shared" si="3679"/>
        <v>20569.556</v>
      </c>
      <c r="O3149" s="47">
        <f t="shared" si="3606"/>
        <v>99.402313413831479</v>
      </c>
      <c r="P3149" s="26">
        <f t="shared" si="3680"/>
        <v>0</v>
      </c>
      <c r="Q3149" s="26">
        <f t="shared" si="3680"/>
        <v>0</v>
      </c>
      <c r="R3149" s="26">
        <f t="shared" si="3680"/>
        <v>0</v>
      </c>
    </row>
    <row r="3150" spans="1:18" ht="39" x14ac:dyDescent="0.35">
      <c r="A3150" s="10">
        <v>955</v>
      </c>
      <c r="B3150" s="10" t="s">
        <v>11</v>
      </c>
      <c r="C3150" s="10" t="s">
        <v>11</v>
      </c>
      <c r="D3150" s="10" t="s">
        <v>506</v>
      </c>
      <c r="E3150" s="10">
        <v>810</v>
      </c>
      <c r="F3150" s="25" t="s">
        <v>733</v>
      </c>
      <c r="G3150" s="26">
        <v>20693.237000000001</v>
      </c>
      <c r="H3150" s="26">
        <v>20693.236700000001</v>
      </c>
      <c r="I3150" s="26">
        <v>20693.236700000001</v>
      </c>
      <c r="J3150" s="26"/>
      <c r="K3150" s="26"/>
      <c r="L3150" s="26"/>
      <c r="M3150" s="26"/>
      <c r="N3150" s="26">
        <v>20569.556</v>
      </c>
      <c r="O3150" s="47">
        <f t="shared" ref="O3150:O3213" si="3681">N3150/H3150*100</f>
        <v>99.402313413831479</v>
      </c>
      <c r="P3150" s="26"/>
      <c r="Q3150" s="26"/>
      <c r="R3150" s="26"/>
    </row>
    <row r="3151" spans="1:18" ht="26" x14ac:dyDescent="0.35">
      <c r="A3151" s="10">
        <v>955</v>
      </c>
      <c r="B3151" s="10" t="s">
        <v>11</v>
      </c>
      <c r="C3151" s="10" t="s">
        <v>11</v>
      </c>
      <c r="D3151" s="10" t="s">
        <v>803</v>
      </c>
      <c r="E3151" s="10"/>
      <c r="F3151" s="25" t="s">
        <v>806</v>
      </c>
      <c r="G3151" s="26">
        <f t="shared" ref="G3151:G3152" si="3682">G3152</f>
        <v>701.5</v>
      </c>
      <c r="H3151" s="26">
        <f t="shared" ref="H3151:M3152" si="3683">H3152</f>
        <v>701.5</v>
      </c>
      <c r="I3151" s="26">
        <f t="shared" si="3683"/>
        <v>701.5</v>
      </c>
      <c r="J3151" s="26">
        <f t="shared" si="3683"/>
        <v>0</v>
      </c>
      <c r="K3151" s="26">
        <f t="shared" si="3683"/>
        <v>0</v>
      </c>
      <c r="L3151" s="26">
        <f t="shared" si="3683"/>
        <v>0</v>
      </c>
      <c r="M3151" s="26">
        <f t="shared" si="3683"/>
        <v>0</v>
      </c>
      <c r="N3151" s="26">
        <f t="shared" ref="N3151:N3152" si="3684">N3152</f>
        <v>701.5</v>
      </c>
      <c r="O3151" s="47">
        <f t="shared" si="3681"/>
        <v>100</v>
      </c>
      <c r="P3151" s="26">
        <f t="shared" ref="P3151:R3152" si="3685">P3152</f>
        <v>0</v>
      </c>
      <c r="Q3151" s="26">
        <f t="shared" si="3685"/>
        <v>0</v>
      </c>
      <c r="R3151" s="26">
        <f t="shared" si="3685"/>
        <v>0</v>
      </c>
    </row>
    <row r="3152" spans="1:18" ht="26" x14ac:dyDescent="0.35">
      <c r="A3152" s="10">
        <v>955</v>
      </c>
      <c r="B3152" s="10" t="s">
        <v>11</v>
      </c>
      <c r="C3152" s="10" t="s">
        <v>11</v>
      </c>
      <c r="D3152" s="10" t="s">
        <v>803</v>
      </c>
      <c r="E3152" s="10" t="s">
        <v>6</v>
      </c>
      <c r="F3152" s="25" t="s">
        <v>367</v>
      </c>
      <c r="G3152" s="26">
        <f t="shared" si="3682"/>
        <v>701.5</v>
      </c>
      <c r="H3152" s="26">
        <f t="shared" si="3683"/>
        <v>701.5</v>
      </c>
      <c r="I3152" s="26">
        <f t="shared" si="3683"/>
        <v>701.5</v>
      </c>
      <c r="J3152" s="26">
        <f t="shared" si="3683"/>
        <v>0</v>
      </c>
      <c r="K3152" s="26">
        <f t="shared" si="3683"/>
        <v>0</v>
      </c>
      <c r="L3152" s="26">
        <f t="shared" si="3683"/>
        <v>0</v>
      </c>
      <c r="M3152" s="26">
        <f t="shared" si="3683"/>
        <v>0</v>
      </c>
      <c r="N3152" s="26">
        <f t="shared" si="3684"/>
        <v>701.5</v>
      </c>
      <c r="O3152" s="47">
        <f t="shared" si="3681"/>
        <v>100</v>
      </c>
      <c r="P3152" s="26">
        <f t="shared" si="3685"/>
        <v>0</v>
      </c>
      <c r="Q3152" s="26">
        <f t="shared" si="3685"/>
        <v>0</v>
      </c>
      <c r="R3152" s="26">
        <f t="shared" si="3685"/>
        <v>0</v>
      </c>
    </row>
    <row r="3153" spans="1:18" ht="26" x14ac:dyDescent="0.35">
      <c r="A3153" s="10">
        <v>955</v>
      </c>
      <c r="B3153" s="10" t="s">
        <v>11</v>
      </c>
      <c r="C3153" s="10" t="s">
        <v>11</v>
      </c>
      <c r="D3153" s="10" t="s">
        <v>803</v>
      </c>
      <c r="E3153" s="10" t="s">
        <v>302</v>
      </c>
      <c r="F3153" s="25" t="s">
        <v>356</v>
      </c>
      <c r="G3153" s="26">
        <v>701.5</v>
      </c>
      <c r="H3153" s="26">
        <f>1087.7-386.2</f>
        <v>701.5</v>
      </c>
      <c r="I3153" s="26">
        <v>701.5</v>
      </c>
      <c r="J3153" s="26"/>
      <c r="K3153" s="26"/>
      <c r="L3153" s="26"/>
      <c r="M3153" s="26"/>
      <c r="N3153" s="26">
        <v>701.5</v>
      </c>
      <c r="O3153" s="47">
        <f t="shared" si="3681"/>
        <v>100</v>
      </c>
      <c r="P3153" s="26"/>
      <c r="Q3153" s="26"/>
      <c r="R3153" s="26"/>
    </row>
    <row r="3154" spans="1:18" x14ac:dyDescent="0.35">
      <c r="A3154" s="10">
        <v>955</v>
      </c>
      <c r="B3154" s="10" t="s">
        <v>11</v>
      </c>
      <c r="C3154" s="10" t="s">
        <v>11</v>
      </c>
      <c r="D3154" s="10" t="s">
        <v>507</v>
      </c>
      <c r="E3154" s="10"/>
      <c r="F3154" s="25" t="s">
        <v>632</v>
      </c>
      <c r="G3154" s="26">
        <f t="shared" ref="G3154" si="3686">G3155+G3157+G3159+G3161</f>
        <v>132806.30000000002</v>
      </c>
      <c r="H3154" s="26">
        <f t="shared" ref="H3154:M3154" si="3687">H3155+H3157+H3159+H3161</f>
        <v>132806.30000000002</v>
      </c>
      <c r="I3154" s="26">
        <f t="shared" si="3687"/>
        <v>132806.30000000002</v>
      </c>
      <c r="J3154" s="26">
        <f t="shared" si="3687"/>
        <v>132806.30000000002</v>
      </c>
      <c r="K3154" s="26">
        <f t="shared" si="3687"/>
        <v>132806.30000000002</v>
      </c>
      <c r="L3154" s="26">
        <f t="shared" si="3687"/>
        <v>0</v>
      </c>
      <c r="M3154" s="26">
        <f t="shared" si="3687"/>
        <v>0</v>
      </c>
      <c r="N3154" s="26">
        <f t="shared" ref="N3154" si="3688">N3155+N3157+N3159+N3161</f>
        <v>128245.783</v>
      </c>
      <c r="O3154" s="47">
        <f t="shared" si="3681"/>
        <v>96.566038659310578</v>
      </c>
      <c r="P3154" s="26">
        <f t="shared" ref="P3154:R3154" si="3689">P3155+P3157+P3159+P3161</f>
        <v>128245.783</v>
      </c>
      <c r="Q3154" s="26">
        <f t="shared" ref="Q3154" si="3690">Q3155+Q3157+Q3159+Q3161</f>
        <v>0</v>
      </c>
      <c r="R3154" s="26">
        <f t="shared" si="3689"/>
        <v>0</v>
      </c>
    </row>
    <row r="3155" spans="1:18" ht="52" x14ac:dyDescent="0.35">
      <c r="A3155" s="10">
        <v>955</v>
      </c>
      <c r="B3155" s="10" t="s">
        <v>11</v>
      </c>
      <c r="C3155" s="10" t="s">
        <v>11</v>
      </c>
      <c r="D3155" s="10" t="s">
        <v>507</v>
      </c>
      <c r="E3155" s="10" t="s">
        <v>19</v>
      </c>
      <c r="F3155" s="25" t="s">
        <v>366</v>
      </c>
      <c r="G3155" s="26">
        <f t="shared" ref="G3155:N3155" si="3691">G3156</f>
        <v>1271.4000000000001</v>
      </c>
      <c r="H3155" s="26">
        <f t="shared" si="3691"/>
        <v>1336.3</v>
      </c>
      <c r="I3155" s="26">
        <f t="shared" si="3691"/>
        <v>1336.3</v>
      </c>
      <c r="J3155" s="26">
        <f t="shared" si="3691"/>
        <v>1336.3</v>
      </c>
      <c r="K3155" s="26">
        <f t="shared" si="3691"/>
        <v>1336.3</v>
      </c>
      <c r="L3155" s="26">
        <f t="shared" si="3691"/>
        <v>0</v>
      </c>
      <c r="M3155" s="26">
        <f t="shared" si="3691"/>
        <v>0</v>
      </c>
      <c r="N3155" s="26">
        <f t="shared" si="3691"/>
        <v>1261.895</v>
      </c>
      <c r="O3155" s="47">
        <f t="shared" si="3681"/>
        <v>94.432013769363166</v>
      </c>
      <c r="P3155" s="26">
        <f t="shared" ref="P3155:R3155" si="3692">P3156</f>
        <v>1261.895</v>
      </c>
      <c r="Q3155" s="26">
        <f t="shared" si="3692"/>
        <v>0</v>
      </c>
      <c r="R3155" s="26">
        <f t="shared" si="3692"/>
        <v>0</v>
      </c>
    </row>
    <row r="3156" spans="1:18" ht="26" x14ac:dyDescent="0.35">
      <c r="A3156" s="10">
        <v>955</v>
      </c>
      <c r="B3156" s="10" t="s">
        <v>11</v>
      </c>
      <c r="C3156" s="10" t="s">
        <v>11</v>
      </c>
      <c r="D3156" s="10" t="s">
        <v>507</v>
      </c>
      <c r="E3156" s="10">
        <v>120</v>
      </c>
      <c r="F3156" s="25" t="s">
        <v>355</v>
      </c>
      <c r="G3156" s="26">
        <v>1271.4000000000001</v>
      </c>
      <c r="H3156" s="26">
        <v>1336.3</v>
      </c>
      <c r="I3156" s="26">
        <v>1336.3</v>
      </c>
      <c r="J3156" s="26">
        <f>H3156</f>
        <v>1336.3</v>
      </c>
      <c r="K3156" s="26">
        <f>I3156</f>
        <v>1336.3</v>
      </c>
      <c r="L3156" s="26"/>
      <c r="M3156" s="26"/>
      <c r="N3156" s="26">
        <v>1261.895</v>
      </c>
      <c r="O3156" s="47">
        <f t="shared" si="3681"/>
        <v>94.432013769363166</v>
      </c>
      <c r="P3156" s="26">
        <f>N3156</f>
        <v>1261.895</v>
      </c>
      <c r="Q3156" s="26"/>
      <c r="R3156" s="26"/>
    </row>
    <row r="3157" spans="1:18" ht="26" x14ac:dyDescent="0.35">
      <c r="A3157" s="10">
        <v>955</v>
      </c>
      <c r="B3157" s="10" t="s">
        <v>11</v>
      </c>
      <c r="C3157" s="10" t="s">
        <v>11</v>
      </c>
      <c r="D3157" s="10" t="s">
        <v>507</v>
      </c>
      <c r="E3157" s="10" t="s">
        <v>6</v>
      </c>
      <c r="F3157" s="25" t="s">
        <v>367</v>
      </c>
      <c r="G3157" s="26">
        <f t="shared" ref="G3157:N3157" si="3693">G3158</f>
        <v>691.2</v>
      </c>
      <c r="H3157" s="26">
        <f t="shared" si="3693"/>
        <v>626.29999999999995</v>
      </c>
      <c r="I3157" s="26">
        <f t="shared" si="3693"/>
        <v>626.29999999999995</v>
      </c>
      <c r="J3157" s="26">
        <f t="shared" si="3693"/>
        <v>626.29999999999995</v>
      </c>
      <c r="K3157" s="26">
        <f t="shared" si="3693"/>
        <v>626.29999999999995</v>
      </c>
      <c r="L3157" s="26">
        <f t="shared" si="3693"/>
        <v>0</v>
      </c>
      <c r="M3157" s="26">
        <f t="shared" si="3693"/>
        <v>0</v>
      </c>
      <c r="N3157" s="26">
        <f t="shared" si="3693"/>
        <v>626.053</v>
      </c>
      <c r="O3157" s="47">
        <f t="shared" si="3681"/>
        <v>99.960562030975581</v>
      </c>
      <c r="P3157" s="26">
        <f t="shared" ref="P3157:R3157" si="3694">P3158</f>
        <v>626.053</v>
      </c>
      <c r="Q3157" s="26">
        <f t="shared" si="3694"/>
        <v>0</v>
      </c>
      <c r="R3157" s="26">
        <f t="shared" si="3694"/>
        <v>0</v>
      </c>
    </row>
    <row r="3158" spans="1:18" ht="26" x14ac:dyDescent="0.35">
      <c r="A3158" s="10">
        <v>955</v>
      </c>
      <c r="B3158" s="10" t="s">
        <v>11</v>
      </c>
      <c r="C3158" s="10" t="s">
        <v>11</v>
      </c>
      <c r="D3158" s="10" t="s">
        <v>507</v>
      </c>
      <c r="E3158" s="10">
        <v>240</v>
      </c>
      <c r="F3158" s="25" t="s">
        <v>356</v>
      </c>
      <c r="G3158" s="26">
        <v>691.2</v>
      </c>
      <c r="H3158" s="26">
        <v>626.29999999999995</v>
      </c>
      <c r="I3158" s="26">
        <v>626.29999999999995</v>
      </c>
      <c r="J3158" s="26">
        <f>H3158</f>
        <v>626.29999999999995</v>
      </c>
      <c r="K3158" s="26">
        <f>I3158</f>
        <v>626.29999999999995</v>
      </c>
      <c r="L3158" s="26"/>
      <c r="M3158" s="26"/>
      <c r="N3158" s="26">
        <v>626.053</v>
      </c>
      <c r="O3158" s="47">
        <f t="shared" si="3681"/>
        <v>99.960562030975581</v>
      </c>
      <c r="P3158" s="26">
        <f>N3158</f>
        <v>626.053</v>
      </c>
      <c r="Q3158" s="26"/>
      <c r="R3158" s="26"/>
    </row>
    <row r="3159" spans="1:18" x14ac:dyDescent="0.35">
      <c r="A3159" s="10">
        <v>955</v>
      </c>
      <c r="B3159" s="10" t="s">
        <v>11</v>
      </c>
      <c r="C3159" s="10" t="s">
        <v>11</v>
      </c>
      <c r="D3159" s="10" t="s">
        <v>507</v>
      </c>
      <c r="E3159" s="10" t="s">
        <v>141</v>
      </c>
      <c r="F3159" s="25" t="s">
        <v>368</v>
      </c>
      <c r="G3159" s="26">
        <f t="shared" ref="G3159:N3159" si="3695">G3160</f>
        <v>13997.1</v>
      </c>
      <c r="H3159" s="26">
        <f t="shared" si="3695"/>
        <v>15217.1</v>
      </c>
      <c r="I3159" s="26">
        <f t="shared" si="3695"/>
        <v>15217.1</v>
      </c>
      <c r="J3159" s="26">
        <f t="shared" si="3695"/>
        <v>15217.1</v>
      </c>
      <c r="K3159" s="26">
        <f t="shared" si="3695"/>
        <v>15217.1</v>
      </c>
      <c r="L3159" s="26">
        <f t="shared" si="3695"/>
        <v>0</v>
      </c>
      <c r="M3159" s="26">
        <f t="shared" si="3695"/>
        <v>0</v>
      </c>
      <c r="N3159" s="26">
        <f t="shared" si="3695"/>
        <v>15216.862999999999</v>
      </c>
      <c r="O3159" s="47">
        <f t="shared" si="3681"/>
        <v>99.998442541614367</v>
      </c>
      <c r="P3159" s="26">
        <f t="shared" ref="P3159:R3159" si="3696">P3160</f>
        <v>15216.862999999999</v>
      </c>
      <c r="Q3159" s="26">
        <f t="shared" si="3696"/>
        <v>0</v>
      </c>
      <c r="R3159" s="26">
        <f t="shared" si="3696"/>
        <v>0</v>
      </c>
    </row>
    <row r="3160" spans="1:18" ht="26" x14ac:dyDescent="0.35">
      <c r="A3160" s="10">
        <v>955</v>
      </c>
      <c r="B3160" s="10" t="s">
        <v>11</v>
      </c>
      <c r="C3160" s="10" t="s">
        <v>11</v>
      </c>
      <c r="D3160" s="10" t="s">
        <v>507</v>
      </c>
      <c r="E3160" s="10">
        <v>320</v>
      </c>
      <c r="F3160" s="25" t="s">
        <v>357</v>
      </c>
      <c r="G3160" s="26">
        <v>13997.1</v>
      </c>
      <c r="H3160" s="26">
        <v>15217.1</v>
      </c>
      <c r="I3160" s="26">
        <v>15217.1</v>
      </c>
      <c r="J3160" s="26">
        <f>H3160</f>
        <v>15217.1</v>
      </c>
      <c r="K3160" s="26">
        <f>I3160</f>
        <v>15217.1</v>
      </c>
      <c r="L3160" s="26"/>
      <c r="M3160" s="26"/>
      <c r="N3160" s="26">
        <v>15216.862999999999</v>
      </c>
      <c r="O3160" s="47">
        <f t="shared" si="3681"/>
        <v>99.998442541614367</v>
      </c>
      <c r="P3160" s="26">
        <f>N3160</f>
        <v>15216.862999999999</v>
      </c>
      <c r="Q3160" s="26"/>
      <c r="R3160" s="26"/>
    </row>
    <row r="3161" spans="1:18" x14ac:dyDescent="0.35">
      <c r="A3161" s="10">
        <v>955</v>
      </c>
      <c r="B3161" s="10" t="s">
        <v>11</v>
      </c>
      <c r="C3161" s="10" t="s">
        <v>11</v>
      </c>
      <c r="D3161" s="10" t="s">
        <v>507</v>
      </c>
      <c r="E3161" s="10" t="s">
        <v>7</v>
      </c>
      <c r="F3161" s="25" t="s">
        <v>371</v>
      </c>
      <c r="G3161" s="26">
        <f t="shared" ref="G3161:N3161" si="3697">G3162</f>
        <v>116846.6</v>
      </c>
      <c r="H3161" s="26">
        <f t="shared" si="3697"/>
        <v>115626.6</v>
      </c>
      <c r="I3161" s="26">
        <f t="shared" si="3697"/>
        <v>115626.6</v>
      </c>
      <c r="J3161" s="26">
        <f t="shared" si="3697"/>
        <v>115626.6</v>
      </c>
      <c r="K3161" s="26">
        <f t="shared" si="3697"/>
        <v>115626.6</v>
      </c>
      <c r="L3161" s="26">
        <f t="shared" si="3697"/>
        <v>0</v>
      </c>
      <c r="M3161" s="26">
        <f t="shared" si="3697"/>
        <v>0</v>
      </c>
      <c r="N3161" s="26">
        <f t="shared" si="3697"/>
        <v>111140.97199999999</v>
      </c>
      <c r="O3161" s="47">
        <f t="shared" si="3681"/>
        <v>96.120591628569883</v>
      </c>
      <c r="P3161" s="26">
        <f t="shared" ref="P3161:R3161" si="3698">P3162</f>
        <v>111140.97199999999</v>
      </c>
      <c r="Q3161" s="26">
        <f t="shared" si="3698"/>
        <v>0</v>
      </c>
      <c r="R3161" s="26">
        <f t="shared" si="3698"/>
        <v>0</v>
      </c>
    </row>
    <row r="3162" spans="1:18" ht="39" x14ac:dyDescent="0.35">
      <c r="A3162" s="10">
        <v>955</v>
      </c>
      <c r="B3162" s="10" t="s">
        <v>11</v>
      </c>
      <c r="C3162" s="10" t="s">
        <v>11</v>
      </c>
      <c r="D3162" s="10" t="s">
        <v>507</v>
      </c>
      <c r="E3162" s="10">
        <v>810</v>
      </c>
      <c r="F3162" s="25" t="s">
        <v>733</v>
      </c>
      <c r="G3162" s="26">
        <v>116846.6</v>
      </c>
      <c r="H3162" s="26">
        <v>115626.6</v>
      </c>
      <c r="I3162" s="26">
        <v>115626.6</v>
      </c>
      <c r="J3162" s="26">
        <f>H3162</f>
        <v>115626.6</v>
      </c>
      <c r="K3162" s="26">
        <f>I3162</f>
        <v>115626.6</v>
      </c>
      <c r="L3162" s="26"/>
      <c r="M3162" s="26"/>
      <c r="N3162" s="26">
        <v>111140.97199999999</v>
      </c>
      <c r="O3162" s="47">
        <f t="shared" si="3681"/>
        <v>96.120591628569883</v>
      </c>
      <c r="P3162" s="26">
        <f>N3162</f>
        <v>111140.97199999999</v>
      </c>
      <c r="Q3162" s="26"/>
      <c r="R3162" s="26"/>
    </row>
    <row r="3163" spans="1:18" ht="52" x14ac:dyDescent="0.35">
      <c r="A3163" s="10">
        <v>955</v>
      </c>
      <c r="B3163" s="10" t="s">
        <v>11</v>
      </c>
      <c r="C3163" s="10" t="s">
        <v>11</v>
      </c>
      <c r="D3163" s="10" t="s">
        <v>508</v>
      </c>
      <c r="E3163" s="10"/>
      <c r="F3163" s="25" t="s">
        <v>633</v>
      </c>
      <c r="G3163" s="26">
        <f t="shared" ref="G3163:N3164" si="3699">G3164</f>
        <v>2352.835</v>
      </c>
      <c r="H3163" s="26">
        <f t="shared" si="3699"/>
        <v>2352.8353000000002</v>
      </c>
      <c r="I3163" s="26">
        <f t="shared" si="3699"/>
        <v>2352.8353000000002</v>
      </c>
      <c r="J3163" s="26">
        <f t="shared" si="3699"/>
        <v>0</v>
      </c>
      <c r="K3163" s="26">
        <f t="shared" si="3699"/>
        <v>0</v>
      </c>
      <c r="L3163" s="26">
        <f t="shared" si="3699"/>
        <v>0</v>
      </c>
      <c r="M3163" s="26">
        <f t="shared" si="3699"/>
        <v>0</v>
      </c>
      <c r="N3163" s="26">
        <f t="shared" si="3699"/>
        <v>2352.835</v>
      </c>
      <c r="O3163" s="47">
        <f t="shared" si="3681"/>
        <v>99.999987249426255</v>
      </c>
      <c r="P3163" s="26">
        <f t="shared" ref="P3163:R3164" si="3700">P3164</f>
        <v>0</v>
      </c>
      <c r="Q3163" s="26">
        <f t="shared" si="3700"/>
        <v>0</v>
      </c>
      <c r="R3163" s="26">
        <f t="shared" si="3700"/>
        <v>0</v>
      </c>
    </row>
    <row r="3164" spans="1:18" x14ac:dyDescent="0.35">
      <c r="A3164" s="10">
        <v>955</v>
      </c>
      <c r="B3164" s="10" t="s">
        <v>11</v>
      </c>
      <c r="C3164" s="10" t="s">
        <v>11</v>
      </c>
      <c r="D3164" s="10" t="s">
        <v>508</v>
      </c>
      <c r="E3164" s="10" t="s">
        <v>7</v>
      </c>
      <c r="F3164" s="25" t="s">
        <v>371</v>
      </c>
      <c r="G3164" s="26">
        <f t="shared" si="3699"/>
        <v>2352.835</v>
      </c>
      <c r="H3164" s="26">
        <f t="shared" si="3699"/>
        <v>2352.8353000000002</v>
      </c>
      <c r="I3164" s="26">
        <f t="shared" si="3699"/>
        <v>2352.8353000000002</v>
      </c>
      <c r="J3164" s="26">
        <f t="shared" si="3699"/>
        <v>0</v>
      </c>
      <c r="K3164" s="26">
        <f t="shared" si="3699"/>
        <v>0</v>
      </c>
      <c r="L3164" s="26">
        <f t="shared" si="3699"/>
        <v>0</v>
      </c>
      <c r="M3164" s="26">
        <f t="shared" si="3699"/>
        <v>0</v>
      </c>
      <c r="N3164" s="26">
        <f t="shared" si="3699"/>
        <v>2352.835</v>
      </c>
      <c r="O3164" s="47">
        <f t="shared" si="3681"/>
        <v>99.999987249426255</v>
      </c>
      <c r="P3164" s="26">
        <f t="shared" si="3700"/>
        <v>0</v>
      </c>
      <c r="Q3164" s="26">
        <f t="shared" si="3700"/>
        <v>0</v>
      </c>
      <c r="R3164" s="26">
        <f t="shared" si="3700"/>
        <v>0</v>
      </c>
    </row>
    <row r="3165" spans="1:18" ht="39" x14ac:dyDescent="0.35">
      <c r="A3165" s="10">
        <v>955</v>
      </c>
      <c r="B3165" s="10" t="s">
        <v>11</v>
      </c>
      <c r="C3165" s="10" t="s">
        <v>11</v>
      </c>
      <c r="D3165" s="10" t="s">
        <v>508</v>
      </c>
      <c r="E3165" s="10">
        <v>810</v>
      </c>
      <c r="F3165" s="25" t="s">
        <v>733</v>
      </c>
      <c r="G3165" s="26">
        <v>2352.835</v>
      </c>
      <c r="H3165" s="26">
        <v>2352.8353000000002</v>
      </c>
      <c r="I3165" s="26">
        <v>2352.8353000000002</v>
      </c>
      <c r="J3165" s="26"/>
      <c r="K3165" s="26"/>
      <c r="L3165" s="26"/>
      <c r="M3165" s="26"/>
      <c r="N3165" s="26">
        <v>2352.835</v>
      </c>
      <c r="O3165" s="47">
        <f t="shared" si="3681"/>
        <v>99.999987249426255</v>
      </c>
      <c r="P3165" s="26"/>
      <c r="Q3165" s="26"/>
      <c r="R3165" s="26"/>
    </row>
    <row r="3166" spans="1:18" s="7" customFormat="1" x14ac:dyDescent="0.35">
      <c r="A3166" s="16">
        <v>955</v>
      </c>
      <c r="B3166" s="16" t="s">
        <v>129</v>
      </c>
      <c r="C3166" s="16"/>
      <c r="D3166" s="16"/>
      <c r="E3166" s="16"/>
      <c r="F3166" s="17" t="s">
        <v>151</v>
      </c>
      <c r="G3166" s="18">
        <f t="shared" ref="G3166:R3166" si="3701">G3167+G3175+G3196</f>
        <v>1346383.0760000004</v>
      </c>
      <c r="H3166" s="18">
        <f t="shared" si="3701"/>
        <v>1351195.4150000003</v>
      </c>
      <c r="I3166" s="18">
        <f t="shared" si="3701"/>
        <v>1351195.4152500003</v>
      </c>
      <c r="J3166" s="18">
        <f t="shared" si="3701"/>
        <v>811.803</v>
      </c>
      <c r="K3166" s="18">
        <f t="shared" si="3701"/>
        <v>811.803</v>
      </c>
      <c r="L3166" s="18">
        <f t="shared" si="3701"/>
        <v>0</v>
      </c>
      <c r="M3166" s="18">
        <f t="shared" si="3701"/>
        <v>0</v>
      </c>
      <c r="N3166" s="18">
        <f t="shared" si="3701"/>
        <v>1349727.122</v>
      </c>
      <c r="O3166" s="46">
        <f t="shared" si="3681"/>
        <v>99.891333778689571</v>
      </c>
      <c r="P3166" s="18">
        <f t="shared" si="3701"/>
        <v>811.803</v>
      </c>
      <c r="Q3166" s="18">
        <f t="shared" si="3701"/>
        <v>0</v>
      </c>
      <c r="R3166" s="18">
        <f t="shared" si="3701"/>
        <v>0</v>
      </c>
    </row>
    <row r="3167" spans="1:18" s="29" customFormat="1" x14ac:dyDescent="0.35">
      <c r="A3167" s="20">
        <v>955</v>
      </c>
      <c r="B3167" s="20" t="s">
        <v>129</v>
      </c>
      <c r="C3167" s="20" t="s">
        <v>8</v>
      </c>
      <c r="D3167" s="20"/>
      <c r="E3167" s="20"/>
      <c r="F3167" s="21" t="s">
        <v>614</v>
      </c>
      <c r="G3167" s="22">
        <f t="shared" ref="G3167:N3169" si="3702">G3168</f>
        <v>51394.799999999996</v>
      </c>
      <c r="H3167" s="22">
        <f t="shared" si="3702"/>
        <v>53772.3</v>
      </c>
      <c r="I3167" s="22">
        <f t="shared" si="3702"/>
        <v>53772.3</v>
      </c>
      <c r="J3167" s="22">
        <f t="shared" si="3702"/>
        <v>0</v>
      </c>
      <c r="K3167" s="22">
        <f t="shared" si="3702"/>
        <v>0</v>
      </c>
      <c r="L3167" s="22">
        <f t="shared" si="3702"/>
        <v>0</v>
      </c>
      <c r="M3167" s="22">
        <f t="shared" si="3702"/>
        <v>0</v>
      </c>
      <c r="N3167" s="22">
        <f t="shared" si="3702"/>
        <v>53709.255000000005</v>
      </c>
      <c r="O3167" s="48">
        <f t="shared" si="3681"/>
        <v>99.882755619529021</v>
      </c>
      <c r="P3167" s="22">
        <f t="shared" ref="P3167:R3169" si="3703">P3168</f>
        <v>0</v>
      </c>
      <c r="Q3167" s="22">
        <f t="shared" si="3703"/>
        <v>0</v>
      </c>
      <c r="R3167" s="22">
        <f t="shared" si="3703"/>
        <v>0</v>
      </c>
    </row>
    <row r="3168" spans="1:18" ht="26" x14ac:dyDescent="0.35">
      <c r="A3168" s="10">
        <v>955</v>
      </c>
      <c r="B3168" s="10" t="s">
        <v>129</v>
      </c>
      <c r="C3168" s="10" t="s">
        <v>8</v>
      </c>
      <c r="D3168" s="10" t="s">
        <v>28</v>
      </c>
      <c r="E3168" s="10"/>
      <c r="F3168" s="25" t="s">
        <v>39</v>
      </c>
      <c r="G3168" s="26">
        <f t="shared" si="3702"/>
        <v>51394.799999999996</v>
      </c>
      <c r="H3168" s="26">
        <f t="shared" si="3702"/>
        <v>53772.3</v>
      </c>
      <c r="I3168" s="26">
        <f t="shared" si="3702"/>
        <v>53772.3</v>
      </c>
      <c r="J3168" s="26">
        <f t="shared" si="3702"/>
        <v>0</v>
      </c>
      <c r="K3168" s="26">
        <f t="shared" si="3702"/>
        <v>0</v>
      </c>
      <c r="L3168" s="26">
        <f t="shared" si="3702"/>
        <v>0</v>
      </c>
      <c r="M3168" s="26">
        <f t="shared" si="3702"/>
        <v>0</v>
      </c>
      <c r="N3168" s="26">
        <f t="shared" si="3702"/>
        <v>53709.255000000005</v>
      </c>
      <c r="O3168" s="47">
        <f t="shared" si="3681"/>
        <v>99.882755619529021</v>
      </c>
      <c r="P3168" s="26">
        <f t="shared" si="3703"/>
        <v>0</v>
      </c>
      <c r="Q3168" s="26">
        <f t="shared" si="3703"/>
        <v>0</v>
      </c>
      <c r="R3168" s="26">
        <f t="shared" si="3703"/>
        <v>0</v>
      </c>
    </row>
    <row r="3169" spans="1:18" x14ac:dyDescent="0.35">
      <c r="A3169" s="10">
        <v>955</v>
      </c>
      <c r="B3169" s="10" t="s">
        <v>129</v>
      </c>
      <c r="C3169" s="10" t="s">
        <v>8</v>
      </c>
      <c r="D3169" s="10" t="s">
        <v>29</v>
      </c>
      <c r="E3169" s="10"/>
      <c r="F3169" s="25" t="s">
        <v>40</v>
      </c>
      <c r="G3169" s="26">
        <f t="shared" si="3702"/>
        <v>51394.799999999996</v>
      </c>
      <c r="H3169" s="26">
        <f t="shared" si="3702"/>
        <v>53772.3</v>
      </c>
      <c r="I3169" s="26">
        <f t="shared" si="3702"/>
        <v>53772.3</v>
      </c>
      <c r="J3169" s="26">
        <f t="shared" si="3702"/>
        <v>0</v>
      </c>
      <c r="K3169" s="26">
        <f t="shared" si="3702"/>
        <v>0</v>
      </c>
      <c r="L3169" s="26">
        <f t="shared" si="3702"/>
        <v>0</v>
      </c>
      <c r="M3169" s="26">
        <f t="shared" si="3702"/>
        <v>0</v>
      </c>
      <c r="N3169" s="26">
        <f t="shared" si="3702"/>
        <v>53709.255000000005</v>
      </c>
      <c r="O3169" s="47">
        <f t="shared" si="3681"/>
        <v>99.882755619529021</v>
      </c>
      <c r="P3169" s="26">
        <f t="shared" si="3703"/>
        <v>0</v>
      </c>
      <c r="Q3169" s="26">
        <f t="shared" si="3703"/>
        <v>0</v>
      </c>
      <c r="R3169" s="26">
        <f t="shared" si="3703"/>
        <v>0</v>
      </c>
    </row>
    <row r="3170" spans="1:18" ht="39" x14ac:dyDescent="0.35">
      <c r="A3170" s="10">
        <v>955</v>
      </c>
      <c r="B3170" s="10" t="s">
        <v>129</v>
      </c>
      <c r="C3170" s="10" t="s">
        <v>8</v>
      </c>
      <c r="D3170" s="10" t="s">
        <v>509</v>
      </c>
      <c r="E3170" s="10"/>
      <c r="F3170" s="25" t="s">
        <v>710</v>
      </c>
      <c r="G3170" s="26">
        <f t="shared" ref="G3170" si="3704">G3171+G3173</f>
        <v>51394.799999999996</v>
      </c>
      <c r="H3170" s="26">
        <f t="shared" ref="H3170:M3170" si="3705">H3171+H3173</f>
        <v>53772.3</v>
      </c>
      <c r="I3170" s="26">
        <f t="shared" si="3705"/>
        <v>53772.3</v>
      </c>
      <c r="J3170" s="26">
        <f t="shared" si="3705"/>
        <v>0</v>
      </c>
      <c r="K3170" s="26">
        <f t="shared" si="3705"/>
        <v>0</v>
      </c>
      <c r="L3170" s="26">
        <f t="shared" si="3705"/>
        <v>0</v>
      </c>
      <c r="M3170" s="26">
        <f t="shared" si="3705"/>
        <v>0</v>
      </c>
      <c r="N3170" s="26">
        <f t="shared" ref="N3170" si="3706">N3171+N3173</f>
        <v>53709.255000000005</v>
      </c>
      <c r="O3170" s="47">
        <f t="shared" si="3681"/>
        <v>99.882755619529021</v>
      </c>
      <c r="P3170" s="26">
        <f t="shared" ref="P3170:R3170" si="3707">P3171+P3173</f>
        <v>0</v>
      </c>
      <c r="Q3170" s="26">
        <f t="shared" ref="Q3170" si="3708">Q3171+Q3173</f>
        <v>0</v>
      </c>
      <c r="R3170" s="26">
        <f t="shared" si="3707"/>
        <v>0</v>
      </c>
    </row>
    <row r="3171" spans="1:18" ht="26" x14ac:dyDescent="0.35">
      <c r="A3171" s="10">
        <v>955</v>
      </c>
      <c r="B3171" s="10" t="s">
        <v>129</v>
      </c>
      <c r="C3171" s="10" t="s">
        <v>8</v>
      </c>
      <c r="D3171" s="10" t="s">
        <v>509</v>
      </c>
      <c r="E3171" s="10" t="s">
        <v>6</v>
      </c>
      <c r="F3171" s="25" t="s">
        <v>367</v>
      </c>
      <c r="G3171" s="26">
        <f t="shared" ref="G3171:N3171" si="3709">G3172</f>
        <v>252.6</v>
      </c>
      <c r="H3171" s="26">
        <f t="shared" si="3709"/>
        <v>264.39999999999998</v>
      </c>
      <c r="I3171" s="26">
        <f t="shared" si="3709"/>
        <v>264.39999999999998</v>
      </c>
      <c r="J3171" s="26">
        <f t="shared" si="3709"/>
        <v>0</v>
      </c>
      <c r="K3171" s="26">
        <f t="shared" si="3709"/>
        <v>0</v>
      </c>
      <c r="L3171" s="26">
        <f t="shared" si="3709"/>
        <v>0</v>
      </c>
      <c r="M3171" s="26">
        <f t="shared" si="3709"/>
        <v>0</v>
      </c>
      <c r="N3171" s="26">
        <f t="shared" si="3709"/>
        <v>261.96100000000001</v>
      </c>
      <c r="O3171" s="47">
        <f t="shared" si="3681"/>
        <v>99.077534039334353</v>
      </c>
      <c r="P3171" s="26">
        <f t="shared" ref="P3171:R3171" si="3710">P3172</f>
        <v>0</v>
      </c>
      <c r="Q3171" s="26">
        <f t="shared" si="3710"/>
        <v>0</v>
      </c>
      <c r="R3171" s="26">
        <f t="shared" si="3710"/>
        <v>0</v>
      </c>
    </row>
    <row r="3172" spans="1:18" ht="26" x14ac:dyDescent="0.35">
      <c r="A3172" s="10">
        <v>955</v>
      </c>
      <c r="B3172" s="10" t="s">
        <v>129</v>
      </c>
      <c r="C3172" s="10" t="s">
        <v>8</v>
      </c>
      <c r="D3172" s="10" t="s">
        <v>509</v>
      </c>
      <c r="E3172" s="10">
        <v>240</v>
      </c>
      <c r="F3172" s="25" t="s">
        <v>356</v>
      </c>
      <c r="G3172" s="26">
        <v>252.6</v>
      </c>
      <c r="H3172" s="26">
        <v>264.39999999999998</v>
      </c>
      <c r="I3172" s="26">
        <v>264.39999999999998</v>
      </c>
      <c r="J3172" s="26"/>
      <c r="K3172" s="26"/>
      <c r="L3172" s="26"/>
      <c r="M3172" s="26"/>
      <c r="N3172" s="26">
        <v>261.96100000000001</v>
      </c>
      <c r="O3172" s="47">
        <f t="shared" si="3681"/>
        <v>99.077534039334353</v>
      </c>
      <c r="P3172" s="26"/>
      <c r="Q3172" s="26"/>
      <c r="R3172" s="26"/>
    </row>
    <row r="3173" spans="1:18" x14ac:dyDescent="0.35">
      <c r="A3173" s="10">
        <v>955</v>
      </c>
      <c r="B3173" s="10" t="s">
        <v>129</v>
      </c>
      <c r="C3173" s="10" t="s">
        <v>8</v>
      </c>
      <c r="D3173" s="10" t="s">
        <v>509</v>
      </c>
      <c r="E3173" s="10" t="s">
        <v>141</v>
      </c>
      <c r="F3173" s="25" t="s">
        <v>368</v>
      </c>
      <c r="G3173" s="26">
        <f>G3174</f>
        <v>51142.2</v>
      </c>
      <c r="H3173" s="26">
        <f t="shared" ref="H3173:R3173" si="3711">H3174</f>
        <v>53507.9</v>
      </c>
      <c r="I3173" s="26">
        <f t="shared" si="3711"/>
        <v>53507.9</v>
      </c>
      <c r="J3173" s="26">
        <f t="shared" si="3711"/>
        <v>0</v>
      </c>
      <c r="K3173" s="26">
        <f t="shared" si="3711"/>
        <v>0</v>
      </c>
      <c r="L3173" s="26">
        <f t="shared" si="3711"/>
        <v>0</v>
      </c>
      <c r="M3173" s="26">
        <f t="shared" si="3711"/>
        <v>0</v>
      </c>
      <c r="N3173" s="26">
        <f t="shared" si="3711"/>
        <v>53447.294000000002</v>
      </c>
      <c r="O3173" s="47">
        <f t="shared" si="3681"/>
        <v>99.886734482197966</v>
      </c>
      <c r="P3173" s="26">
        <f t="shared" si="3711"/>
        <v>0</v>
      </c>
      <c r="Q3173" s="26">
        <f t="shared" si="3711"/>
        <v>0</v>
      </c>
      <c r="R3173" s="26">
        <f t="shared" si="3711"/>
        <v>0</v>
      </c>
    </row>
    <row r="3174" spans="1:18" ht="26" x14ac:dyDescent="0.35">
      <c r="A3174" s="10">
        <v>955</v>
      </c>
      <c r="B3174" s="10" t="s">
        <v>129</v>
      </c>
      <c r="C3174" s="10" t="s">
        <v>8</v>
      </c>
      <c r="D3174" s="10" t="s">
        <v>509</v>
      </c>
      <c r="E3174" s="10" t="s">
        <v>801</v>
      </c>
      <c r="F3174" s="25" t="s">
        <v>357</v>
      </c>
      <c r="G3174" s="26">
        <v>51142.2</v>
      </c>
      <c r="H3174" s="26">
        <v>53507.9</v>
      </c>
      <c r="I3174" s="26">
        <v>53507.9</v>
      </c>
      <c r="J3174" s="26"/>
      <c r="K3174" s="26"/>
      <c r="L3174" s="26"/>
      <c r="M3174" s="26"/>
      <c r="N3174" s="26">
        <v>53447.294000000002</v>
      </c>
      <c r="O3174" s="47">
        <f t="shared" si="3681"/>
        <v>99.886734482197966</v>
      </c>
      <c r="P3174" s="26"/>
      <c r="Q3174" s="26"/>
      <c r="R3174" s="26"/>
    </row>
    <row r="3175" spans="1:18" s="29" customFormat="1" x14ac:dyDescent="0.35">
      <c r="A3175" s="20">
        <v>955</v>
      </c>
      <c r="B3175" s="20" t="s">
        <v>129</v>
      </c>
      <c r="C3175" s="20" t="s">
        <v>99</v>
      </c>
      <c r="D3175" s="20"/>
      <c r="E3175" s="20"/>
      <c r="F3175" s="21" t="s">
        <v>152</v>
      </c>
      <c r="G3175" s="22">
        <f t="shared" ref="G3175:R3175" si="3712">G3176+G3184</f>
        <v>1214314.3720000002</v>
      </c>
      <c r="H3175" s="22">
        <f t="shared" si="3712"/>
        <v>1215126.1750000003</v>
      </c>
      <c r="I3175" s="22">
        <f t="shared" si="3712"/>
        <v>1215126.1750000003</v>
      </c>
      <c r="J3175" s="22">
        <f t="shared" si="3712"/>
        <v>811.803</v>
      </c>
      <c r="K3175" s="22">
        <f t="shared" si="3712"/>
        <v>811.803</v>
      </c>
      <c r="L3175" s="22">
        <f t="shared" si="3712"/>
        <v>0</v>
      </c>
      <c r="M3175" s="22">
        <f t="shared" si="3712"/>
        <v>0</v>
      </c>
      <c r="N3175" s="22">
        <f t="shared" si="3712"/>
        <v>1214340.821</v>
      </c>
      <c r="O3175" s="48">
        <f t="shared" si="3681"/>
        <v>99.935368522532215</v>
      </c>
      <c r="P3175" s="22">
        <f t="shared" si="3712"/>
        <v>811.803</v>
      </c>
      <c r="Q3175" s="22">
        <f t="shared" si="3712"/>
        <v>0</v>
      </c>
      <c r="R3175" s="22">
        <f t="shared" si="3712"/>
        <v>0</v>
      </c>
    </row>
    <row r="3176" spans="1:18" ht="26" x14ac:dyDescent="0.35">
      <c r="A3176" s="10">
        <v>955</v>
      </c>
      <c r="B3176" s="10" t="s">
        <v>129</v>
      </c>
      <c r="C3176" s="10" t="s">
        <v>99</v>
      </c>
      <c r="D3176" s="10" t="s">
        <v>34</v>
      </c>
      <c r="E3176" s="10"/>
      <c r="F3176" s="25" t="s">
        <v>47</v>
      </c>
      <c r="G3176" s="26">
        <f t="shared" ref="G3176:N3182" si="3713">G3177</f>
        <v>1208009.7720000001</v>
      </c>
      <c r="H3176" s="26">
        <f t="shared" si="3713"/>
        <v>1208821.5750000002</v>
      </c>
      <c r="I3176" s="26">
        <f t="shared" si="3713"/>
        <v>1208821.5750000002</v>
      </c>
      <c r="J3176" s="26">
        <f t="shared" si="3713"/>
        <v>811.803</v>
      </c>
      <c r="K3176" s="26">
        <f t="shared" si="3713"/>
        <v>811.803</v>
      </c>
      <c r="L3176" s="26">
        <f t="shared" si="3713"/>
        <v>0</v>
      </c>
      <c r="M3176" s="26">
        <f t="shared" si="3713"/>
        <v>0</v>
      </c>
      <c r="N3176" s="26">
        <f t="shared" si="3713"/>
        <v>1208095.554</v>
      </c>
      <c r="O3176" s="47">
        <f t="shared" si="3681"/>
        <v>99.939939771508449</v>
      </c>
      <c r="P3176" s="26">
        <f t="shared" ref="P3176:R3182" si="3714">P3177</f>
        <v>811.803</v>
      </c>
      <c r="Q3176" s="26">
        <f t="shared" si="3714"/>
        <v>0</v>
      </c>
      <c r="R3176" s="26">
        <f t="shared" si="3714"/>
        <v>0</v>
      </c>
    </row>
    <row r="3177" spans="1:18" ht="26" x14ac:dyDescent="0.35">
      <c r="A3177" s="10">
        <v>955</v>
      </c>
      <c r="B3177" s="10" t="s">
        <v>129</v>
      </c>
      <c r="C3177" s="10" t="s">
        <v>99</v>
      </c>
      <c r="D3177" s="10" t="s">
        <v>35</v>
      </c>
      <c r="E3177" s="10"/>
      <c r="F3177" s="25" t="s">
        <v>48</v>
      </c>
      <c r="G3177" s="26">
        <f>G3181</f>
        <v>1208009.7720000001</v>
      </c>
      <c r="H3177" s="26">
        <f>H3181+H3178</f>
        <v>1208821.5750000002</v>
      </c>
      <c r="I3177" s="26">
        <f t="shared" ref="I3177:R3177" si="3715">I3181+I3178</f>
        <v>1208821.5750000002</v>
      </c>
      <c r="J3177" s="26">
        <f t="shared" si="3715"/>
        <v>811.803</v>
      </c>
      <c r="K3177" s="26">
        <f t="shared" si="3715"/>
        <v>811.803</v>
      </c>
      <c r="L3177" s="26">
        <f t="shared" si="3715"/>
        <v>0</v>
      </c>
      <c r="M3177" s="26">
        <f t="shared" si="3715"/>
        <v>0</v>
      </c>
      <c r="N3177" s="26">
        <f t="shared" si="3715"/>
        <v>1208095.554</v>
      </c>
      <c r="O3177" s="47">
        <f t="shared" si="3681"/>
        <v>99.939939771508449</v>
      </c>
      <c r="P3177" s="26">
        <f t="shared" si="3715"/>
        <v>811.803</v>
      </c>
      <c r="Q3177" s="26">
        <f t="shared" si="3715"/>
        <v>0</v>
      </c>
      <c r="R3177" s="26">
        <f t="shared" si="3715"/>
        <v>0</v>
      </c>
    </row>
    <row r="3178" spans="1:18" ht="65" x14ac:dyDescent="0.35">
      <c r="A3178" s="10">
        <v>955</v>
      </c>
      <c r="B3178" s="10" t="s">
        <v>129</v>
      </c>
      <c r="C3178" s="10" t="s">
        <v>99</v>
      </c>
      <c r="D3178" s="10" t="s">
        <v>1016</v>
      </c>
      <c r="E3178" s="10"/>
      <c r="F3178" s="25" t="s">
        <v>998</v>
      </c>
      <c r="G3178" s="26"/>
      <c r="H3178" s="26">
        <f>H3179</f>
        <v>811.803</v>
      </c>
      <c r="I3178" s="26">
        <f t="shared" ref="I3178:R3179" si="3716">I3179</f>
        <v>811.803</v>
      </c>
      <c r="J3178" s="26">
        <f t="shared" si="3716"/>
        <v>811.803</v>
      </c>
      <c r="K3178" s="26">
        <f t="shared" si="3716"/>
        <v>811.803</v>
      </c>
      <c r="L3178" s="26">
        <f t="shared" si="3716"/>
        <v>0</v>
      </c>
      <c r="M3178" s="26">
        <f t="shared" si="3716"/>
        <v>0</v>
      </c>
      <c r="N3178" s="26">
        <f t="shared" si="3716"/>
        <v>811.803</v>
      </c>
      <c r="O3178" s="47">
        <f t="shared" si="3681"/>
        <v>100</v>
      </c>
      <c r="P3178" s="26">
        <f t="shared" si="3716"/>
        <v>811.803</v>
      </c>
      <c r="Q3178" s="26">
        <f t="shared" si="3716"/>
        <v>0</v>
      </c>
      <c r="R3178" s="26">
        <f t="shared" si="3716"/>
        <v>0</v>
      </c>
    </row>
    <row r="3179" spans="1:18" x14ac:dyDescent="0.35">
      <c r="A3179" s="10">
        <v>955</v>
      </c>
      <c r="B3179" s="10" t="s">
        <v>129</v>
      </c>
      <c r="C3179" s="10" t="s">
        <v>99</v>
      </c>
      <c r="D3179" s="10" t="s">
        <v>1016</v>
      </c>
      <c r="E3179" s="10" t="s">
        <v>141</v>
      </c>
      <c r="F3179" s="25" t="s">
        <v>368</v>
      </c>
      <c r="G3179" s="26"/>
      <c r="H3179" s="26">
        <f>H3180</f>
        <v>811.803</v>
      </c>
      <c r="I3179" s="26">
        <f t="shared" si="3716"/>
        <v>811.803</v>
      </c>
      <c r="J3179" s="26">
        <f t="shared" si="3716"/>
        <v>811.803</v>
      </c>
      <c r="K3179" s="26">
        <f t="shared" si="3716"/>
        <v>811.803</v>
      </c>
      <c r="L3179" s="26">
        <f t="shared" si="3716"/>
        <v>0</v>
      </c>
      <c r="M3179" s="26">
        <f t="shared" si="3716"/>
        <v>0</v>
      </c>
      <c r="N3179" s="26">
        <f t="shared" si="3716"/>
        <v>811.803</v>
      </c>
      <c r="O3179" s="47">
        <f t="shared" si="3681"/>
        <v>100</v>
      </c>
      <c r="P3179" s="26">
        <f t="shared" si="3716"/>
        <v>811.803</v>
      </c>
      <c r="Q3179" s="26">
        <f t="shared" si="3716"/>
        <v>0</v>
      </c>
      <c r="R3179" s="26">
        <f t="shared" si="3716"/>
        <v>0</v>
      </c>
    </row>
    <row r="3180" spans="1:18" x14ac:dyDescent="0.35">
      <c r="A3180" s="10">
        <v>955</v>
      </c>
      <c r="B3180" s="10" t="s">
        <v>129</v>
      </c>
      <c r="C3180" s="10" t="s">
        <v>99</v>
      </c>
      <c r="D3180" s="10" t="s">
        <v>1016</v>
      </c>
      <c r="E3180" s="10" t="s">
        <v>802</v>
      </c>
      <c r="F3180" s="25" t="s">
        <v>732</v>
      </c>
      <c r="G3180" s="26"/>
      <c r="H3180" s="26">
        <v>811.803</v>
      </c>
      <c r="I3180" s="26">
        <v>811.803</v>
      </c>
      <c r="J3180" s="26">
        <f>H3180</f>
        <v>811.803</v>
      </c>
      <c r="K3180" s="26">
        <f>I3180</f>
        <v>811.803</v>
      </c>
      <c r="L3180" s="26"/>
      <c r="M3180" s="26"/>
      <c r="N3180" s="26">
        <v>811.803</v>
      </c>
      <c r="O3180" s="47">
        <f t="shared" si="3681"/>
        <v>100</v>
      </c>
      <c r="P3180" s="26">
        <f>N3180</f>
        <v>811.803</v>
      </c>
      <c r="Q3180" s="26"/>
      <c r="R3180" s="26"/>
    </row>
    <row r="3181" spans="1:18" x14ac:dyDescent="0.35">
      <c r="A3181" s="10">
        <v>955</v>
      </c>
      <c r="B3181" s="10" t="s">
        <v>129</v>
      </c>
      <c r="C3181" s="10" t="s">
        <v>99</v>
      </c>
      <c r="D3181" s="10" t="s">
        <v>251</v>
      </c>
      <c r="E3181" s="10"/>
      <c r="F3181" s="25" t="s">
        <v>276</v>
      </c>
      <c r="G3181" s="26">
        <f t="shared" si="3713"/>
        <v>1208009.7720000001</v>
      </c>
      <c r="H3181" s="26">
        <f t="shared" si="3713"/>
        <v>1208009.7720000001</v>
      </c>
      <c r="I3181" s="26">
        <f t="shared" si="3713"/>
        <v>1208009.7720000001</v>
      </c>
      <c r="J3181" s="26">
        <f t="shared" si="3713"/>
        <v>0</v>
      </c>
      <c r="K3181" s="26">
        <f t="shared" si="3713"/>
        <v>0</v>
      </c>
      <c r="L3181" s="26">
        <f t="shared" si="3713"/>
        <v>0</v>
      </c>
      <c r="M3181" s="26">
        <f t="shared" si="3713"/>
        <v>0</v>
      </c>
      <c r="N3181" s="26">
        <f t="shared" si="3713"/>
        <v>1207283.7509999999</v>
      </c>
      <c r="O3181" s="47">
        <f t="shared" si="3681"/>
        <v>99.939899410018995</v>
      </c>
      <c r="P3181" s="26">
        <f t="shared" si="3714"/>
        <v>0</v>
      </c>
      <c r="Q3181" s="26">
        <f t="shared" si="3714"/>
        <v>0</v>
      </c>
      <c r="R3181" s="26">
        <f t="shared" si="3714"/>
        <v>0</v>
      </c>
    </row>
    <row r="3182" spans="1:18" x14ac:dyDescent="0.35">
      <c r="A3182" s="10">
        <v>955</v>
      </c>
      <c r="B3182" s="10" t="s">
        <v>129</v>
      </c>
      <c r="C3182" s="10" t="s">
        <v>99</v>
      </c>
      <c r="D3182" s="10" t="s">
        <v>251</v>
      </c>
      <c r="E3182" s="10" t="s">
        <v>141</v>
      </c>
      <c r="F3182" s="25" t="s">
        <v>368</v>
      </c>
      <c r="G3182" s="26">
        <f>G3183</f>
        <v>1208009.7720000001</v>
      </c>
      <c r="H3182" s="26">
        <f t="shared" si="3713"/>
        <v>1208009.7720000001</v>
      </c>
      <c r="I3182" s="26">
        <f t="shared" si="3713"/>
        <v>1208009.7720000001</v>
      </c>
      <c r="J3182" s="26">
        <f t="shared" si="3713"/>
        <v>0</v>
      </c>
      <c r="K3182" s="26">
        <f t="shared" si="3713"/>
        <v>0</v>
      </c>
      <c r="L3182" s="26">
        <f t="shared" si="3713"/>
        <v>0</v>
      </c>
      <c r="M3182" s="26">
        <f t="shared" si="3713"/>
        <v>0</v>
      </c>
      <c r="N3182" s="26">
        <f t="shared" si="3713"/>
        <v>1207283.7509999999</v>
      </c>
      <c r="O3182" s="47">
        <f t="shared" si="3681"/>
        <v>99.939899410018995</v>
      </c>
      <c r="P3182" s="26">
        <f t="shared" si="3714"/>
        <v>0</v>
      </c>
      <c r="Q3182" s="26">
        <f t="shared" si="3714"/>
        <v>0</v>
      </c>
      <c r="R3182" s="26">
        <f t="shared" si="3714"/>
        <v>0</v>
      </c>
    </row>
    <row r="3183" spans="1:18" x14ac:dyDescent="0.35">
      <c r="A3183" s="10">
        <v>955</v>
      </c>
      <c r="B3183" s="10" t="s">
        <v>129</v>
      </c>
      <c r="C3183" s="10" t="s">
        <v>99</v>
      </c>
      <c r="D3183" s="10" t="s">
        <v>251</v>
      </c>
      <c r="E3183" s="10" t="s">
        <v>802</v>
      </c>
      <c r="F3183" s="25" t="s">
        <v>732</v>
      </c>
      <c r="G3183" s="26">
        <v>1208009.7720000001</v>
      </c>
      <c r="H3183" s="26">
        <v>1208009.7720000001</v>
      </c>
      <c r="I3183" s="26">
        <v>1208009.7720000001</v>
      </c>
      <c r="J3183" s="26"/>
      <c r="K3183" s="26"/>
      <c r="L3183" s="26"/>
      <c r="M3183" s="26"/>
      <c r="N3183" s="26">
        <v>1207283.7509999999</v>
      </c>
      <c r="O3183" s="47">
        <f t="shared" si="3681"/>
        <v>99.939899410018995</v>
      </c>
      <c r="P3183" s="26"/>
      <c r="Q3183" s="26"/>
      <c r="R3183" s="26"/>
    </row>
    <row r="3184" spans="1:18" ht="26" x14ac:dyDescent="0.35">
      <c r="A3184" s="10">
        <v>955</v>
      </c>
      <c r="B3184" s="10" t="s">
        <v>129</v>
      </c>
      <c r="C3184" s="10" t="s">
        <v>99</v>
      </c>
      <c r="D3184" s="10" t="s">
        <v>142</v>
      </c>
      <c r="E3184" s="10"/>
      <c r="F3184" s="25" t="s">
        <v>159</v>
      </c>
      <c r="G3184" s="26">
        <f t="shared" ref="G3184:N3184" si="3717">G3185</f>
        <v>6304.5999999999995</v>
      </c>
      <c r="H3184" s="26">
        <f t="shared" si="3717"/>
        <v>6304.5999999999995</v>
      </c>
      <c r="I3184" s="26">
        <f t="shared" si="3717"/>
        <v>6304.5999999999995</v>
      </c>
      <c r="J3184" s="26">
        <f t="shared" si="3717"/>
        <v>0</v>
      </c>
      <c r="K3184" s="26">
        <f t="shared" si="3717"/>
        <v>0</v>
      </c>
      <c r="L3184" s="26">
        <f t="shared" si="3717"/>
        <v>0</v>
      </c>
      <c r="M3184" s="26">
        <f t="shared" si="3717"/>
        <v>0</v>
      </c>
      <c r="N3184" s="26">
        <f t="shared" si="3717"/>
        <v>6245.2669999999998</v>
      </c>
      <c r="O3184" s="47">
        <f t="shared" si="3681"/>
        <v>99.058893506328715</v>
      </c>
      <c r="P3184" s="26">
        <f t="shared" ref="P3184:R3184" si="3718">P3185</f>
        <v>0</v>
      </c>
      <c r="Q3184" s="26">
        <f t="shared" si="3718"/>
        <v>0</v>
      </c>
      <c r="R3184" s="26">
        <f t="shared" si="3718"/>
        <v>0</v>
      </c>
    </row>
    <row r="3185" spans="1:18" ht="26" x14ac:dyDescent="0.35">
      <c r="A3185" s="10">
        <v>955</v>
      </c>
      <c r="B3185" s="10" t="s">
        <v>129</v>
      </c>
      <c r="C3185" s="10" t="s">
        <v>99</v>
      </c>
      <c r="D3185" s="10" t="s">
        <v>143</v>
      </c>
      <c r="E3185" s="10"/>
      <c r="F3185" s="25" t="s">
        <v>160</v>
      </c>
      <c r="G3185" s="26">
        <f t="shared" ref="G3185" si="3719">G3186+G3191</f>
        <v>6304.5999999999995</v>
      </c>
      <c r="H3185" s="26">
        <f t="shared" ref="H3185:M3185" si="3720">H3186+H3191</f>
        <v>6304.5999999999995</v>
      </c>
      <c r="I3185" s="26">
        <f t="shared" si="3720"/>
        <v>6304.5999999999995</v>
      </c>
      <c r="J3185" s="26">
        <f t="shared" si="3720"/>
        <v>0</v>
      </c>
      <c r="K3185" s="26">
        <f t="shared" si="3720"/>
        <v>0</v>
      </c>
      <c r="L3185" s="26">
        <f t="shared" si="3720"/>
        <v>0</v>
      </c>
      <c r="M3185" s="26">
        <f t="shared" si="3720"/>
        <v>0</v>
      </c>
      <c r="N3185" s="26">
        <f t="shared" ref="N3185" si="3721">N3186+N3191</f>
        <v>6245.2669999999998</v>
      </c>
      <c r="O3185" s="47">
        <f t="shared" si="3681"/>
        <v>99.058893506328715</v>
      </c>
      <c r="P3185" s="26">
        <f t="shared" ref="P3185:R3185" si="3722">P3186+P3191</f>
        <v>0</v>
      </c>
      <c r="Q3185" s="26">
        <f t="shared" ref="Q3185" si="3723">Q3186+Q3191</f>
        <v>0</v>
      </c>
      <c r="R3185" s="26">
        <f t="shared" si="3722"/>
        <v>0</v>
      </c>
    </row>
    <row r="3186" spans="1:18" ht="26" x14ac:dyDescent="0.35">
      <c r="A3186" s="10">
        <v>955</v>
      </c>
      <c r="B3186" s="10" t="s">
        <v>129</v>
      </c>
      <c r="C3186" s="10" t="s">
        <v>99</v>
      </c>
      <c r="D3186" s="10" t="s">
        <v>510</v>
      </c>
      <c r="E3186" s="10"/>
      <c r="F3186" s="25" t="s">
        <v>619</v>
      </c>
      <c r="G3186" s="26">
        <f t="shared" ref="G3186" si="3724">G3187+G3189</f>
        <v>3686.2999999999997</v>
      </c>
      <c r="H3186" s="26">
        <f t="shared" ref="H3186:M3186" si="3725">H3187+H3189</f>
        <v>3686.2999999999997</v>
      </c>
      <c r="I3186" s="26">
        <f t="shared" si="3725"/>
        <v>3686.2999999999997</v>
      </c>
      <c r="J3186" s="26">
        <f t="shared" si="3725"/>
        <v>0</v>
      </c>
      <c r="K3186" s="26">
        <f t="shared" si="3725"/>
        <v>0</v>
      </c>
      <c r="L3186" s="26">
        <f t="shared" si="3725"/>
        <v>0</v>
      </c>
      <c r="M3186" s="26">
        <f t="shared" si="3725"/>
        <v>0</v>
      </c>
      <c r="N3186" s="26">
        <f t="shared" ref="N3186" si="3726">N3187+N3189</f>
        <v>3635.6530000000002</v>
      </c>
      <c r="O3186" s="47">
        <f t="shared" si="3681"/>
        <v>98.626074926077649</v>
      </c>
      <c r="P3186" s="26">
        <f t="shared" ref="P3186:R3186" si="3727">P3187+P3189</f>
        <v>0</v>
      </c>
      <c r="Q3186" s="26">
        <f t="shared" ref="Q3186" si="3728">Q3187+Q3189</f>
        <v>0</v>
      </c>
      <c r="R3186" s="26">
        <f t="shared" si="3727"/>
        <v>0</v>
      </c>
    </row>
    <row r="3187" spans="1:18" ht="26" x14ac:dyDescent="0.35">
      <c r="A3187" s="10">
        <v>955</v>
      </c>
      <c r="B3187" s="10" t="s">
        <v>129</v>
      </c>
      <c r="C3187" s="10" t="s">
        <v>99</v>
      </c>
      <c r="D3187" s="10" t="s">
        <v>510</v>
      </c>
      <c r="E3187" s="10" t="s">
        <v>6</v>
      </c>
      <c r="F3187" s="25" t="s">
        <v>367</v>
      </c>
      <c r="G3187" s="26">
        <f t="shared" ref="G3187:N3187" si="3729">G3188</f>
        <v>19.2</v>
      </c>
      <c r="H3187" s="26">
        <f t="shared" si="3729"/>
        <v>19.2</v>
      </c>
      <c r="I3187" s="26">
        <f t="shared" si="3729"/>
        <v>19.2</v>
      </c>
      <c r="J3187" s="26">
        <f t="shared" si="3729"/>
        <v>0</v>
      </c>
      <c r="K3187" s="26">
        <f t="shared" si="3729"/>
        <v>0</v>
      </c>
      <c r="L3187" s="26">
        <f t="shared" si="3729"/>
        <v>0</v>
      </c>
      <c r="M3187" s="26">
        <f t="shared" si="3729"/>
        <v>0</v>
      </c>
      <c r="N3187" s="26">
        <f t="shared" si="3729"/>
        <v>18.943000000000001</v>
      </c>
      <c r="O3187" s="47">
        <f t="shared" si="3681"/>
        <v>98.661458333333343</v>
      </c>
      <c r="P3187" s="26">
        <f t="shared" ref="P3187:R3187" si="3730">P3188</f>
        <v>0</v>
      </c>
      <c r="Q3187" s="26">
        <f t="shared" si="3730"/>
        <v>0</v>
      </c>
      <c r="R3187" s="26">
        <f t="shared" si="3730"/>
        <v>0</v>
      </c>
    </row>
    <row r="3188" spans="1:18" ht="26" x14ac:dyDescent="0.35">
      <c r="A3188" s="10">
        <v>955</v>
      </c>
      <c r="B3188" s="10" t="s">
        <v>129</v>
      </c>
      <c r="C3188" s="10" t="s">
        <v>99</v>
      </c>
      <c r="D3188" s="10" t="s">
        <v>510</v>
      </c>
      <c r="E3188" s="10">
        <v>240</v>
      </c>
      <c r="F3188" s="25" t="s">
        <v>356</v>
      </c>
      <c r="G3188" s="26">
        <v>19.2</v>
      </c>
      <c r="H3188" s="26">
        <v>19.2</v>
      </c>
      <c r="I3188" s="26">
        <v>19.2</v>
      </c>
      <c r="J3188" s="26"/>
      <c r="K3188" s="26"/>
      <c r="L3188" s="26"/>
      <c r="M3188" s="26"/>
      <c r="N3188" s="26">
        <v>18.943000000000001</v>
      </c>
      <c r="O3188" s="47">
        <f t="shared" si="3681"/>
        <v>98.661458333333343</v>
      </c>
      <c r="P3188" s="26"/>
      <c r="Q3188" s="26"/>
      <c r="R3188" s="26"/>
    </row>
    <row r="3189" spans="1:18" x14ac:dyDescent="0.35">
      <c r="A3189" s="10">
        <v>955</v>
      </c>
      <c r="B3189" s="10" t="s">
        <v>129</v>
      </c>
      <c r="C3189" s="10" t="s">
        <v>99</v>
      </c>
      <c r="D3189" s="10" t="s">
        <v>510</v>
      </c>
      <c r="E3189" s="10" t="s">
        <v>141</v>
      </c>
      <c r="F3189" s="25" t="s">
        <v>368</v>
      </c>
      <c r="G3189" s="26">
        <f t="shared" ref="G3189:N3189" si="3731">G3190</f>
        <v>3667.1</v>
      </c>
      <c r="H3189" s="26">
        <f t="shared" si="3731"/>
        <v>3667.1</v>
      </c>
      <c r="I3189" s="26">
        <f t="shared" si="3731"/>
        <v>3667.1</v>
      </c>
      <c r="J3189" s="26">
        <f t="shared" si="3731"/>
        <v>0</v>
      </c>
      <c r="K3189" s="26">
        <f t="shared" si="3731"/>
        <v>0</v>
      </c>
      <c r="L3189" s="26">
        <f t="shared" si="3731"/>
        <v>0</v>
      </c>
      <c r="M3189" s="26">
        <f t="shared" si="3731"/>
        <v>0</v>
      </c>
      <c r="N3189" s="26">
        <f t="shared" si="3731"/>
        <v>3616.71</v>
      </c>
      <c r="O3189" s="47">
        <f t="shared" si="3681"/>
        <v>98.625889667584744</v>
      </c>
      <c r="P3189" s="26">
        <f t="shared" ref="P3189:R3189" si="3732">P3190</f>
        <v>0</v>
      </c>
      <c r="Q3189" s="26">
        <f t="shared" si="3732"/>
        <v>0</v>
      </c>
      <c r="R3189" s="26">
        <f t="shared" si="3732"/>
        <v>0</v>
      </c>
    </row>
    <row r="3190" spans="1:18" x14ac:dyDescent="0.35">
      <c r="A3190" s="10">
        <v>955</v>
      </c>
      <c r="B3190" s="10" t="s">
        <v>129</v>
      </c>
      <c r="C3190" s="10" t="s">
        <v>99</v>
      </c>
      <c r="D3190" s="10" t="s">
        <v>510</v>
      </c>
      <c r="E3190" s="10">
        <v>310</v>
      </c>
      <c r="F3190" s="25" t="s">
        <v>732</v>
      </c>
      <c r="G3190" s="26">
        <v>3667.1</v>
      </c>
      <c r="H3190" s="26">
        <v>3667.1</v>
      </c>
      <c r="I3190" s="26">
        <v>3667.1</v>
      </c>
      <c r="J3190" s="26"/>
      <c r="K3190" s="26"/>
      <c r="L3190" s="26"/>
      <c r="M3190" s="26"/>
      <c r="N3190" s="26">
        <v>3616.71</v>
      </c>
      <c r="O3190" s="47">
        <f t="shared" si="3681"/>
        <v>98.625889667584744</v>
      </c>
      <c r="P3190" s="26"/>
      <c r="Q3190" s="26"/>
      <c r="R3190" s="26"/>
    </row>
    <row r="3191" spans="1:18" ht="39" x14ac:dyDescent="0.35">
      <c r="A3191" s="10">
        <v>955</v>
      </c>
      <c r="B3191" s="10" t="s">
        <v>129</v>
      </c>
      <c r="C3191" s="10" t="s">
        <v>99</v>
      </c>
      <c r="D3191" s="10" t="s">
        <v>511</v>
      </c>
      <c r="E3191" s="10"/>
      <c r="F3191" s="25" t="s">
        <v>620</v>
      </c>
      <c r="G3191" s="26">
        <f t="shared" ref="G3191" si="3733">G3192+G3194</f>
        <v>2618.2999999999997</v>
      </c>
      <c r="H3191" s="26">
        <f t="shared" ref="H3191:M3191" si="3734">H3192+H3194</f>
        <v>2618.2999999999997</v>
      </c>
      <c r="I3191" s="26">
        <f t="shared" si="3734"/>
        <v>2618.2999999999997</v>
      </c>
      <c r="J3191" s="26">
        <f t="shared" si="3734"/>
        <v>0</v>
      </c>
      <c r="K3191" s="26">
        <f t="shared" si="3734"/>
        <v>0</v>
      </c>
      <c r="L3191" s="26">
        <f t="shared" si="3734"/>
        <v>0</v>
      </c>
      <c r="M3191" s="26">
        <f t="shared" si="3734"/>
        <v>0</v>
      </c>
      <c r="N3191" s="26">
        <f t="shared" ref="N3191" si="3735">N3192+N3194</f>
        <v>2609.614</v>
      </c>
      <c r="O3191" s="47">
        <f t="shared" si="3681"/>
        <v>99.668258030019487</v>
      </c>
      <c r="P3191" s="26">
        <f t="shared" ref="P3191:R3191" si="3736">P3192+P3194</f>
        <v>0</v>
      </c>
      <c r="Q3191" s="26">
        <f t="shared" ref="Q3191" si="3737">Q3192+Q3194</f>
        <v>0</v>
      </c>
      <c r="R3191" s="26">
        <f t="shared" si="3736"/>
        <v>0</v>
      </c>
    </row>
    <row r="3192" spans="1:18" ht="26" x14ac:dyDescent="0.35">
      <c r="A3192" s="10">
        <v>955</v>
      </c>
      <c r="B3192" s="10" t="s">
        <v>129</v>
      </c>
      <c r="C3192" s="10" t="s">
        <v>99</v>
      </c>
      <c r="D3192" s="10" t="s">
        <v>511</v>
      </c>
      <c r="E3192" s="10" t="s">
        <v>6</v>
      </c>
      <c r="F3192" s="25" t="s">
        <v>367</v>
      </c>
      <c r="G3192" s="26">
        <f t="shared" ref="G3192:N3192" si="3738">G3193</f>
        <v>13.6</v>
      </c>
      <c r="H3192" s="26">
        <f t="shared" si="3738"/>
        <v>13.6</v>
      </c>
      <c r="I3192" s="26">
        <f t="shared" si="3738"/>
        <v>13.6</v>
      </c>
      <c r="J3192" s="26">
        <f t="shared" si="3738"/>
        <v>0</v>
      </c>
      <c r="K3192" s="26">
        <f t="shared" si="3738"/>
        <v>0</v>
      </c>
      <c r="L3192" s="26">
        <f t="shared" si="3738"/>
        <v>0</v>
      </c>
      <c r="M3192" s="26">
        <f t="shared" si="3738"/>
        <v>0</v>
      </c>
      <c r="N3192" s="26">
        <f t="shared" si="3738"/>
        <v>13.590999999999999</v>
      </c>
      <c r="O3192" s="47">
        <f t="shared" si="3681"/>
        <v>99.933823529411754</v>
      </c>
      <c r="P3192" s="26">
        <f t="shared" ref="P3192:R3192" si="3739">P3193</f>
        <v>0</v>
      </c>
      <c r="Q3192" s="26">
        <f t="shared" si="3739"/>
        <v>0</v>
      </c>
      <c r="R3192" s="26">
        <f t="shared" si="3739"/>
        <v>0</v>
      </c>
    </row>
    <row r="3193" spans="1:18" ht="26" x14ac:dyDescent="0.35">
      <c r="A3193" s="10">
        <v>955</v>
      </c>
      <c r="B3193" s="10" t="s">
        <v>129</v>
      </c>
      <c r="C3193" s="10" t="s">
        <v>99</v>
      </c>
      <c r="D3193" s="10" t="s">
        <v>511</v>
      </c>
      <c r="E3193" s="10">
        <v>240</v>
      </c>
      <c r="F3193" s="25" t="s">
        <v>356</v>
      </c>
      <c r="G3193" s="26">
        <v>13.6</v>
      </c>
      <c r="H3193" s="26">
        <v>13.6</v>
      </c>
      <c r="I3193" s="26">
        <v>13.6</v>
      </c>
      <c r="J3193" s="26"/>
      <c r="K3193" s="26"/>
      <c r="L3193" s="26"/>
      <c r="M3193" s="26"/>
      <c r="N3193" s="26">
        <v>13.590999999999999</v>
      </c>
      <c r="O3193" s="47">
        <f t="shared" si="3681"/>
        <v>99.933823529411754</v>
      </c>
      <c r="P3193" s="26"/>
      <c r="Q3193" s="26"/>
      <c r="R3193" s="26"/>
    </row>
    <row r="3194" spans="1:18" x14ac:dyDescent="0.35">
      <c r="A3194" s="10">
        <v>955</v>
      </c>
      <c r="B3194" s="10" t="s">
        <v>129</v>
      </c>
      <c r="C3194" s="10" t="s">
        <v>99</v>
      </c>
      <c r="D3194" s="10" t="s">
        <v>511</v>
      </c>
      <c r="E3194" s="10" t="s">
        <v>141</v>
      </c>
      <c r="F3194" s="25" t="s">
        <v>368</v>
      </c>
      <c r="G3194" s="26">
        <f t="shared" ref="G3194:N3194" si="3740">G3195</f>
        <v>2604.6999999999998</v>
      </c>
      <c r="H3194" s="26">
        <f t="shared" si="3740"/>
        <v>2604.6999999999998</v>
      </c>
      <c r="I3194" s="26">
        <f t="shared" si="3740"/>
        <v>2604.6999999999998</v>
      </c>
      <c r="J3194" s="26">
        <f t="shared" si="3740"/>
        <v>0</v>
      </c>
      <c r="K3194" s="26">
        <f t="shared" si="3740"/>
        <v>0</v>
      </c>
      <c r="L3194" s="26">
        <f t="shared" si="3740"/>
        <v>0</v>
      </c>
      <c r="M3194" s="26">
        <f t="shared" si="3740"/>
        <v>0</v>
      </c>
      <c r="N3194" s="26">
        <f t="shared" si="3740"/>
        <v>2596.0230000000001</v>
      </c>
      <c r="O3194" s="47">
        <f t="shared" si="3681"/>
        <v>99.666871424732221</v>
      </c>
      <c r="P3194" s="26">
        <f t="shared" ref="P3194:R3194" si="3741">P3195</f>
        <v>0</v>
      </c>
      <c r="Q3194" s="26">
        <f t="shared" si="3741"/>
        <v>0</v>
      </c>
      <c r="R3194" s="26">
        <f t="shared" si="3741"/>
        <v>0</v>
      </c>
    </row>
    <row r="3195" spans="1:18" x14ac:dyDescent="0.35">
      <c r="A3195" s="10">
        <v>955</v>
      </c>
      <c r="B3195" s="10" t="s">
        <v>129</v>
      </c>
      <c r="C3195" s="10" t="s">
        <v>99</v>
      </c>
      <c r="D3195" s="10" t="s">
        <v>511</v>
      </c>
      <c r="E3195" s="10">
        <v>310</v>
      </c>
      <c r="F3195" s="25" t="s">
        <v>732</v>
      </c>
      <c r="G3195" s="26">
        <v>2604.6999999999998</v>
      </c>
      <c r="H3195" s="26">
        <v>2604.6999999999998</v>
      </c>
      <c r="I3195" s="26">
        <v>2604.6999999999998</v>
      </c>
      <c r="J3195" s="26"/>
      <c r="K3195" s="26"/>
      <c r="L3195" s="26"/>
      <c r="M3195" s="26"/>
      <c r="N3195" s="26">
        <v>2596.0230000000001</v>
      </c>
      <c r="O3195" s="47">
        <f t="shared" si="3681"/>
        <v>99.666871424732221</v>
      </c>
      <c r="P3195" s="26"/>
      <c r="Q3195" s="26"/>
      <c r="R3195" s="26"/>
    </row>
    <row r="3196" spans="1:18" s="29" customFormat="1" x14ac:dyDescent="0.35">
      <c r="A3196" s="20">
        <v>955</v>
      </c>
      <c r="B3196" s="20" t="s">
        <v>129</v>
      </c>
      <c r="C3196" s="20" t="s">
        <v>50</v>
      </c>
      <c r="D3196" s="20"/>
      <c r="E3196" s="20"/>
      <c r="F3196" s="21" t="s">
        <v>204</v>
      </c>
      <c r="G3196" s="22">
        <f t="shared" ref="G3196:R3196" si="3742">G3197+G3202+G3223+G3228+G3240</f>
        <v>80673.903999999995</v>
      </c>
      <c r="H3196" s="22">
        <f t="shared" si="3742"/>
        <v>82296.939999999988</v>
      </c>
      <c r="I3196" s="22">
        <f t="shared" si="3742"/>
        <v>82296.940249999985</v>
      </c>
      <c r="J3196" s="22">
        <f t="shared" si="3742"/>
        <v>0</v>
      </c>
      <c r="K3196" s="22">
        <f t="shared" si="3742"/>
        <v>0</v>
      </c>
      <c r="L3196" s="22">
        <f t="shared" si="3742"/>
        <v>0</v>
      </c>
      <c r="M3196" s="22">
        <f t="shared" si="3742"/>
        <v>0</v>
      </c>
      <c r="N3196" s="22">
        <f t="shared" si="3742"/>
        <v>81677.046000000002</v>
      </c>
      <c r="O3196" s="48">
        <f t="shared" si="3681"/>
        <v>99.246759357030783</v>
      </c>
      <c r="P3196" s="22">
        <f t="shared" si="3742"/>
        <v>0</v>
      </c>
      <c r="Q3196" s="22">
        <f t="shared" si="3742"/>
        <v>0</v>
      </c>
      <c r="R3196" s="22">
        <f t="shared" si="3742"/>
        <v>0</v>
      </c>
    </row>
    <row r="3197" spans="1:18" ht="26" x14ac:dyDescent="0.35">
      <c r="A3197" s="10">
        <v>955</v>
      </c>
      <c r="B3197" s="10" t="s">
        <v>129</v>
      </c>
      <c r="C3197" s="10" t="s">
        <v>50</v>
      </c>
      <c r="D3197" s="10" t="s">
        <v>34</v>
      </c>
      <c r="E3197" s="10"/>
      <c r="F3197" s="25" t="s">
        <v>47</v>
      </c>
      <c r="G3197" s="26">
        <f t="shared" ref="G3197:N3200" si="3743">G3198</f>
        <v>9404.7000000000007</v>
      </c>
      <c r="H3197" s="26">
        <f t="shared" si="3743"/>
        <v>9404.7000000000007</v>
      </c>
      <c r="I3197" s="26">
        <f t="shared" si="3743"/>
        <v>9404.7000000000007</v>
      </c>
      <c r="J3197" s="26">
        <f t="shared" si="3743"/>
        <v>0</v>
      </c>
      <c r="K3197" s="26">
        <f t="shared" si="3743"/>
        <v>0</v>
      </c>
      <c r="L3197" s="26">
        <f t="shared" si="3743"/>
        <v>0</v>
      </c>
      <c r="M3197" s="26">
        <f t="shared" si="3743"/>
        <v>0</v>
      </c>
      <c r="N3197" s="26">
        <f t="shared" si="3743"/>
        <v>9224.4310000000005</v>
      </c>
      <c r="O3197" s="47">
        <f t="shared" si="3681"/>
        <v>98.083203079311403</v>
      </c>
      <c r="P3197" s="26">
        <f t="shared" ref="P3197:R3200" si="3744">P3198</f>
        <v>0</v>
      </c>
      <c r="Q3197" s="26">
        <f t="shared" si="3744"/>
        <v>0</v>
      </c>
      <c r="R3197" s="26">
        <f t="shared" si="3744"/>
        <v>0</v>
      </c>
    </row>
    <row r="3198" spans="1:18" ht="26" x14ac:dyDescent="0.35">
      <c r="A3198" s="10">
        <v>955</v>
      </c>
      <c r="B3198" s="10" t="s">
        <v>129</v>
      </c>
      <c r="C3198" s="10" t="s">
        <v>50</v>
      </c>
      <c r="D3198" s="10" t="s">
        <v>35</v>
      </c>
      <c r="E3198" s="10"/>
      <c r="F3198" s="25" t="s">
        <v>48</v>
      </c>
      <c r="G3198" s="26">
        <f t="shared" si="3743"/>
        <v>9404.7000000000007</v>
      </c>
      <c r="H3198" s="26">
        <f t="shared" si="3743"/>
        <v>9404.7000000000007</v>
      </c>
      <c r="I3198" s="26">
        <f t="shared" si="3743"/>
        <v>9404.7000000000007</v>
      </c>
      <c r="J3198" s="26">
        <f t="shared" si="3743"/>
        <v>0</v>
      </c>
      <c r="K3198" s="26">
        <f t="shared" si="3743"/>
        <v>0</v>
      </c>
      <c r="L3198" s="26">
        <f t="shared" si="3743"/>
        <v>0</v>
      </c>
      <c r="M3198" s="26">
        <f t="shared" si="3743"/>
        <v>0</v>
      </c>
      <c r="N3198" s="26">
        <f t="shared" si="3743"/>
        <v>9224.4310000000005</v>
      </c>
      <c r="O3198" s="47">
        <f t="shared" si="3681"/>
        <v>98.083203079311403</v>
      </c>
      <c r="P3198" s="26">
        <f t="shared" si="3744"/>
        <v>0</v>
      </c>
      <c r="Q3198" s="26">
        <f t="shared" si="3744"/>
        <v>0</v>
      </c>
      <c r="R3198" s="26">
        <f t="shared" si="3744"/>
        <v>0</v>
      </c>
    </row>
    <row r="3199" spans="1:18" x14ac:dyDescent="0.35">
      <c r="A3199" s="10">
        <v>955</v>
      </c>
      <c r="B3199" s="10" t="s">
        <v>129</v>
      </c>
      <c r="C3199" s="10" t="s">
        <v>50</v>
      </c>
      <c r="D3199" s="10" t="s">
        <v>251</v>
      </c>
      <c r="E3199" s="10"/>
      <c r="F3199" s="25" t="s">
        <v>276</v>
      </c>
      <c r="G3199" s="26">
        <f t="shared" si="3743"/>
        <v>9404.7000000000007</v>
      </c>
      <c r="H3199" s="26">
        <f t="shared" si="3743"/>
        <v>9404.7000000000007</v>
      </c>
      <c r="I3199" s="26">
        <f t="shared" si="3743"/>
        <v>9404.7000000000007</v>
      </c>
      <c r="J3199" s="26">
        <f t="shared" si="3743"/>
        <v>0</v>
      </c>
      <c r="K3199" s="26">
        <f t="shared" si="3743"/>
        <v>0</v>
      </c>
      <c r="L3199" s="26">
        <f t="shared" si="3743"/>
        <v>0</v>
      </c>
      <c r="M3199" s="26">
        <f t="shared" si="3743"/>
        <v>0</v>
      </c>
      <c r="N3199" s="26">
        <f t="shared" si="3743"/>
        <v>9224.4310000000005</v>
      </c>
      <c r="O3199" s="47">
        <f t="shared" si="3681"/>
        <v>98.083203079311403</v>
      </c>
      <c r="P3199" s="26">
        <f t="shared" si="3744"/>
        <v>0</v>
      </c>
      <c r="Q3199" s="26">
        <f t="shared" si="3744"/>
        <v>0</v>
      </c>
      <c r="R3199" s="26">
        <f t="shared" si="3744"/>
        <v>0</v>
      </c>
    </row>
    <row r="3200" spans="1:18" ht="26" x14ac:dyDescent="0.35">
      <c r="A3200" s="10">
        <v>955</v>
      </c>
      <c r="B3200" s="10" t="s">
        <v>129</v>
      </c>
      <c r="C3200" s="10" t="s">
        <v>50</v>
      </c>
      <c r="D3200" s="10" t="s">
        <v>251</v>
      </c>
      <c r="E3200" s="10" t="s">
        <v>6</v>
      </c>
      <c r="F3200" s="25" t="s">
        <v>367</v>
      </c>
      <c r="G3200" s="26">
        <f t="shared" si="3743"/>
        <v>9404.7000000000007</v>
      </c>
      <c r="H3200" s="26">
        <f t="shared" si="3743"/>
        <v>9404.7000000000007</v>
      </c>
      <c r="I3200" s="26">
        <f t="shared" si="3743"/>
        <v>9404.7000000000007</v>
      </c>
      <c r="J3200" s="26">
        <f t="shared" si="3743"/>
        <v>0</v>
      </c>
      <c r="K3200" s="26">
        <f t="shared" si="3743"/>
        <v>0</v>
      </c>
      <c r="L3200" s="26">
        <f t="shared" si="3743"/>
        <v>0</v>
      </c>
      <c r="M3200" s="26">
        <f t="shared" si="3743"/>
        <v>0</v>
      </c>
      <c r="N3200" s="26">
        <f t="shared" si="3743"/>
        <v>9224.4310000000005</v>
      </c>
      <c r="O3200" s="47">
        <f t="shared" si="3681"/>
        <v>98.083203079311403</v>
      </c>
      <c r="P3200" s="26">
        <f t="shared" si="3744"/>
        <v>0</v>
      </c>
      <c r="Q3200" s="26">
        <f t="shared" si="3744"/>
        <v>0</v>
      </c>
      <c r="R3200" s="26">
        <f t="shared" si="3744"/>
        <v>0</v>
      </c>
    </row>
    <row r="3201" spans="1:18" ht="26" x14ac:dyDescent="0.35">
      <c r="A3201" s="10">
        <v>955</v>
      </c>
      <c r="B3201" s="10" t="s">
        <v>129</v>
      </c>
      <c r="C3201" s="10" t="s">
        <v>50</v>
      </c>
      <c r="D3201" s="10" t="s">
        <v>251</v>
      </c>
      <c r="E3201" s="10">
        <v>240</v>
      </c>
      <c r="F3201" s="25" t="s">
        <v>356</v>
      </c>
      <c r="G3201" s="26">
        <v>9404.7000000000007</v>
      </c>
      <c r="H3201" s="26">
        <v>9404.7000000000007</v>
      </c>
      <c r="I3201" s="26">
        <v>9404.7000000000007</v>
      </c>
      <c r="J3201" s="26"/>
      <c r="K3201" s="26"/>
      <c r="L3201" s="26"/>
      <c r="M3201" s="26"/>
      <c r="N3201" s="26">
        <v>9224.4310000000005</v>
      </c>
      <c r="O3201" s="47">
        <f t="shared" si="3681"/>
        <v>98.083203079311403</v>
      </c>
      <c r="P3201" s="26"/>
      <c r="Q3201" s="26"/>
      <c r="R3201" s="26"/>
    </row>
    <row r="3202" spans="1:18" ht="26" x14ac:dyDescent="0.35">
      <c r="A3202" s="10">
        <v>955</v>
      </c>
      <c r="B3202" s="10" t="s">
        <v>129</v>
      </c>
      <c r="C3202" s="10" t="s">
        <v>50</v>
      </c>
      <c r="D3202" s="10" t="s">
        <v>142</v>
      </c>
      <c r="E3202" s="10"/>
      <c r="F3202" s="25" t="s">
        <v>159</v>
      </c>
      <c r="G3202" s="26">
        <f t="shared" ref="G3202" si="3745">G3203+G3219</f>
        <v>12756.504000000001</v>
      </c>
      <c r="H3202" s="26">
        <f t="shared" ref="H3202:M3202" si="3746">H3203+H3219</f>
        <v>12756.504000000001</v>
      </c>
      <c r="I3202" s="26">
        <f t="shared" si="3746"/>
        <v>12756.504000000001</v>
      </c>
      <c r="J3202" s="26">
        <f t="shared" si="3746"/>
        <v>0</v>
      </c>
      <c r="K3202" s="26">
        <f t="shared" si="3746"/>
        <v>0</v>
      </c>
      <c r="L3202" s="26">
        <f t="shared" si="3746"/>
        <v>0</v>
      </c>
      <c r="M3202" s="26">
        <f t="shared" si="3746"/>
        <v>0</v>
      </c>
      <c r="N3202" s="26">
        <f t="shared" ref="N3202" si="3747">N3203+N3219</f>
        <v>12327.994000000001</v>
      </c>
      <c r="O3202" s="47">
        <f t="shared" si="3681"/>
        <v>96.640850816179722</v>
      </c>
      <c r="P3202" s="26">
        <f t="shared" ref="P3202:R3202" si="3748">P3203+P3219</f>
        <v>0</v>
      </c>
      <c r="Q3202" s="26">
        <f t="shared" ref="Q3202" si="3749">Q3203+Q3219</f>
        <v>0</v>
      </c>
      <c r="R3202" s="26">
        <f t="shared" si="3748"/>
        <v>0</v>
      </c>
    </row>
    <row r="3203" spans="1:18" ht="26" x14ac:dyDescent="0.35">
      <c r="A3203" s="10">
        <v>955</v>
      </c>
      <c r="B3203" s="10" t="s">
        <v>129</v>
      </c>
      <c r="C3203" s="10" t="s">
        <v>50</v>
      </c>
      <c r="D3203" s="10" t="s">
        <v>143</v>
      </c>
      <c r="E3203" s="10"/>
      <c r="F3203" s="25" t="s">
        <v>160</v>
      </c>
      <c r="G3203" s="26">
        <f t="shared" ref="G3203" si="3750">G3204+G3207+G3210+G3213+G3216</f>
        <v>10611.604000000001</v>
      </c>
      <c r="H3203" s="26">
        <f t="shared" ref="H3203:M3203" si="3751">H3204+H3207+H3210+H3213+H3216</f>
        <v>10611.604000000001</v>
      </c>
      <c r="I3203" s="26">
        <f t="shared" si="3751"/>
        <v>10611.604000000001</v>
      </c>
      <c r="J3203" s="26">
        <f t="shared" si="3751"/>
        <v>0</v>
      </c>
      <c r="K3203" s="26">
        <f t="shared" si="3751"/>
        <v>0</v>
      </c>
      <c r="L3203" s="26">
        <f t="shared" si="3751"/>
        <v>0</v>
      </c>
      <c r="M3203" s="26">
        <f t="shared" si="3751"/>
        <v>0</v>
      </c>
      <c r="N3203" s="26">
        <f t="shared" ref="N3203" si="3752">N3204+N3207+N3210+N3213+N3216</f>
        <v>10252.778</v>
      </c>
      <c r="O3203" s="47">
        <f t="shared" si="3681"/>
        <v>96.618550786478636</v>
      </c>
      <c r="P3203" s="26">
        <f t="shared" ref="P3203:R3203" si="3753">P3204+P3207+P3210+P3213+P3216</f>
        <v>0</v>
      </c>
      <c r="Q3203" s="26">
        <f t="shared" ref="Q3203" si="3754">Q3204+Q3207+Q3210+Q3213+Q3216</f>
        <v>0</v>
      </c>
      <c r="R3203" s="26">
        <f t="shared" si="3753"/>
        <v>0</v>
      </c>
    </row>
    <row r="3204" spans="1:18" x14ac:dyDescent="0.35">
      <c r="A3204" s="10">
        <v>955</v>
      </c>
      <c r="B3204" s="10" t="s">
        <v>129</v>
      </c>
      <c r="C3204" s="10" t="s">
        <v>50</v>
      </c>
      <c r="D3204" s="10" t="s">
        <v>175</v>
      </c>
      <c r="E3204" s="10"/>
      <c r="F3204" s="25" t="s">
        <v>221</v>
      </c>
      <c r="G3204" s="26">
        <f t="shared" ref="G3204:N3205" si="3755">G3205</f>
        <v>1215.5</v>
      </c>
      <c r="H3204" s="26">
        <f t="shared" si="3755"/>
        <v>1215.5</v>
      </c>
      <c r="I3204" s="26">
        <f t="shared" si="3755"/>
        <v>1215.5</v>
      </c>
      <c r="J3204" s="26">
        <f t="shared" si="3755"/>
        <v>0</v>
      </c>
      <c r="K3204" s="26">
        <f t="shared" si="3755"/>
        <v>0</v>
      </c>
      <c r="L3204" s="26">
        <f t="shared" si="3755"/>
        <v>0</v>
      </c>
      <c r="M3204" s="26">
        <f t="shared" si="3755"/>
        <v>0</v>
      </c>
      <c r="N3204" s="26">
        <f t="shared" si="3755"/>
        <v>1215.4159999999999</v>
      </c>
      <c r="O3204" s="47">
        <f t="shared" si="3681"/>
        <v>99.99308926367749</v>
      </c>
      <c r="P3204" s="26">
        <f t="shared" ref="P3204:R3205" si="3756">P3205</f>
        <v>0</v>
      </c>
      <c r="Q3204" s="26">
        <f t="shared" si="3756"/>
        <v>0</v>
      </c>
      <c r="R3204" s="26">
        <f t="shared" si="3756"/>
        <v>0</v>
      </c>
    </row>
    <row r="3205" spans="1:18" ht="26" x14ac:dyDescent="0.35">
      <c r="A3205" s="10">
        <v>955</v>
      </c>
      <c r="B3205" s="10" t="s">
        <v>129</v>
      </c>
      <c r="C3205" s="10" t="s">
        <v>50</v>
      </c>
      <c r="D3205" s="10" t="s">
        <v>175</v>
      </c>
      <c r="E3205" s="10" t="s">
        <v>6</v>
      </c>
      <c r="F3205" s="25" t="s">
        <v>367</v>
      </c>
      <c r="G3205" s="26">
        <f t="shared" si="3755"/>
        <v>1215.5</v>
      </c>
      <c r="H3205" s="26">
        <f t="shared" si="3755"/>
        <v>1215.5</v>
      </c>
      <c r="I3205" s="26">
        <f t="shared" si="3755"/>
        <v>1215.5</v>
      </c>
      <c r="J3205" s="26">
        <f t="shared" si="3755"/>
        <v>0</v>
      </c>
      <c r="K3205" s="26">
        <f t="shared" si="3755"/>
        <v>0</v>
      </c>
      <c r="L3205" s="26">
        <f t="shared" si="3755"/>
        <v>0</v>
      </c>
      <c r="M3205" s="26">
        <f t="shared" si="3755"/>
        <v>0</v>
      </c>
      <c r="N3205" s="26">
        <f t="shared" si="3755"/>
        <v>1215.4159999999999</v>
      </c>
      <c r="O3205" s="47">
        <f t="shared" si="3681"/>
        <v>99.99308926367749</v>
      </c>
      <c r="P3205" s="26">
        <f t="shared" si="3756"/>
        <v>0</v>
      </c>
      <c r="Q3205" s="26">
        <f t="shared" si="3756"/>
        <v>0</v>
      </c>
      <c r="R3205" s="26">
        <f t="shared" si="3756"/>
        <v>0</v>
      </c>
    </row>
    <row r="3206" spans="1:18" ht="26" x14ac:dyDescent="0.35">
      <c r="A3206" s="10">
        <v>955</v>
      </c>
      <c r="B3206" s="10" t="s">
        <v>129</v>
      </c>
      <c r="C3206" s="10" t="s">
        <v>50</v>
      </c>
      <c r="D3206" s="10" t="s">
        <v>175</v>
      </c>
      <c r="E3206" s="10">
        <v>240</v>
      </c>
      <c r="F3206" s="25" t="s">
        <v>356</v>
      </c>
      <c r="G3206" s="26">
        <v>1215.5</v>
      </c>
      <c r="H3206" s="26">
        <v>1215.5</v>
      </c>
      <c r="I3206" s="26">
        <v>1215.5</v>
      </c>
      <c r="J3206" s="26"/>
      <c r="K3206" s="26"/>
      <c r="L3206" s="26"/>
      <c r="M3206" s="26"/>
      <c r="N3206" s="26">
        <v>1215.4159999999999</v>
      </c>
      <c r="O3206" s="47">
        <f t="shared" si="3681"/>
        <v>99.99308926367749</v>
      </c>
      <c r="P3206" s="26"/>
      <c r="Q3206" s="26"/>
      <c r="R3206" s="26"/>
    </row>
    <row r="3207" spans="1:18" x14ac:dyDescent="0.35">
      <c r="A3207" s="10">
        <v>955</v>
      </c>
      <c r="B3207" s="10" t="s">
        <v>129</v>
      </c>
      <c r="C3207" s="10" t="s">
        <v>50</v>
      </c>
      <c r="D3207" s="10" t="s">
        <v>512</v>
      </c>
      <c r="E3207" s="10"/>
      <c r="F3207" s="25" t="s">
        <v>617</v>
      </c>
      <c r="G3207" s="26">
        <f t="shared" ref="G3207:N3208" si="3757">G3208</f>
        <v>927.8</v>
      </c>
      <c r="H3207" s="26">
        <f t="shared" si="3757"/>
        <v>927.8</v>
      </c>
      <c r="I3207" s="26">
        <f t="shared" si="3757"/>
        <v>927.8</v>
      </c>
      <c r="J3207" s="26">
        <f t="shared" si="3757"/>
        <v>0</v>
      </c>
      <c r="K3207" s="26">
        <f t="shared" si="3757"/>
        <v>0</v>
      </c>
      <c r="L3207" s="26">
        <f t="shared" si="3757"/>
        <v>0</v>
      </c>
      <c r="M3207" s="26">
        <f t="shared" si="3757"/>
        <v>0</v>
      </c>
      <c r="N3207" s="26">
        <f t="shared" si="3757"/>
        <v>920</v>
      </c>
      <c r="O3207" s="47">
        <f t="shared" si="3681"/>
        <v>99.159301573615011</v>
      </c>
      <c r="P3207" s="26">
        <f t="shared" ref="P3207:R3208" si="3758">P3208</f>
        <v>0</v>
      </c>
      <c r="Q3207" s="26">
        <f t="shared" si="3758"/>
        <v>0</v>
      </c>
      <c r="R3207" s="26">
        <f t="shared" si="3758"/>
        <v>0</v>
      </c>
    </row>
    <row r="3208" spans="1:18" ht="26" x14ac:dyDescent="0.35">
      <c r="A3208" s="10">
        <v>955</v>
      </c>
      <c r="B3208" s="10" t="s">
        <v>129</v>
      </c>
      <c r="C3208" s="10" t="s">
        <v>50</v>
      </c>
      <c r="D3208" s="10" t="s">
        <v>512</v>
      </c>
      <c r="E3208" s="10" t="s">
        <v>6</v>
      </c>
      <c r="F3208" s="25" t="s">
        <v>367</v>
      </c>
      <c r="G3208" s="26">
        <f t="shared" si="3757"/>
        <v>927.8</v>
      </c>
      <c r="H3208" s="26">
        <f t="shared" si="3757"/>
        <v>927.8</v>
      </c>
      <c r="I3208" s="26">
        <f t="shared" si="3757"/>
        <v>927.8</v>
      </c>
      <c r="J3208" s="26">
        <f t="shared" si="3757"/>
        <v>0</v>
      </c>
      <c r="K3208" s="26">
        <f t="shared" si="3757"/>
        <v>0</v>
      </c>
      <c r="L3208" s="26">
        <f t="shared" si="3757"/>
        <v>0</v>
      </c>
      <c r="M3208" s="26">
        <f t="shared" si="3757"/>
        <v>0</v>
      </c>
      <c r="N3208" s="26">
        <f t="shared" si="3757"/>
        <v>920</v>
      </c>
      <c r="O3208" s="47">
        <f t="shared" si="3681"/>
        <v>99.159301573615011</v>
      </c>
      <c r="P3208" s="26">
        <f t="shared" si="3758"/>
        <v>0</v>
      </c>
      <c r="Q3208" s="26">
        <f t="shared" si="3758"/>
        <v>0</v>
      </c>
      <c r="R3208" s="26">
        <f t="shared" si="3758"/>
        <v>0</v>
      </c>
    </row>
    <row r="3209" spans="1:18" ht="26" x14ac:dyDescent="0.35">
      <c r="A3209" s="10">
        <v>955</v>
      </c>
      <c r="B3209" s="10" t="s">
        <v>129</v>
      </c>
      <c r="C3209" s="10" t="s">
        <v>50</v>
      </c>
      <c r="D3209" s="10" t="s">
        <v>512</v>
      </c>
      <c r="E3209" s="10">
        <v>240</v>
      </c>
      <c r="F3209" s="25" t="s">
        <v>356</v>
      </c>
      <c r="G3209" s="26">
        <v>927.8</v>
      </c>
      <c r="H3209" s="26">
        <v>927.8</v>
      </c>
      <c r="I3209" s="26">
        <v>927.8</v>
      </c>
      <c r="J3209" s="26"/>
      <c r="K3209" s="26"/>
      <c r="L3209" s="26"/>
      <c r="M3209" s="26"/>
      <c r="N3209" s="26">
        <v>920</v>
      </c>
      <c r="O3209" s="47">
        <f t="shared" si="3681"/>
        <v>99.159301573615011</v>
      </c>
      <c r="P3209" s="26"/>
      <c r="Q3209" s="26"/>
      <c r="R3209" s="26"/>
    </row>
    <row r="3210" spans="1:18" ht="39" x14ac:dyDescent="0.35">
      <c r="A3210" s="10">
        <v>955</v>
      </c>
      <c r="B3210" s="10" t="s">
        <v>129</v>
      </c>
      <c r="C3210" s="10" t="s">
        <v>50</v>
      </c>
      <c r="D3210" s="10" t="s">
        <v>513</v>
      </c>
      <c r="E3210" s="10"/>
      <c r="F3210" s="25" t="s">
        <v>618</v>
      </c>
      <c r="G3210" s="26">
        <f t="shared" ref="G3210:N3211" si="3759">G3211</f>
        <v>1100</v>
      </c>
      <c r="H3210" s="26">
        <f t="shared" si="3759"/>
        <v>1100</v>
      </c>
      <c r="I3210" s="26">
        <f t="shared" si="3759"/>
        <v>1100</v>
      </c>
      <c r="J3210" s="26">
        <f t="shared" si="3759"/>
        <v>0</v>
      </c>
      <c r="K3210" s="26">
        <f t="shared" si="3759"/>
        <v>0</v>
      </c>
      <c r="L3210" s="26">
        <f t="shared" si="3759"/>
        <v>0</v>
      </c>
      <c r="M3210" s="26">
        <f t="shared" si="3759"/>
        <v>0</v>
      </c>
      <c r="N3210" s="26">
        <f t="shared" si="3759"/>
        <v>1028.307</v>
      </c>
      <c r="O3210" s="47">
        <f t="shared" si="3681"/>
        <v>93.482454545454559</v>
      </c>
      <c r="P3210" s="26">
        <f t="shared" ref="P3210:R3211" si="3760">P3211</f>
        <v>0</v>
      </c>
      <c r="Q3210" s="26">
        <f t="shared" si="3760"/>
        <v>0</v>
      </c>
      <c r="R3210" s="26">
        <f t="shared" si="3760"/>
        <v>0</v>
      </c>
    </row>
    <row r="3211" spans="1:18" ht="26" x14ac:dyDescent="0.35">
      <c r="A3211" s="10">
        <v>955</v>
      </c>
      <c r="B3211" s="10" t="s">
        <v>129</v>
      </c>
      <c r="C3211" s="10" t="s">
        <v>50</v>
      </c>
      <c r="D3211" s="10" t="s">
        <v>513</v>
      </c>
      <c r="E3211" s="10" t="s">
        <v>85</v>
      </c>
      <c r="F3211" s="25" t="s">
        <v>370</v>
      </c>
      <c r="G3211" s="26">
        <f t="shared" si="3759"/>
        <v>1100</v>
      </c>
      <c r="H3211" s="26">
        <f t="shared" si="3759"/>
        <v>1100</v>
      </c>
      <c r="I3211" s="26">
        <f t="shared" si="3759"/>
        <v>1100</v>
      </c>
      <c r="J3211" s="26">
        <f t="shared" si="3759"/>
        <v>0</v>
      </c>
      <c r="K3211" s="26">
        <f t="shared" si="3759"/>
        <v>0</v>
      </c>
      <c r="L3211" s="26">
        <f t="shared" si="3759"/>
        <v>0</v>
      </c>
      <c r="M3211" s="26">
        <f t="shared" si="3759"/>
        <v>0</v>
      </c>
      <c r="N3211" s="26">
        <f t="shared" si="3759"/>
        <v>1028.307</v>
      </c>
      <c r="O3211" s="47">
        <f t="shared" si="3681"/>
        <v>93.482454545454559</v>
      </c>
      <c r="P3211" s="26">
        <f t="shared" si="3760"/>
        <v>0</v>
      </c>
      <c r="Q3211" s="26">
        <f t="shared" si="3760"/>
        <v>0</v>
      </c>
      <c r="R3211" s="26">
        <f t="shared" si="3760"/>
        <v>0</v>
      </c>
    </row>
    <row r="3212" spans="1:18" ht="26" x14ac:dyDescent="0.35">
      <c r="A3212" s="10">
        <v>955</v>
      </c>
      <c r="B3212" s="10" t="s">
        <v>129</v>
      </c>
      <c r="C3212" s="10" t="s">
        <v>50</v>
      </c>
      <c r="D3212" s="10" t="s">
        <v>513</v>
      </c>
      <c r="E3212" s="10">
        <v>630</v>
      </c>
      <c r="F3212" s="25" t="s">
        <v>363</v>
      </c>
      <c r="G3212" s="26">
        <v>1100</v>
      </c>
      <c r="H3212" s="26">
        <v>1100</v>
      </c>
      <c r="I3212" s="26">
        <v>1100</v>
      </c>
      <c r="J3212" s="26"/>
      <c r="K3212" s="26"/>
      <c r="L3212" s="26"/>
      <c r="M3212" s="26"/>
      <c r="N3212" s="26">
        <v>1028.307</v>
      </c>
      <c r="O3212" s="47">
        <f t="shared" si="3681"/>
        <v>93.482454545454559</v>
      </c>
      <c r="P3212" s="26"/>
      <c r="Q3212" s="26"/>
      <c r="R3212" s="26"/>
    </row>
    <row r="3213" spans="1:18" x14ac:dyDescent="0.35">
      <c r="A3213" s="10">
        <v>955</v>
      </c>
      <c r="B3213" s="10" t="s">
        <v>129</v>
      </c>
      <c r="C3213" s="10" t="s">
        <v>50</v>
      </c>
      <c r="D3213" s="10" t="s">
        <v>514</v>
      </c>
      <c r="E3213" s="10"/>
      <c r="F3213" s="25" t="s">
        <v>621</v>
      </c>
      <c r="G3213" s="26">
        <f t="shared" ref="G3213:N3214" si="3761">G3214</f>
        <v>287.39999999999998</v>
      </c>
      <c r="H3213" s="26">
        <f t="shared" si="3761"/>
        <v>287.39999999999998</v>
      </c>
      <c r="I3213" s="26">
        <f t="shared" si="3761"/>
        <v>287.39999999999998</v>
      </c>
      <c r="J3213" s="26">
        <f t="shared" si="3761"/>
        <v>0</v>
      </c>
      <c r="K3213" s="26">
        <f t="shared" si="3761"/>
        <v>0</v>
      </c>
      <c r="L3213" s="26">
        <f t="shared" si="3761"/>
        <v>0</v>
      </c>
      <c r="M3213" s="26">
        <f t="shared" si="3761"/>
        <v>0</v>
      </c>
      <c r="N3213" s="26">
        <f t="shared" si="3761"/>
        <v>287.35500000000002</v>
      </c>
      <c r="O3213" s="47">
        <f t="shared" si="3681"/>
        <v>99.984342379958264</v>
      </c>
      <c r="P3213" s="26">
        <f t="shared" ref="P3213:R3214" si="3762">P3214</f>
        <v>0</v>
      </c>
      <c r="Q3213" s="26">
        <f t="shared" si="3762"/>
        <v>0</v>
      </c>
      <c r="R3213" s="26">
        <f t="shared" si="3762"/>
        <v>0</v>
      </c>
    </row>
    <row r="3214" spans="1:18" x14ac:dyDescent="0.35">
      <c r="A3214" s="10">
        <v>955</v>
      </c>
      <c r="B3214" s="10" t="s">
        <v>129</v>
      </c>
      <c r="C3214" s="10" t="s">
        <v>50</v>
      </c>
      <c r="D3214" s="10" t="s">
        <v>514</v>
      </c>
      <c r="E3214" s="10" t="s">
        <v>141</v>
      </c>
      <c r="F3214" s="25" t="s">
        <v>368</v>
      </c>
      <c r="G3214" s="26">
        <f t="shared" si="3761"/>
        <v>287.39999999999998</v>
      </c>
      <c r="H3214" s="26">
        <f t="shared" si="3761"/>
        <v>287.39999999999998</v>
      </c>
      <c r="I3214" s="26">
        <f t="shared" si="3761"/>
        <v>287.39999999999998</v>
      </c>
      <c r="J3214" s="26">
        <f t="shared" si="3761"/>
        <v>0</v>
      </c>
      <c r="K3214" s="26">
        <f t="shared" si="3761"/>
        <v>0</v>
      </c>
      <c r="L3214" s="26">
        <f t="shared" si="3761"/>
        <v>0</v>
      </c>
      <c r="M3214" s="26">
        <f t="shared" si="3761"/>
        <v>0</v>
      </c>
      <c r="N3214" s="26">
        <f t="shared" si="3761"/>
        <v>287.35500000000002</v>
      </c>
      <c r="O3214" s="47">
        <f t="shared" ref="O3214:O3277" si="3763">N3214/H3214*100</f>
        <v>99.984342379958264</v>
      </c>
      <c r="P3214" s="26">
        <f t="shared" si="3762"/>
        <v>0</v>
      </c>
      <c r="Q3214" s="26">
        <f t="shared" si="3762"/>
        <v>0</v>
      </c>
      <c r="R3214" s="26">
        <f t="shared" si="3762"/>
        <v>0</v>
      </c>
    </row>
    <row r="3215" spans="1:18" x14ac:dyDescent="0.35">
      <c r="A3215" s="10">
        <v>955</v>
      </c>
      <c r="B3215" s="10" t="s">
        <v>129</v>
      </c>
      <c r="C3215" s="10" t="s">
        <v>50</v>
      </c>
      <c r="D3215" s="10" t="s">
        <v>514</v>
      </c>
      <c r="E3215" s="10">
        <v>350</v>
      </c>
      <c r="F3215" s="25" t="s">
        <v>359</v>
      </c>
      <c r="G3215" s="26">
        <v>287.39999999999998</v>
      </c>
      <c r="H3215" s="26">
        <v>287.39999999999998</v>
      </c>
      <c r="I3215" s="26">
        <v>287.39999999999998</v>
      </c>
      <c r="J3215" s="26"/>
      <c r="K3215" s="26"/>
      <c r="L3215" s="26"/>
      <c r="M3215" s="26"/>
      <c r="N3215" s="26">
        <v>287.35500000000002</v>
      </c>
      <c r="O3215" s="47">
        <f t="shared" si="3763"/>
        <v>99.984342379958264</v>
      </c>
      <c r="P3215" s="26"/>
      <c r="Q3215" s="26"/>
      <c r="R3215" s="26"/>
    </row>
    <row r="3216" spans="1:18" ht="26" x14ac:dyDescent="0.35">
      <c r="A3216" s="10">
        <v>955</v>
      </c>
      <c r="B3216" s="10" t="s">
        <v>129</v>
      </c>
      <c r="C3216" s="10" t="s">
        <v>50</v>
      </c>
      <c r="D3216" s="10" t="s">
        <v>515</v>
      </c>
      <c r="E3216" s="10"/>
      <c r="F3216" s="25" t="s">
        <v>622</v>
      </c>
      <c r="G3216" s="26">
        <f t="shared" ref="G3216:N3217" si="3764">G3217</f>
        <v>7080.9040000000005</v>
      </c>
      <c r="H3216" s="26">
        <f t="shared" si="3764"/>
        <v>7080.9040000000005</v>
      </c>
      <c r="I3216" s="26">
        <f t="shared" si="3764"/>
        <v>7080.9040000000005</v>
      </c>
      <c r="J3216" s="26">
        <f t="shared" si="3764"/>
        <v>0</v>
      </c>
      <c r="K3216" s="26">
        <f t="shared" si="3764"/>
        <v>0</v>
      </c>
      <c r="L3216" s="26">
        <f t="shared" si="3764"/>
        <v>0</v>
      </c>
      <c r="M3216" s="26">
        <f t="shared" si="3764"/>
        <v>0</v>
      </c>
      <c r="N3216" s="26">
        <f t="shared" si="3764"/>
        <v>6801.7</v>
      </c>
      <c r="O3216" s="47">
        <f t="shared" si="3763"/>
        <v>96.056944141595466</v>
      </c>
      <c r="P3216" s="26">
        <f t="shared" ref="P3216:R3217" si="3765">P3217</f>
        <v>0</v>
      </c>
      <c r="Q3216" s="26">
        <f t="shared" si="3765"/>
        <v>0</v>
      </c>
      <c r="R3216" s="26">
        <f t="shared" si="3765"/>
        <v>0</v>
      </c>
    </row>
    <row r="3217" spans="1:18" x14ac:dyDescent="0.35">
      <c r="A3217" s="10">
        <v>955</v>
      </c>
      <c r="B3217" s="10" t="s">
        <v>129</v>
      </c>
      <c r="C3217" s="10" t="s">
        <v>50</v>
      </c>
      <c r="D3217" s="10" t="s">
        <v>515</v>
      </c>
      <c r="E3217" s="10" t="s">
        <v>141</v>
      </c>
      <c r="F3217" s="25" t="s">
        <v>368</v>
      </c>
      <c r="G3217" s="26">
        <f t="shared" si="3764"/>
        <v>7080.9040000000005</v>
      </c>
      <c r="H3217" s="26">
        <f t="shared" si="3764"/>
        <v>7080.9040000000005</v>
      </c>
      <c r="I3217" s="26">
        <f t="shared" si="3764"/>
        <v>7080.9040000000005</v>
      </c>
      <c r="J3217" s="26">
        <f t="shared" si="3764"/>
        <v>0</v>
      </c>
      <c r="K3217" s="26">
        <f t="shared" si="3764"/>
        <v>0</v>
      </c>
      <c r="L3217" s="26">
        <f t="shared" si="3764"/>
        <v>0</v>
      </c>
      <c r="M3217" s="26">
        <f t="shared" si="3764"/>
        <v>0</v>
      </c>
      <c r="N3217" s="26">
        <f t="shared" si="3764"/>
        <v>6801.7</v>
      </c>
      <c r="O3217" s="47">
        <f t="shared" si="3763"/>
        <v>96.056944141595466</v>
      </c>
      <c r="P3217" s="26">
        <f t="shared" si="3765"/>
        <v>0</v>
      </c>
      <c r="Q3217" s="26">
        <f t="shared" si="3765"/>
        <v>0</v>
      </c>
      <c r="R3217" s="26">
        <f t="shared" si="3765"/>
        <v>0</v>
      </c>
    </row>
    <row r="3218" spans="1:18" ht="26" x14ac:dyDescent="0.35">
      <c r="A3218" s="10">
        <v>955</v>
      </c>
      <c r="B3218" s="10" t="s">
        <v>129</v>
      </c>
      <c r="C3218" s="10" t="s">
        <v>50</v>
      </c>
      <c r="D3218" s="10" t="s">
        <v>515</v>
      </c>
      <c r="E3218" s="10">
        <v>320</v>
      </c>
      <c r="F3218" s="25" t="s">
        <v>357</v>
      </c>
      <c r="G3218" s="26">
        <v>7080.9040000000005</v>
      </c>
      <c r="H3218" s="26">
        <v>7080.9040000000005</v>
      </c>
      <c r="I3218" s="26">
        <v>7080.9040000000005</v>
      </c>
      <c r="J3218" s="26"/>
      <c r="K3218" s="26"/>
      <c r="L3218" s="26"/>
      <c r="M3218" s="26"/>
      <c r="N3218" s="26">
        <v>6801.7</v>
      </c>
      <c r="O3218" s="47">
        <f t="shared" si="3763"/>
        <v>96.056944141595466</v>
      </c>
      <c r="P3218" s="26"/>
      <c r="Q3218" s="26"/>
      <c r="R3218" s="26"/>
    </row>
    <row r="3219" spans="1:18" x14ac:dyDescent="0.35">
      <c r="A3219" s="10">
        <v>955</v>
      </c>
      <c r="B3219" s="10" t="s">
        <v>129</v>
      </c>
      <c r="C3219" s="10" t="s">
        <v>50</v>
      </c>
      <c r="D3219" s="10" t="s">
        <v>185</v>
      </c>
      <c r="E3219" s="10"/>
      <c r="F3219" s="25" t="s">
        <v>209</v>
      </c>
      <c r="G3219" s="26">
        <f>G3220</f>
        <v>2144.9</v>
      </c>
      <c r="H3219" s="26">
        <f t="shared" ref="H3219:R3219" si="3766">H3220</f>
        <v>2144.9</v>
      </c>
      <c r="I3219" s="26">
        <f t="shared" si="3766"/>
        <v>2144.9</v>
      </c>
      <c r="J3219" s="26">
        <f t="shared" si="3766"/>
        <v>0</v>
      </c>
      <c r="K3219" s="26">
        <f t="shared" si="3766"/>
        <v>0</v>
      </c>
      <c r="L3219" s="26">
        <f t="shared" si="3766"/>
        <v>0</v>
      </c>
      <c r="M3219" s="26">
        <f t="shared" si="3766"/>
        <v>0</v>
      </c>
      <c r="N3219" s="26">
        <f t="shared" si="3766"/>
        <v>2075.2159999999999</v>
      </c>
      <c r="O3219" s="47">
        <f t="shared" si="3763"/>
        <v>96.751177211058774</v>
      </c>
      <c r="P3219" s="26">
        <f t="shared" si="3766"/>
        <v>0</v>
      </c>
      <c r="Q3219" s="26">
        <f t="shared" si="3766"/>
        <v>0</v>
      </c>
      <c r="R3219" s="26">
        <f t="shared" si="3766"/>
        <v>0</v>
      </c>
    </row>
    <row r="3220" spans="1:18" x14ac:dyDescent="0.35">
      <c r="A3220" s="10">
        <v>955</v>
      </c>
      <c r="B3220" s="10" t="s">
        <v>129</v>
      </c>
      <c r="C3220" s="10" t="s">
        <v>50</v>
      </c>
      <c r="D3220" s="10" t="s">
        <v>516</v>
      </c>
      <c r="E3220" s="10"/>
      <c r="F3220" s="25" t="s">
        <v>817</v>
      </c>
      <c r="G3220" s="26">
        <f t="shared" ref="G3220:N3221" si="3767">G3221</f>
        <v>2144.9</v>
      </c>
      <c r="H3220" s="26">
        <f t="shared" si="3767"/>
        <v>2144.9</v>
      </c>
      <c r="I3220" s="26">
        <f t="shared" si="3767"/>
        <v>2144.9</v>
      </c>
      <c r="J3220" s="26">
        <f t="shared" si="3767"/>
        <v>0</v>
      </c>
      <c r="K3220" s="26">
        <f t="shared" si="3767"/>
        <v>0</v>
      </c>
      <c r="L3220" s="26">
        <f t="shared" si="3767"/>
        <v>0</v>
      </c>
      <c r="M3220" s="26">
        <f t="shared" si="3767"/>
        <v>0</v>
      </c>
      <c r="N3220" s="26">
        <f t="shared" si="3767"/>
        <v>2075.2159999999999</v>
      </c>
      <c r="O3220" s="47">
        <f t="shared" si="3763"/>
        <v>96.751177211058774</v>
      </c>
      <c r="P3220" s="26">
        <f t="shared" ref="P3220:R3221" si="3768">P3221</f>
        <v>0</v>
      </c>
      <c r="Q3220" s="26">
        <f t="shared" si="3768"/>
        <v>0</v>
      </c>
      <c r="R3220" s="26">
        <f t="shared" si="3768"/>
        <v>0</v>
      </c>
    </row>
    <row r="3221" spans="1:18" ht="26" x14ac:dyDescent="0.35">
      <c r="A3221" s="10">
        <v>955</v>
      </c>
      <c r="B3221" s="10" t="s">
        <v>129</v>
      </c>
      <c r="C3221" s="10" t="s">
        <v>50</v>
      </c>
      <c r="D3221" s="10" t="s">
        <v>516</v>
      </c>
      <c r="E3221" s="10" t="s">
        <v>6</v>
      </c>
      <c r="F3221" s="25" t="s">
        <v>367</v>
      </c>
      <c r="G3221" s="26">
        <f t="shared" si="3767"/>
        <v>2144.9</v>
      </c>
      <c r="H3221" s="26">
        <f t="shared" si="3767"/>
        <v>2144.9</v>
      </c>
      <c r="I3221" s="26">
        <f t="shared" si="3767"/>
        <v>2144.9</v>
      </c>
      <c r="J3221" s="26">
        <f t="shared" si="3767"/>
        <v>0</v>
      </c>
      <c r="K3221" s="26">
        <f t="shared" si="3767"/>
        <v>0</v>
      </c>
      <c r="L3221" s="26">
        <f t="shared" si="3767"/>
        <v>0</v>
      </c>
      <c r="M3221" s="26">
        <f t="shared" si="3767"/>
        <v>0</v>
      </c>
      <c r="N3221" s="26">
        <f t="shared" si="3767"/>
        <v>2075.2159999999999</v>
      </c>
      <c r="O3221" s="47">
        <f t="shared" si="3763"/>
        <v>96.751177211058774</v>
      </c>
      <c r="P3221" s="26">
        <f t="shared" si="3768"/>
        <v>0</v>
      </c>
      <c r="Q3221" s="26">
        <f t="shared" si="3768"/>
        <v>0</v>
      </c>
      <c r="R3221" s="26">
        <f t="shared" si="3768"/>
        <v>0</v>
      </c>
    </row>
    <row r="3222" spans="1:18" ht="26" x14ac:dyDescent="0.35">
      <c r="A3222" s="10">
        <v>955</v>
      </c>
      <c r="B3222" s="10" t="s">
        <v>129</v>
      </c>
      <c r="C3222" s="10" t="s">
        <v>50</v>
      </c>
      <c r="D3222" s="10" t="s">
        <v>516</v>
      </c>
      <c r="E3222" s="10">
        <v>240</v>
      </c>
      <c r="F3222" s="25" t="s">
        <v>356</v>
      </c>
      <c r="G3222" s="26">
        <v>2144.9</v>
      </c>
      <c r="H3222" s="26">
        <v>2144.9</v>
      </c>
      <c r="I3222" s="26">
        <v>2144.9</v>
      </c>
      <c r="J3222" s="26"/>
      <c r="K3222" s="26"/>
      <c r="L3222" s="26"/>
      <c r="M3222" s="26"/>
      <c r="N3222" s="26">
        <v>2075.2159999999999</v>
      </c>
      <c r="O3222" s="47">
        <f t="shared" si="3763"/>
        <v>96.751177211058774</v>
      </c>
      <c r="P3222" s="26"/>
      <c r="Q3222" s="26"/>
      <c r="R3222" s="26"/>
    </row>
    <row r="3223" spans="1:18" ht="26" x14ac:dyDescent="0.35">
      <c r="A3223" s="10">
        <v>955</v>
      </c>
      <c r="B3223" s="10" t="s">
        <v>129</v>
      </c>
      <c r="C3223" s="10" t="s">
        <v>50</v>
      </c>
      <c r="D3223" s="10" t="s">
        <v>518</v>
      </c>
      <c r="E3223" s="10"/>
      <c r="F3223" s="25" t="s">
        <v>792</v>
      </c>
      <c r="G3223" s="26">
        <f t="shared" ref="G3223:N3225" si="3769">G3224</f>
        <v>40653.300000000003</v>
      </c>
      <c r="H3223" s="26">
        <f t="shared" si="3769"/>
        <v>40653.300000000003</v>
      </c>
      <c r="I3223" s="26">
        <f t="shared" si="3769"/>
        <v>40653.300000000003</v>
      </c>
      <c r="J3223" s="26">
        <f t="shared" si="3769"/>
        <v>0</v>
      </c>
      <c r="K3223" s="26">
        <f t="shared" si="3769"/>
        <v>0</v>
      </c>
      <c r="L3223" s="26">
        <f t="shared" si="3769"/>
        <v>0</v>
      </c>
      <c r="M3223" s="26">
        <f t="shared" si="3769"/>
        <v>0</v>
      </c>
      <c r="N3223" s="26">
        <f t="shared" si="3769"/>
        <v>40653.300000000003</v>
      </c>
      <c r="O3223" s="47">
        <f t="shared" si="3763"/>
        <v>100</v>
      </c>
      <c r="P3223" s="26">
        <f t="shared" ref="P3223:R3225" si="3770">P3224</f>
        <v>0</v>
      </c>
      <c r="Q3223" s="26">
        <f t="shared" si="3770"/>
        <v>0</v>
      </c>
      <c r="R3223" s="26">
        <f t="shared" si="3770"/>
        <v>0</v>
      </c>
    </row>
    <row r="3224" spans="1:18" ht="26" x14ac:dyDescent="0.35">
      <c r="A3224" s="10">
        <v>955</v>
      </c>
      <c r="B3224" s="10" t="s">
        <v>129</v>
      </c>
      <c r="C3224" s="10" t="s">
        <v>50</v>
      </c>
      <c r="D3224" s="10" t="s">
        <v>519</v>
      </c>
      <c r="E3224" s="10"/>
      <c r="F3224" s="25" t="s">
        <v>669</v>
      </c>
      <c r="G3224" s="26">
        <f t="shared" si="3769"/>
        <v>40653.300000000003</v>
      </c>
      <c r="H3224" s="26">
        <f t="shared" si="3769"/>
        <v>40653.300000000003</v>
      </c>
      <c r="I3224" s="26">
        <f t="shared" si="3769"/>
        <v>40653.300000000003</v>
      </c>
      <c r="J3224" s="26">
        <f t="shared" si="3769"/>
        <v>0</v>
      </c>
      <c r="K3224" s="26">
        <f t="shared" si="3769"/>
        <v>0</v>
      </c>
      <c r="L3224" s="26">
        <f t="shared" si="3769"/>
        <v>0</v>
      </c>
      <c r="M3224" s="26">
        <f t="shared" si="3769"/>
        <v>0</v>
      </c>
      <c r="N3224" s="26">
        <f t="shared" si="3769"/>
        <v>40653.300000000003</v>
      </c>
      <c r="O3224" s="47">
        <f t="shared" si="3763"/>
        <v>100</v>
      </c>
      <c r="P3224" s="26">
        <f t="shared" si="3770"/>
        <v>0</v>
      </c>
      <c r="Q3224" s="26">
        <f t="shared" si="3770"/>
        <v>0</v>
      </c>
      <c r="R3224" s="26">
        <f t="shared" si="3770"/>
        <v>0</v>
      </c>
    </row>
    <row r="3225" spans="1:18" ht="26" x14ac:dyDescent="0.35">
      <c r="A3225" s="10">
        <v>955</v>
      </c>
      <c r="B3225" s="10" t="s">
        <v>129</v>
      </c>
      <c r="C3225" s="10" t="s">
        <v>50</v>
      </c>
      <c r="D3225" s="10" t="s">
        <v>517</v>
      </c>
      <c r="E3225" s="10"/>
      <c r="F3225" s="25" t="s">
        <v>816</v>
      </c>
      <c r="G3225" s="26">
        <f>G3226</f>
        <v>40653.300000000003</v>
      </c>
      <c r="H3225" s="26">
        <f t="shared" si="3769"/>
        <v>40653.300000000003</v>
      </c>
      <c r="I3225" s="26">
        <f t="shared" si="3769"/>
        <v>40653.300000000003</v>
      </c>
      <c r="J3225" s="26">
        <f t="shared" si="3769"/>
        <v>0</v>
      </c>
      <c r="K3225" s="26">
        <f t="shared" si="3769"/>
        <v>0</v>
      </c>
      <c r="L3225" s="26">
        <f t="shared" si="3769"/>
        <v>0</v>
      </c>
      <c r="M3225" s="26">
        <f t="shared" si="3769"/>
        <v>0</v>
      </c>
      <c r="N3225" s="26">
        <f t="shared" si="3769"/>
        <v>40653.300000000003</v>
      </c>
      <c r="O3225" s="47">
        <f t="shared" si="3763"/>
        <v>100</v>
      </c>
      <c r="P3225" s="26">
        <f t="shared" si="3770"/>
        <v>0</v>
      </c>
      <c r="Q3225" s="26">
        <f t="shared" si="3770"/>
        <v>0</v>
      </c>
      <c r="R3225" s="26">
        <f t="shared" si="3770"/>
        <v>0</v>
      </c>
    </row>
    <row r="3226" spans="1:18" x14ac:dyDescent="0.35">
      <c r="A3226" s="10">
        <v>955</v>
      </c>
      <c r="B3226" s="10" t="s">
        <v>129</v>
      </c>
      <c r="C3226" s="10" t="s">
        <v>50</v>
      </c>
      <c r="D3226" s="10" t="s">
        <v>517</v>
      </c>
      <c r="E3226" s="10" t="s">
        <v>7</v>
      </c>
      <c r="F3226" s="25" t="s">
        <v>371</v>
      </c>
      <c r="G3226" s="26">
        <f t="shared" ref="G3226" si="3771">G3227</f>
        <v>40653.300000000003</v>
      </c>
      <c r="H3226" s="26">
        <f t="shared" ref="H3226:M3226" si="3772">H3227</f>
        <v>40653.300000000003</v>
      </c>
      <c r="I3226" s="26">
        <f t="shared" si="3772"/>
        <v>40653.300000000003</v>
      </c>
      <c r="J3226" s="26">
        <f t="shared" si="3772"/>
        <v>0</v>
      </c>
      <c r="K3226" s="26">
        <f t="shared" si="3772"/>
        <v>0</v>
      </c>
      <c r="L3226" s="26">
        <f t="shared" si="3772"/>
        <v>0</v>
      </c>
      <c r="M3226" s="26">
        <f t="shared" si="3772"/>
        <v>0</v>
      </c>
      <c r="N3226" s="26">
        <f t="shared" ref="N3226" si="3773">N3227</f>
        <v>40653.300000000003</v>
      </c>
      <c r="O3226" s="47">
        <f t="shared" si="3763"/>
        <v>100</v>
      </c>
      <c r="P3226" s="26">
        <f t="shared" ref="P3226:R3226" si="3774">P3227</f>
        <v>0</v>
      </c>
      <c r="Q3226" s="26">
        <f t="shared" si="3774"/>
        <v>0</v>
      </c>
      <c r="R3226" s="26">
        <f t="shared" si="3774"/>
        <v>0</v>
      </c>
    </row>
    <row r="3227" spans="1:18" ht="39" x14ac:dyDescent="0.35">
      <c r="A3227" s="10">
        <v>955</v>
      </c>
      <c r="B3227" s="10" t="s">
        <v>129</v>
      </c>
      <c r="C3227" s="10" t="s">
        <v>50</v>
      </c>
      <c r="D3227" s="10" t="s">
        <v>517</v>
      </c>
      <c r="E3227" s="10" t="s">
        <v>428</v>
      </c>
      <c r="F3227" s="25" t="s">
        <v>733</v>
      </c>
      <c r="G3227" s="26">
        <v>40653.300000000003</v>
      </c>
      <c r="H3227" s="26">
        <v>40653.300000000003</v>
      </c>
      <c r="I3227" s="26">
        <v>40653.300000000003</v>
      </c>
      <c r="J3227" s="26"/>
      <c r="K3227" s="26"/>
      <c r="L3227" s="26"/>
      <c r="M3227" s="26"/>
      <c r="N3227" s="26">
        <v>40653.300000000003</v>
      </c>
      <c r="O3227" s="47">
        <f t="shared" si="3763"/>
        <v>100</v>
      </c>
      <c r="P3227" s="26"/>
      <c r="Q3227" s="26"/>
      <c r="R3227" s="26"/>
    </row>
    <row r="3228" spans="1:18" ht="26" x14ac:dyDescent="0.35">
      <c r="A3228" s="10">
        <v>955</v>
      </c>
      <c r="B3228" s="10" t="s">
        <v>129</v>
      </c>
      <c r="C3228" s="10" t="s">
        <v>50</v>
      </c>
      <c r="D3228" s="10" t="s">
        <v>30</v>
      </c>
      <c r="E3228" s="10"/>
      <c r="F3228" s="25" t="s">
        <v>41</v>
      </c>
      <c r="G3228" s="26">
        <f t="shared" ref="G3228:N3228" si="3775">G3229</f>
        <v>17859.399999999998</v>
      </c>
      <c r="H3228" s="26">
        <f t="shared" si="3775"/>
        <v>18863.599999999999</v>
      </c>
      <c r="I3228" s="26">
        <f t="shared" si="3775"/>
        <v>18863.599999999999</v>
      </c>
      <c r="J3228" s="26">
        <f t="shared" si="3775"/>
        <v>0</v>
      </c>
      <c r="K3228" s="26">
        <f t="shared" si="3775"/>
        <v>0</v>
      </c>
      <c r="L3228" s="26">
        <f t="shared" si="3775"/>
        <v>0</v>
      </c>
      <c r="M3228" s="26">
        <f t="shared" si="3775"/>
        <v>0</v>
      </c>
      <c r="N3228" s="26">
        <f t="shared" si="3775"/>
        <v>18862.485000000001</v>
      </c>
      <c r="O3228" s="47">
        <f t="shared" si="3763"/>
        <v>99.994089145232095</v>
      </c>
      <c r="P3228" s="26">
        <f t="shared" ref="P3228:R3228" si="3776">P3229</f>
        <v>0</v>
      </c>
      <c r="Q3228" s="26">
        <f t="shared" si="3776"/>
        <v>0</v>
      </c>
      <c r="R3228" s="26">
        <f t="shared" si="3776"/>
        <v>0</v>
      </c>
    </row>
    <row r="3229" spans="1:18" x14ac:dyDescent="0.35">
      <c r="A3229" s="10">
        <v>955</v>
      </c>
      <c r="B3229" s="10" t="s">
        <v>129</v>
      </c>
      <c r="C3229" s="10" t="s">
        <v>50</v>
      </c>
      <c r="D3229" s="10" t="s">
        <v>31</v>
      </c>
      <c r="E3229" s="10"/>
      <c r="F3229" s="25" t="s">
        <v>42</v>
      </c>
      <c r="G3229" s="26">
        <f t="shared" ref="G3229" si="3777">G3230+G3233</f>
        <v>17859.399999999998</v>
      </c>
      <c r="H3229" s="26">
        <f t="shared" ref="H3229:M3229" si="3778">H3230+H3233</f>
        <v>18863.599999999999</v>
      </c>
      <c r="I3229" s="26">
        <f t="shared" si="3778"/>
        <v>18863.599999999999</v>
      </c>
      <c r="J3229" s="26">
        <f t="shared" si="3778"/>
        <v>0</v>
      </c>
      <c r="K3229" s="26">
        <f t="shared" si="3778"/>
        <v>0</v>
      </c>
      <c r="L3229" s="26">
        <f t="shared" si="3778"/>
        <v>0</v>
      </c>
      <c r="M3229" s="26">
        <f t="shared" si="3778"/>
        <v>0</v>
      </c>
      <c r="N3229" s="26">
        <f t="shared" ref="N3229" si="3779">N3230+N3233</f>
        <v>18862.485000000001</v>
      </c>
      <c r="O3229" s="47">
        <f t="shared" si="3763"/>
        <v>99.994089145232095</v>
      </c>
      <c r="P3229" s="26">
        <f t="shared" ref="P3229:R3229" si="3780">P3230+P3233</f>
        <v>0</v>
      </c>
      <c r="Q3229" s="26">
        <f t="shared" ref="Q3229" si="3781">Q3230+Q3233</f>
        <v>0</v>
      </c>
      <c r="R3229" s="26">
        <f t="shared" si="3780"/>
        <v>0</v>
      </c>
    </row>
    <row r="3230" spans="1:18" ht="26" x14ac:dyDescent="0.35">
      <c r="A3230" s="10">
        <v>955</v>
      </c>
      <c r="B3230" s="10" t="s">
        <v>129</v>
      </c>
      <c r="C3230" s="10" t="s">
        <v>50</v>
      </c>
      <c r="D3230" s="10" t="s">
        <v>32</v>
      </c>
      <c r="E3230" s="10"/>
      <c r="F3230" s="25" t="s">
        <v>43</v>
      </c>
      <c r="G3230" s="26">
        <f t="shared" ref="G3230:N3231" si="3782">G3231</f>
        <v>16326.8</v>
      </c>
      <c r="H3230" s="26">
        <f t="shared" si="3782"/>
        <v>17331</v>
      </c>
      <c r="I3230" s="26">
        <f t="shared" si="3782"/>
        <v>17331</v>
      </c>
      <c r="J3230" s="26">
        <f t="shared" si="3782"/>
        <v>0</v>
      </c>
      <c r="K3230" s="26">
        <f t="shared" si="3782"/>
        <v>0</v>
      </c>
      <c r="L3230" s="26">
        <f t="shared" si="3782"/>
        <v>0</v>
      </c>
      <c r="M3230" s="26">
        <f t="shared" si="3782"/>
        <v>0</v>
      </c>
      <c r="N3230" s="26">
        <f t="shared" si="3782"/>
        <v>17331</v>
      </c>
      <c r="O3230" s="47">
        <f t="shared" si="3763"/>
        <v>100</v>
      </c>
      <c r="P3230" s="26">
        <f t="shared" ref="P3230:R3231" si="3783">P3231</f>
        <v>0</v>
      </c>
      <c r="Q3230" s="26">
        <f t="shared" si="3783"/>
        <v>0</v>
      </c>
      <c r="R3230" s="26">
        <f t="shared" si="3783"/>
        <v>0</v>
      </c>
    </row>
    <row r="3231" spans="1:18" ht="52" x14ac:dyDescent="0.35">
      <c r="A3231" s="10">
        <v>955</v>
      </c>
      <c r="B3231" s="10" t="s">
        <v>129</v>
      </c>
      <c r="C3231" s="10" t="s">
        <v>50</v>
      </c>
      <c r="D3231" s="10" t="s">
        <v>32</v>
      </c>
      <c r="E3231" s="10" t="s">
        <v>19</v>
      </c>
      <c r="F3231" s="25" t="s">
        <v>366</v>
      </c>
      <c r="G3231" s="26">
        <f t="shared" si="3782"/>
        <v>16326.8</v>
      </c>
      <c r="H3231" s="26">
        <f t="shared" si="3782"/>
        <v>17331</v>
      </c>
      <c r="I3231" s="26">
        <f t="shared" si="3782"/>
        <v>17331</v>
      </c>
      <c r="J3231" s="26">
        <f t="shared" si="3782"/>
        <v>0</v>
      </c>
      <c r="K3231" s="26">
        <f t="shared" si="3782"/>
        <v>0</v>
      </c>
      <c r="L3231" s="26">
        <f t="shared" si="3782"/>
        <v>0</v>
      </c>
      <c r="M3231" s="26">
        <f t="shared" si="3782"/>
        <v>0</v>
      </c>
      <c r="N3231" s="26">
        <f t="shared" si="3782"/>
        <v>17331</v>
      </c>
      <c r="O3231" s="47">
        <f t="shared" si="3763"/>
        <v>100</v>
      </c>
      <c r="P3231" s="26">
        <f t="shared" si="3783"/>
        <v>0</v>
      </c>
      <c r="Q3231" s="26">
        <f t="shared" si="3783"/>
        <v>0</v>
      </c>
      <c r="R3231" s="26">
        <f t="shared" si="3783"/>
        <v>0</v>
      </c>
    </row>
    <row r="3232" spans="1:18" ht="26" x14ac:dyDescent="0.35">
      <c r="A3232" s="10">
        <v>955</v>
      </c>
      <c r="B3232" s="10" t="s">
        <v>129</v>
      </c>
      <c r="C3232" s="10" t="s">
        <v>50</v>
      </c>
      <c r="D3232" s="10" t="s">
        <v>32</v>
      </c>
      <c r="E3232" s="10">
        <v>120</v>
      </c>
      <c r="F3232" s="25" t="s">
        <v>355</v>
      </c>
      <c r="G3232" s="26">
        <v>16326.8</v>
      </c>
      <c r="H3232" s="26">
        <v>17331</v>
      </c>
      <c r="I3232" s="26">
        <v>17331</v>
      </c>
      <c r="J3232" s="26"/>
      <c r="K3232" s="26"/>
      <c r="L3232" s="26"/>
      <c r="M3232" s="26"/>
      <c r="N3232" s="26">
        <v>17331</v>
      </c>
      <c r="O3232" s="47">
        <f t="shared" si="3763"/>
        <v>100</v>
      </c>
      <c r="P3232" s="26"/>
      <c r="Q3232" s="26"/>
      <c r="R3232" s="26"/>
    </row>
    <row r="3233" spans="1:18" ht="26" x14ac:dyDescent="0.35">
      <c r="A3233" s="10">
        <v>955</v>
      </c>
      <c r="B3233" s="10" t="s">
        <v>129</v>
      </c>
      <c r="C3233" s="10" t="s">
        <v>50</v>
      </c>
      <c r="D3233" s="10" t="s">
        <v>33</v>
      </c>
      <c r="E3233" s="10"/>
      <c r="F3233" s="25" t="s">
        <v>44</v>
      </c>
      <c r="G3233" s="26">
        <f t="shared" ref="G3233" si="3784">G3234+G3236+G3238</f>
        <v>1532.6</v>
      </c>
      <c r="H3233" s="26">
        <f t="shared" ref="H3233:M3233" si="3785">H3234+H3236+H3238</f>
        <v>1532.6000000000001</v>
      </c>
      <c r="I3233" s="26">
        <f t="shared" si="3785"/>
        <v>1532.6000000000001</v>
      </c>
      <c r="J3233" s="26">
        <f t="shared" si="3785"/>
        <v>0</v>
      </c>
      <c r="K3233" s="26">
        <f t="shared" si="3785"/>
        <v>0</v>
      </c>
      <c r="L3233" s="26">
        <f t="shared" si="3785"/>
        <v>0</v>
      </c>
      <c r="M3233" s="26">
        <f t="shared" si="3785"/>
        <v>0</v>
      </c>
      <c r="N3233" s="26">
        <f t="shared" ref="N3233" si="3786">N3234+N3236+N3238</f>
        <v>1531.4850000000001</v>
      </c>
      <c r="O3233" s="47">
        <f t="shared" si="3763"/>
        <v>99.927247814171992</v>
      </c>
      <c r="P3233" s="26">
        <f t="shared" ref="P3233:R3233" si="3787">P3234+P3236+P3238</f>
        <v>0</v>
      </c>
      <c r="Q3233" s="26">
        <f t="shared" ref="Q3233" si="3788">Q3234+Q3236+Q3238</f>
        <v>0</v>
      </c>
      <c r="R3233" s="26">
        <f t="shared" si="3787"/>
        <v>0</v>
      </c>
    </row>
    <row r="3234" spans="1:18" ht="52" x14ac:dyDescent="0.35">
      <c r="A3234" s="10">
        <v>955</v>
      </c>
      <c r="B3234" s="10" t="s">
        <v>129</v>
      </c>
      <c r="C3234" s="10" t="s">
        <v>50</v>
      </c>
      <c r="D3234" s="10" t="s">
        <v>33</v>
      </c>
      <c r="E3234" s="10" t="s">
        <v>19</v>
      </c>
      <c r="F3234" s="25" t="s">
        <v>366</v>
      </c>
      <c r="G3234" s="26">
        <f t="shared" ref="G3234:N3234" si="3789">G3235</f>
        <v>3.6</v>
      </c>
      <c r="H3234" s="26">
        <f t="shared" si="3789"/>
        <v>4.3099999999999996</v>
      </c>
      <c r="I3234" s="26">
        <f t="shared" si="3789"/>
        <v>4.3099999999999996</v>
      </c>
      <c r="J3234" s="26">
        <f t="shared" si="3789"/>
        <v>0</v>
      </c>
      <c r="K3234" s="26">
        <f t="shared" si="3789"/>
        <v>0</v>
      </c>
      <c r="L3234" s="26">
        <f t="shared" si="3789"/>
        <v>0</v>
      </c>
      <c r="M3234" s="26">
        <f t="shared" si="3789"/>
        <v>0</v>
      </c>
      <c r="N3234" s="26">
        <f t="shared" si="3789"/>
        <v>4.3099999999999996</v>
      </c>
      <c r="O3234" s="47">
        <f t="shared" si="3763"/>
        <v>100</v>
      </c>
      <c r="P3234" s="26">
        <f t="shared" ref="P3234:R3234" si="3790">P3235</f>
        <v>0</v>
      </c>
      <c r="Q3234" s="26">
        <f t="shared" si="3790"/>
        <v>0</v>
      </c>
      <c r="R3234" s="26">
        <f t="shared" si="3790"/>
        <v>0</v>
      </c>
    </row>
    <row r="3235" spans="1:18" ht="26" x14ac:dyDescent="0.35">
      <c r="A3235" s="10">
        <v>955</v>
      </c>
      <c r="B3235" s="10" t="s">
        <v>129</v>
      </c>
      <c r="C3235" s="10" t="s">
        <v>50</v>
      </c>
      <c r="D3235" s="10" t="s">
        <v>33</v>
      </c>
      <c r="E3235" s="10">
        <v>120</v>
      </c>
      <c r="F3235" s="25" t="s">
        <v>355</v>
      </c>
      <c r="G3235" s="26">
        <v>3.6</v>
      </c>
      <c r="H3235" s="26">
        <v>4.3099999999999996</v>
      </c>
      <c r="I3235" s="26">
        <v>4.3099999999999996</v>
      </c>
      <c r="J3235" s="26"/>
      <c r="K3235" s="26"/>
      <c r="L3235" s="26"/>
      <c r="M3235" s="26"/>
      <c r="N3235" s="26">
        <v>4.3099999999999996</v>
      </c>
      <c r="O3235" s="47">
        <f t="shared" si="3763"/>
        <v>100</v>
      </c>
      <c r="P3235" s="26"/>
      <c r="Q3235" s="26"/>
      <c r="R3235" s="26"/>
    </row>
    <row r="3236" spans="1:18" ht="26" x14ac:dyDescent="0.35">
      <c r="A3236" s="10">
        <v>955</v>
      </c>
      <c r="B3236" s="10" t="s">
        <v>129</v>
      </c>
      <c r="C3236" s="10" t="s">
        <v>50</v>
      </c>
      <c r="D3236" s="10" t="s">
        <v>33</v>
      </c>
      <c r="E3236" s="10" t="s">
        <v>6</v>
      </c>
      <c r="F3236" s="25" t="s">
        <v>367</v>
      </c>
      <c r="G3236" s="26">
        <f t="shared" ref="G3236:N3236" si="3791">G3237</f>
        <v>1526.4</v>
      </c>
      <c r="H3236" s="26">
        <f t="shared" si="3791"/>
        <v>1526.4670000000001</v>
      </c>
      <c r="I3236" s="26">
        <f t="shared" si="3791"/>
        <v>1526.4670000000001</v>
      </c>
      <c r="J3236" s="26">
        <f t="shared" si="3791"/>
        <v>0</v>
      </c>
      <c r="K3236" s="26">
        <f t="shared" si="3791"/>
        <v>0</v>
      </c>
      <c r="L3236" s="26">
        <f t="shared" si="3791"/>
        <v>0</v>
      </c>
      <c r="M3236" s="26">
        <f t="shared" si="3791"/>
        <v>0</v>
      </c>
      <c r="N3236" s="26">
        <f t="shared" si="3791"/>
        <v>1525.3520000000001</v>
      </c>
      <c r="O3236" s="47">
        <f t="shared" si="3763"/>
        <v>99.926955512303905</v>
      </c>
      <c r="P3236" s="26">
        <f t="shared" ref="P3236:R3236" si="3792">P3237</f>
        <v>0</v>
      </c>
      <c r="Q3236" s="26">
        <f t="shared" si="3792"/>
        <v>0</v>
      </c>
      <c r="R3236" s="26">
        <f t="shared" si="3792"/>
        <v>0</v>
      </c>
    </row>
    <row r="3237" spans="1:18" ht="26" x14ac:dyDescent="0.35">
      <c r="A3237" s="10">
        <v>955</v>
      </c>
      <c r="B3237" s="10" t="s">
        <v>129</v>
      </c>
      <c r="C3237" s="10" t="s">
        <v>50</v>
      </c>
      <c r="D3237" s="10" t="s">
        <v>33</v>
      </c>
      <c r="E3237" s="10">
        <v>240</v>
      </c>
      <c r="F3237" s="25" t="s">
        <v>356</v>
      </c>
      <c r="G3237" s="26">
        <v>1526.4</v>
      </c>
      <c r="H3237" s="26">
        <v>1526.4670000000001</v>
      </c>
      <c r="I3237" s="26">
        <v>1526.4670000000001</v>
      </c>
      <c r="J3237" s="26"/>
      <c r="K3237" s="26"/>
      <c r="L3237" s="26"/>
      <c r="M3237" s="26"/>
      <c r="N3237" s="26">
        <v>1525.3520000000001</v>
      </c>
      <c r="O3237" s="47">
        <f t="shared" si="3763"/>
        <v>99.926955512303905</v>
      </c>
      <c r="P3237" s="26"/>
      <c r="Q3237" s="26"/>
      <c r="R3237" s="26"/>
    </row>
    <row r="3238" spans="1:18" x14ac:dyDescent="0.35">
      <c r="A3238" s="10">
        <v>955</v>
      </c>
      <c r="B3238" s="10" t="s">
        <v>129</v>
      </c>
      <c r="C3238" s="10" t="s">
        <v>50</v>
      </c>
      <c r="D3238" s="10" t="s">
        <v>33</v>
      </c>
      <c r="E3238" s="10" t="s">
        <v>7</v>
      </c>
      <c r="F3238" s="25" t="s">
        <v>371</v>
      </c>
      <c r="G3238" s="26">
        <f t="shared" ref="G3238:N3238" si="3793">G3239</f>
        <v>2.6</v>
      </c>
      <c r="H3238" s="26">
        <f t="shared" si="3793"/>
        <v>1.823</v>
      </c>
      <c r="I3238" s="26">
        <f t="shared" si="3793"/>
        <v>1.823</v>
      </c>
      <c r="J3238" s="26">
        <f t="shared" si="3793"/>
        <v>0</v>
      </c>
      <c r="K3238" s="26">
        <f t="shared" si="3793"/>
        <v>0</v>
      </c>
      <c r="L3238" s="26">
        <f t="shared" si="3793"/>
        <v>0</v>
      </c>
      <c r="M3238" s="26">
        <f t="shared" si="3793"/>
        <v>0</v>
      </c>
      <c r="N3238" s="26">
        <f t="shared" si="3793"/>
        <v>1.823</v>
      </c>
      <c r="O3238" s="47">
        <f t="shared" si="3763"/>
        <v>100</v>
      </c>
      <c r="P3238" s="26">
        <f t="shared" ref="P3238:R3238" si="3794">P3239</f>
        <v>0</v>
      </c>
      <c r="Q3238" s="26">
        <f t="shared" si="3794"/>
        <v>0</v>
      </c>
      <c r="R3238" s="26">
        <f t="shared" si="3794"/>
        <v>0</v>
      </c>
    </row>
    <row r="3239" spans="1:18" x14ac:dyDescent="0.35">
      <c r="A3239" s="10">
        <v>955</v>
      </c>
      <c r="B3239" s="10" t="s">
        <v>129</v>
      </c>
      <c r="C3239" s="10" t="s">
        <v>50</v>
      </c>
      <c r="D3239" s="10" t="s">
        <v>33</v>
      </c>
      <c r="E3239" s="10">
        <v>850</v>
      </c>
      <c r="F3239" s="25" t="s">
        <v>365</v>
      </c>
      <c r="G3239" s="26">
        <v>2.6</v>
      </c>
      <c r="H3239" s="26">
        <v>1.823</v>
      </c>
      <c r="I3239" s="26">
        <v>1.823</v>
      </c>
      <c r="J3239" s="26"/>
      <c r="K3239" s="26"/>
      <c r="L3239" s="26"/>
      <c r="M3239" s="26"/>
      <c r="N3239" s="26">
        <v>1.823</v>
      </c>
      <c r="O3239" s="47">
        <f t="shared" si="3763"/>
        <v>100</v>
      </c>
      <c r="P3239" s="26"/>
      <c r="Q3239" s="26"/>
      <c r="R3239" s="26"/>
    </row>
    <row r="3240" spans="1:18" ht="26" x14ac:dyDescent="0.35">
      <c r="A3240" s="10">
        <v>955</v>
      </c>
      <c r="B3240" s="10" t="s">
        <v>129</v>
      </c>
      <c r="C3240" s="10" t="s">
        <v>50</v>
      </c>
      <c r="D3240" s="24" t="s">
        <v>57</v>
      </c>
      <c r="E3240" s="24"/>
      <c r="F3240" s="25" t="s">
        <v>748</v>
      </c>
      <c r="G3240" s="26">
        <f>G3241</f>
        <v>0</v>
      </c>
      <c r="H3240" s="26">
        <f>H3241+H3245</f>
        <v>618.83600000000001</v>
      </c>
      <c r="I3240" s="26">
        <f t="shared" ref="I3240:R3240" si="3795">I3241+I3245</f>
        <v>618.83624999999995</v>
      </c>
      <c r="J3240" s="26">
        <f t="shared" si="3795"/>
        <v>0</v>
      </c>
      <c r="K3240" s="26">
        <f t="shared" si="3795"/>
        <v>0</v>
      </c>
      <c r="L3240" s="26">
        <f t="shared" si="3795"/>
        <v>0</v>
      </c>
      <c r="M3240" s="26">
        <f t="shared" si="3795"/>
        <v>0</v>
      </c>
      <c r="N3240" s="26">
        <f t="shared" si="3795"/>
        <v>608.83600000000001</v>
      </c>
      <c r="O3240" s="47">
        <f t="shared" si="3763"/>
        <v>98.384062982761193</v>
      </c>
      <c r="P3240" s="26">
        <f t="shared" si="3795"/>
        <v>0</v>
      </c>
      <c r="Q3240" s="26">
        <f t="shared" si="3795"/>
        <v>0</v>
      </c>
      <c r="R3240" s="26">
        <f t="shared" si="3795"/>
        <v>0</v>
      </c>
    </row>
    <row r="3241" spans="1:18" ht="26" x14ac:dyDescent="0.35">
      <c r="A3241" s="10">
        <v>955</v>
      </c>
      <c r="B3241" s="10" t="s">
        <v>129</v>
      </c>
      <c r="C3241" s="10" t="s">
        <v>50</v>
      </c>
      <c r="D3241" s="24" t="s">
        <v>60</v>
      </c>
      <c r="E3241" s="24"/>
      <c r="F3241" s="25" t="s">
        <v>67</v>
      </c>
      <c r="G3241" s="26">
        <f>G3242</f>
        <v>0</v>
      </c>
      <c r="H3241" s="26">
        <f t="shared" ref="H3241:N3243" si="3796">H3242</f>
        <v>48.835999999999999</v>
      </c>
      <c r="I3241" s="26">
        <f t="shared" si="3796"/>
        <v>48.83625</v>
      </c>
      <c r="J3241" s="26">
        <f t="shared" si="3796"/>
        <v>0</v>
      </c>
      <c r="K3241" s="26">
        <f t="shared" si="3796"/>
        <v>0</v>
      </c>
      <c r="L3241" s="26">
        <f t="shared" si="3796"/>
        <v>0</v>
      </c>
      <c r="M3241" s="26">
        <f t="shared" si="3796"/>
        <v>0</v>
      </c>
      <c r="N3241" s="26">
        <f t="shared" si="3796"/>
        <v>48.835999999999999</v>
      </c>
      <c r="O3241" s="47">
        <f t="shared" si="3763"/>
        <v>100</v>
      </c>
      <c r="P3241" s="26">
        <f t="shared" ref="P3241:R3243" si="3797">P3242</f>
        <v>0</v>
      </c>
      <c r="Q3241" s="26">
        <f t="shared" si="3797"/>
        <v>0</v>
      </c>
      <c r="R3241" s="26">
        <f t="shared" si="3797"/>
        <v>0</v>
      </c>
    </row>
    <row r="3242" spans="1:18" x14ac:dyDescent="0.35">
      <c r="A3242" s="10">
        <v>955</v>
      </c>
      <c r="B3242" s="10" t="s">
        <v>129</v>
      </c>
      <c r="C3242" s="10" t="s">
        <v>50</v>
      </c>
      <c r="D3242" s="24" t="s">
        <v>52</v>
      </c>
      <c r="E3242" s="24"/>
      <c r="F3242" s="25" t="s">
        <v>68</v>
      </c>
      <c r="G3242" s="26">
        <f>G3243</f>
        <v>0</v>
      </c>
      <c r="H3242" s="26">
        <f t="shared" si="3796"/>
        <v>48.835999999999999</v>
      </c>
      <c r="I3242" s="26">
        <f t="shared" si="3796"/>
        <v>48.83625</v>
      </c>
      <c r="J3242" s="26">
        <f t="shared" si="3796"/>
        <v>0</v>
      </c>
      <c r="K3242" s="26">
        <f t="shared" si="3796"/>
        <v>0</v>
      </c>
      <c r="L3242" s="26">
        <f t="shared" si="3796"/>
        <v>0</v>
      </c>
      <c r="M3242" s="26">
        <f t="shared" si="3796"/>
        <v>0</v>
      </c>
      <c r="N3242" s="26">
        <f t="shared" si="3796"/>
        <v>48.835999999999999</v>
      </c>
      <c r="O3242" s="47">
        <f t="shared" si="3763"/>
        <v>100</v>
      </c>
      <c r="P3242" s="26">
        <f t="shared" si="3797"/>
        <v>0</v>
      </c>
      <c r="Q3242" s="26">
        <f t="shared" si="3797"/>
        <v>0</v>
      </c>
      <c r="R3242" s="26">
        <f t="shared" si="3797"/>
        <v>0</v>
      </c>
    </row>
    <row r="3243" spans="1:18" x14ac:dyDescent="0.35">
      <c r="A3243" s="10">
        <v>955</v>
      </c>
      <c r="B3243" s="10" t="s">
        <v>129</v>
      </c>
      <c r="C3243" s="10" t="s">
        <v>50</v>
      </c>
      <c r="D3243" s="24" t="s">
        <v>52</v>
      </c>
      <c r="E3243" s="24" t="s">
        <v>7</v>
      </c>
      <c r="F3243" s="25" t="s">
        <v>371</v>
      </c>
      <c r="G3243" s="26">
        <f>G3244</f>
        <v>0</v>
      </c>
      <c r="H3243" s="26">
        <f t="shared" si="3796"/>
        <v>48.835999999999999</v>
      </c>
      <c r="I3243" s="26">
        <f t="shared" si="3796"/>
        <v>48.83625</v>
      </c>
      <c r="J3243" s="26">
        <f t="shared" si="3796"/>
        <v>0</v>
      </c>
      <c r="K3243" s="26">
        <f t="shared" si="3796"/>
        <v>0</v>
      </c>
      <c r="L3243" s="26">
        <f t="shared" si="3796"/>
        <v>0</v>
      </c>
      <c r="M3243" s="26">
        <f t="shared" si="3796"/>
        <v>0</v>
      </c>
      <c r="N3243" s="26">
        <f t="shared" si="3796"/>
        <v>48.835999999999999</v>
      </c>
      <c r="O3243" s="47">
        <f t="shared" si="3763"/>
        <v>100</v>
      </c>
      <c r="P3243" s="26">
        <f t="shared" si="3797"/>
        <v>0</v>
      </c>
      <c r="Q3243" s="26">
        <f t="shared" si="3797"/>
        <v>0</v>
      </c>
      <c r="R3243" s="26">
        <f t="shared" si="3797"/>
        <v>0</v>
      </c>
    </row>
    <row r="3244" spans="1:18" x14ac:dyDescent="0.35">
      <c r="A3244" s="10">
        <v>955</v>
      </c>
      <c r="B3244" s="10" t="s">
        <v>129</v>
      </c>
      <c r="C3244" s="10" t="s">
        <v>50</v>
      </c>
      <c r="D3244" s="24" t="s">
        <v>52</v>
      </c>
      <c r="E3244" s="24" t="s">
        <v>845</v>
      </c>
      <c r="F3244" s="25" t="s">
        <v>364</v>
      </c>
      <c r="G3244" s="26"/>
      <c r="H3244" s="26">
        <v>48.835999999999999</v>
      </c>
      <c r="I3244" s="26">
        <v>48.83625</v>
      </c>
      <c r="J3244" s="26"/>
      <c r="K3244" s="26"/>
      <c r="L3244" s="26"/>
      <c r="M3244" s="26"/>
      <c r="N3244" s="26">
        <v>48.835999999999999</v>
      </c>
      <c r="O3244" s="47">
        <f t="shared" si="3763"/>
        <v>100</v>
      </c>
      <c r="P3244" s="26"/>
      <c r="Q3244" s="26"/>
      <c r="R3244" s="26"/>
    </row>
    <row r="3245" spans="1:18" x14ac:dyDescent="0.35">
      <c r="A3245" s="10">
        <v>955</v>
      </c>
      <c r="B3245" s="10" t="s">
        <v>129</v>
      </c>
      <c r="C3245" s="10" t="s">
        <v>50</v>
      </c>
      <c r="D3245" s="24" t="s">
        <v>58</v>
      </c>
      <c r="E3245" s="24"/>
      <c r="F3245" s="25" t="s">
        <v>65</v>
      </c>
      <c r="G3245" s="26"/>
      <c r="H3245" s="26">
        <f>H3246</f>
        <v>570</v>
      </c>
      <c r="I3245" s="26">
        <f t="shared" ref="I3245:R3247" si="3798">I3246</f>
        <v>570</v>
      </c>
      <c r="J3245" s="26">
        <f t="shared" si="3798"/>
        <v>0</v>
      </c>
      <c r="K3245" s="26">
        <f t="shared" si="3798"/>
        <v>0</v>
      </c>
      <c r="L3245" s="26">
        <f t="shared" si="3798"/>
        <v>0</v>
      </c>
      <c r="M3245" s="26">
        <f t="shared" si="3798"/>
        <v>0</v>
      </c>
      <c r="N3245" s="26">
        <f t="shared" si="3798"/>
        <v>560</v>
      </c>
      <c r="O3245" s="47">
        <f t="shared" si="3763"/>
        <v>98.245614035087712</v>
      </c>
      <c r="P3245" s="26">
        <f t="shared" si="3798"/>
        <v>0</v>
      </c>
      <c r="Q3245" s="26">
        <f t="shared" si="3798"/>
        <v>0</v>
      </c>
      <c r="R3245" s="26">
        <f t="shared" si="3798"/>
        <v>0</v>
      </c>
    </row>
    <row r="3246" spans="1:18" x14ac:dyDescent="0.35">
      <c r="A3246" s="10">
        <v>955</v>
      </c>
      <c r="B3246" s="10" t="s">
        <v>129</v>
      </c>
      <c r="C3246" s="10" t="s">
        <v>50</v>
      </c>
      <c r="D3246" s="24" t="s">
        <v>56</v>
      </c>
      <c r="E3246" s="24"/>
      <c r="F3246" s="25" t="s">
        <v>66</v>
      </c>
      <c r="G3246" s="26"/>
      <c r="H3246" s="26">
        <f>H3247</f>
        <v>570</v>
      </c>
      <c r="I3246" s="26">
        <f t="shared" si="3798"/>
        <v>570</v>
      </c>
      <c r="J3246" s="26">
        <f t="shared" si="3798"/>
        <v>0</v>
      </c>
      <c r="K3246" s="26">
        <f t="shared" si="3798"/>
        <v>0</v>
      </c>
      <c r="L3246" s="26">
        <f t="shared" si="3798"/>
        <v>0</v>
      </c>
      <c r="M3246" s="26">
        <f t="shared" si="3798"/>
        <v>0</v>
      </c>
      <c r="N3246" s="26">
        <f t="shared" si="3798"/>
        <v>560</v>
      </c>
      <c r="O3246" s="47">
        <f t="shared" si="3763"/>
        <v>98.245614035087712</v>
      </c>
      <c r="P3246" s="26">
        <f t="shared" si="3798"/>
        <v>0</v>
      </c>
      <c r="Q3246" s="26">
        <f t="shared" si="3798"/>
        <v>0</v>
      </c>
      <c r="R3246" s="26">
        <f t="shared" si="3798"/>
        <v>0</v>
      </c>
    </row>
    <row r="3247" spans="1:18" x14ac:dyDescent="0.35">
      <c r="A3247" s="10">
        <v>955</v>
      </c>
      <c r="B3247" s="10" t="s">
        <v>129</v>
      </c>
      <c r="C3247" s="10" t="s">
        <v>50</v>
      </c>
      <c r="D3247" s="24" t="s">
        <v>56</v>
      </c>
      <c r="E3247" s="10" t="s">
        <v>141</v>
      </c>
      <c r="F3247" s="25" t="s">
        <v>368</v>
      </c>
      <c r="G3247" s="26"/>
      <c r="H3247" s="26">
        <f>H3248</f>
        <v>570</v>
      </c>
      <c r="I3247" s="26">
        <f t="shared" si="3798"/>
        <v>570</v>
      </c>
      <c r="J3247" s="26">
        <f t="shared" si="3798"/>
        <v>0</v>
      </c>
      <c r="K3247" s="26">
        <f t="shared" si="3798"/>
        <v>0</v>
      </c>
      <c r="L3247" s="26">
        <f t="shared" si="3798"/>
        <v>0</v>
      </c>
      <c r="M3247" s="26">
        <f t="shared" si="3798"/>
        <v>0</v>
      </c>
      <c r="N3247" s="26">
        <f t="shared" si="3798"/>
        <v>560</v>
      </c>
      <c r="O3247" s="47">
        <f t="shared" si="3763"/>
        <v>98.245614035087712</v>
      </c>
      <c r="P3247" s="26">
        <f t="shared" si="3798"/>
        <v>0</v>
      </c>
      <c r="Q3247" s="26">
        <f t="shared" si="3798"/>
        <v>0</v>
      </c>
      <c r="R3247" s="26">
        <f t="shared" si="3798"/>
        <v>0</v>
      </c>
    </row>
    <row r="3248" spans="1:18" ht="26" x14ac:dyDescent="0.35">
      <c r="A3248" s="10">
        <v>955</v>
      </c>
      <c r="B3248" s="10" t="s">
        <v>129</v>
      </c>
      <c r="C3248" s="10" t="s">
        <v>50</v>
      </c>
      <c r="D3248" s="24" t="s">
        <v>56</v>
      </c>
      <c r="E3248" s="10">
        <v>320</v>
      </c>
      <c r="F3248" s="25" t="s">
        <v>357</v>
      </c>
      <c r="G3248" s="26"/>
      <c r="H3248" s="26">
        <v>570</v>
      </c>
      <c r="I3248" s="26">
        <v>570</v>
      </c>
      <c r="J3248" s="26"/>
      <c r="K3248" s="26"/>
      <c r="L3248" s="26"/>
      <c r="M3248" s="26"/>
      <c r="N3248" s="26">
        <v>560</v>
      </c>
      <c r="O3248" s="47">
        <f t="shared" si="3763"/>
        <v>98.245614035087712</v>
      </c>
      <c r="P3248" s="26"/>
      <c r="Q3248" s="26"/>
      <c r="R3248" s="26"/>
    </row>
    <row r="3249" spans="1:18" s="7" customFormat="1" ht="26" x14ac:dyDescent="0.35">
      <c r="A3249" s="16">
        <v>964</v>
      </c>
      <c r="B3249" s="16"/>
      <c r="C3249" s="16"/>
      <c r="D3249" s="16"/>
      <c r="E3249" s="16"/>
      <c r="F3249" s="17" t="s">
        <v>564</v>
      </c>
      <c r="G3249" s="18">
        <f t="shared" ref="G3249" si="3799">G3263+G3250</f>
        <v>139979.435</v>
      </c>
      <c r="H3249" s="18">
        <f t="shared" ref="H3249:M3249" si="3800">H3263+H3250</f>
        <v>179544.38226000001</v>
      </c>
      <c r="I3249" s="18">
        <f t="shared" si="3800"/>
        <v>179544.38235</v>
      </c>
      <c r="J3249" s="18">
        <f t="shared" si="3800"/>
        <v>2208.172</v>
      </c>
      <c r="K3249" s="18">
        <f t="shared" si="3800"/>
        <v>2208.172</v>
      </c>
      <c r="L3249" s="18">
        <f t="shared" si="3800"/>
        <v>0</v>
      </c>
      <c r="M3249" s="18">
        <f t="shared" si="3800"/>
        <v>0</v>
      </c>
      <c r="N3249" s="18">
        <f t="shared" ref="N3249" si="3801">N3263+N3250</f>
        <v>178847.28700000001</v>
      </c>
      <c r="O3249" s="46">
        <f t="shared" si="3763"/>
        <v>99.611742093389182</v>
      </c>
      <c r="P3249" s="18">
        <f t="shared" ref="P3249:R3249" si="3802">P3263+P3250</f>
        <v>1511.1079999999999</v>
      </c>
      <c r="Q3249" s="18">
        <f t="shared" ref="Q3249" si="3803">Q3263+Q3250</f>
        <v>0</v>
      </c>
      <c r="R3249" s="18">
        <f t="shared" si="3802"/>
        <v>0</v>
      </c>
    </row>
    <row r="3250" spans="1:18" s="7" customFormat="1" x14ac:dyDescent="0.35">
      <c r="A3250" s="16" t="s">
        <v>834</v>
      </c>
      <c r="B3250" s="16" t="s">
        <v>8</v>
      </c>
      <c r="C3250" s="16"/>
      <c r="D3250" s="16"/>
      <c r="E3250" s="16"/>
      <c r="F3250" s="17" t="s">
        <v>13</v>
      </c>
      <c r="G3250" s="18">
        <f t="shared" ref="G3250" si="3804">G3251+G3257</f>
        <v>53.7</v>
      </c>
      <c r="H3250" s="18">
        <f t="shared" ref="H3250:M3250" si="3805">H3251+H3257</f>
        <v>2208.172</v>
      </c>
      <c r="I3250" s="18">
        <f t="shared" si="3805"/>
        <v>2208.172</v>
      </c>
      <c r="J3250" s="18">
        <f t="shared" si="3805"/>
        <v>2208.172</v>
      </c>
      <c r="K3250" s="18">
        <f t="shared" si="3805"/>
        <v>2208.172</v>
      </c>
      <c r="L3250" s="18">
        <f t="shared" si="3805"/>
        <v>0</v>
      </c>
      <c r="M3250" s="18">
        <f t="shared" si="3805"/>
        <v>0</v>
      </c>
      <c r="N3250" s="18">
        <f t="shared" ref="N3250" si="3806">N3251+N3257</f>
        <v>1511.1079999999999</v>
      </c>
      <c r="O3250" s="46">
        <f t="shared" si="3763"/>
        <v>68.432531523812457</v>
      </c>
      <c r="P3250" s="18">
        <f t="shared" ref="P3250:R3250" si="3807">P3251+P3257</f>
        <v>1511.1079999999999</v>
      </c>
      <c r="Q3250" s="18">
        <f t="shared" ref="Q3250" si="3808">Q3251+Q3257</f>
        <v>0</v>
      </c>
      <c r="R3250" s="18">
        <f t="shared" si="3807"/>
        <v>0</v>
      </c>
    </row>
    <row r="3251" spans="1:18" s="29" customFormat="1" x14ac:dyDescent="0.35">
      <c r="A3251" s="20" t="s">
        <v>834</v>
      </c>
      <c r="B3251" s="20" t="s">
        <v>8</v>
      </c>
      <c r="C3251" s="20" t="s">
        <v>100</v>
      </c>
      <c r="D3251" s="20"/>
      <c r="E3251" s="20"/>
      <c r="F3251" s="21" t="s">
        <v>841</v>
      </c>
      <c r="G3251" s="22">
        <f t="shared" ref="G3251:N3255" si="3809">G3252</f>
        <v>0</v>
      </c>
      <c r="H3251" s="22">
        <f t="shared" si="3809"/>
        <v>2154.4720000000002</v>
      </c>
      <c r="I3251" s="22">
        <f t="shared" si="3809"/>
        <v>2154.4720000000002</v>
      </c>
      <c r="J3251" s="22">
        <f t="shared" si="3809"/>
        <v>2154.4720000000002</v>
      </c>
      <c r="K3251" s="22">
        <f t="shared" si="3809"/>
        <v>2154.4720000000002</v>
      </c>
      <c r="L3251" s="22">
        <f t="shared" si="3809"/>
        <v>0</v>
      </c>
      <c r="M3251" s="22">
        <f t="shared" si="3809"/>
        <v>0</v>
      </c>
      <c r="N3251" s="22">
        <f t="shared" si="3809"/>
        <v>1461.0139999999999</v>
      </c>
      <c r="O3251" s="48">
        <f t="shared" si="3763"/>
        <v>67.813088311196424</v>
      </c>
      <c r="P3251" s="22">
        <f t="shared" ref="P3251:R3255" si="3810">P3252</f>
        <v>1461.0139999999999</v>
      </c>
      <c r="Q3251" s="22">
        <f t="shared" si="3810"/>
        <v>0</v>
      </c>
      <c r="R3251" s="22">
        <f t="shared" si="3810"/>
        <v>0</v>
      </c>
    </row>
    <row r="3252" spans="1:18" ht="26" x14ac:dyDescent="0.35">
      <c r="A3252" s="10" t="s">
        <v>834</v>
      </c>
      <c r="B3252" s="10" t="s">
        <v>8</v>
      </c>
      <c r="C3252" s="10" t="s">
        <v>100</v>
      </c>
      <c r="D3252" s="10" t="s">
        <v>28</v>
      </c>
      <c r="E3252" s="10"/>
      <c r="F3252" s="25" t="s">
        <v>39</v>
      </c>
      <c r="G3252" s="26">
        <f t="shared" si="3809"/>
        <v>0</v>
      </c>
      <c r="H3252" s="26">
        <f t="shared" si="3809"/>
        <v>2154.4720000000002</v>
      </c>
      <c r="I3252" s="26">
        <f t="shared" si="3809"/>
        <v>2154.4720000000002</v>
      </c>
      <c r="J3252" s="26">
        <f t="shared" si="3809"/>
        <v>2154.4720000000002</v>
      </c>
      <c r="K3252" s="26">
        <f t="shared" si="3809"/>
        <v>2154.4720000000002</v>
      </c>
      <c r="L3252" s="26">
        <f t="shared" si="3809"/>
        <v>0</v>
      </c>
      <c r="M3252" s="26">
        <f t="shared" si="3809"/>
        <v>0</v>
      </c>
      <c r="N3252" s="26">
        <f t="shared" si="3809"/>
        <v>1461.0139999999999</v>
      </c>
      <c r="O3252" s="47">
        <f t="shared" si="3763"/>
        <v>67.813088311196424</v>
      </c>
      <c r="P3252" s="26">
        <f t="shared" si="3810"/>
        <v>1461.0139999999999</v>
      </c>
      <c r="Q3252" s="26">
        <f t="shared" si="3810"/>
        <v>0</v>
      </c>
      <c r="R3252" s="26">
        <f t="shared" si="3810"/>
        <v>0</v>
      </c>
    </row>
    <row r="3253" spans="1:18" x14ac:dyDescent="0.35">
      <c r="A3253" s="10" t="s">
        <v>834</v>
      </c>
      <c r="B3253" s="10" t="s">
        <v>8</v>
      </c>
      <c r="C3253" s="10" t="s">
        <v>100</v>
      </c>
      <c r="D3253" s="10" t="s">
        <v>29</v>
      </c>
      <c r="E3253" s="10"/>
      <c r="F3253" s="25" t="s">
        <v>40</v>
      </c>
      <c r="G3253" s="26">
        <f t="shared" si="3809"/>
        <v>0</v>
      </c>
      <c r="H3253" s="26">
        <f t="shared" si="3809"/>
        <v>2154.4720000000002</v>
      </c>
      <c r="I3253" s="26">
        <f t="shared" si="3809"/>
        <v>2154.4720000000002</v>
      </c>
      <c r="J3253" s="26">
        <f t="shared" si="3809"/>
        <v>2154.4720000000002</v>
      </c>
      <c r="K3253" s="26">
        <f t="shared" si="3809"/>
        <v>2154.4720000000002</v>
      </c>
      <c r="L3253" s="26">
        <f t="shared" si="3809"/>
        <v>0</v>
      </c>
      <c r="M3253" s="26">
        <f t="shared" si="3809"/>
        <v>0</v>
      </c>
      <c r="N3253" s="26">
        <f t="shared" si="3809"/>
        <v>1461.0139999999999</v>
      </c>
      <c r="O3253" s="47">
        <f t="shared" si="3763"/>
        <v>67.813088311196424</v>
      </c>
      <c r="P3253" s="26">
        <f t="shared" si="3810"/>
        <v>1461.0139999999999</v>
      </c>
      <c r="Q3253" s="26">
        <f t="shared" si="3810"/>
        <v>0</v>
      </c>
      <c r="R3253" s="26">
        <f t="shared" si="3810"/>
        <v>0</v>
      </c>
    </row>
    <row r="3254" spans="1:18" ht="39" x14ac:dyDescent="0.35">
      <c r="A3254" s="10" t="s">
        <v>834</v>
      </c>
      <c r="B3254" s="10" t="s">
        <v>8</v>
      </c>
      <c r="C3254" s="10" t="s">
        <v>100</v>
      </c>
      <c r="D3254" s="10" t="s">
        <v>835</v>
      </c>
      <c r="E3254" s="10"/>
      <c r="F3254" s="25" t="s">
        <v>844</v>
      </c>
      <c r="G3254" s="26">
        <f t="shared" si="3809"/>
        <v>0</v>
      </c>
      <c r="H3254" s="26">
        <f t="shared" si="3809"/>
        <v>2154.4720000000002</v>
      </c>
      <c r="I3254" s="26">
        <f t="shared" si="3809"/>
        <v>2154.4720000000002</v>
      </c>
      <c r="J3254" s="26">
        <f t="shared" si="3809"/>
        <v>2154.4720000000002</v>
      </c>
      <c r="K3254" s="26">
        <f t="shared" si="3809"/>
        <v>2154.4720000000002</v>
      </c>
      <c r="L3254" s="26">
        <f t="shared" si="3809"/>
        <v>0</v>
      </c>
      <c r="M3254" s="26">
        <f t="shared" si="3809"/>
        <v>0</v>
      </c>
      <c r="N3254" s="26">
        <f t="shared" si="3809"/>
        <v>1461.0139999999999</v>
      </c>
      <c r="O3254" s="47">
        <f t="shared" si="3763"/>
        <v>67.813088311196424</v>
      </c>
      <c r="P3254" s="26">
        <f t="shared" si="3810"/>
        <v>1461.0139999999999</v>
      </c>
      <c r="Q3254" s="26">
        <f t="shared" si="3810"/>
        <v>0</v>
      </c>
      <c r="R3254" s="26">
        <f t="shared" si="3810"/>
        <v>0</v>
      </c>
    </row>
    <row r="3255" spans="1:18" ht="26" x14ac:dyDescent="0.35">
      <c r="A3255" s="10" t="s">
        <v>834</v>
      </c>
      <c r="B3255" s="10" t="s">
        <v>8</v>
      </c>
      <c r="C3255" s="10" t="s">
        <v>100</v>
      </c>
      <c r="D3255" s="10" t="s">
        <v>835</v>
      </c>
      <c r="E3255" s="10" t="s">
        <v>6</v>
      </c>
      <c r="F3255" s="25" t="s">
        <v>367</v>
      </c>
      <c r="G3255" s="26">
        <f t="shared" si="3809"/>
        <v>0</v>
      </c>
      <c r="H3255" s="26">
        <f t="shared" si="3809"/>
        <v>2154.4720000000002</v>
      </c>
      <c r="I3255" s="26">
        <f t="shared" si="3809"/>
        <v>2154.4720000000002</v>
      </c>
      <c r="J3255" s="26">
        <f t="shared" si="3809"/>
        <v>2154.4720000000002</v>
      </c>
      <c r="K3255" s="26">
        <f t="shared" si="3809"/>
        <v>2154.4720000000002</v>
      </c>
      <c r="L3255" s="26">
        <f t="shared" si="3809"/>
        <v>0</v>
      </c>
      <c r="M3255" s="26">
        <f t="shared" si="3809"/>
        <v>0</v>
      </c>
      <c r="N3255" s="26">
        <f t="shared" si="3809"/>
        <v>1461.0139999999999</v>
      </c>
      <c r="O3255" s="47">
        <f t="shared" si="3763"/>
        <v>67.813088311196424</v>
      </c>
      <c r="P3255" s="26">
        <f t="shared" si="3810"/>
        <v>1461.0139999999999</v>
      </c>
      <c r="Q3255" s="26">
        <f t="shared" si="3810"/>
        <v>0</v>
      </c>
      <c r="R3255" s="26">
        <f t="shared" si="3810"/>
        <v>0</v>
      </c>
    </row>
    <row r="3256" spans="1:18" ht="26" x14ac:dyDescent="0.35">
      <c r="A3256" s="10" t="s">
        <v>834</v>
      </c>
      <c r="B3256" s="10" t="s">
        <v>8</v>
      </c>
      <c r="C3256" s="10" t="s">
        <v>100</v>
      </c>
      <c r="D3256" s="10" t="s">
        <v>835</v>
      </c>
      <c r="E3256" s="10" t="s">
        <v>302</v>
      </c>
      <c r="F3256" s="25" t="s">
        <v>356</v>
      </c>
      <c r="G3256" s="26"/>
      <c r="H3256" s="26">
        <v>2154.4720000000002</v>
      </c>
      <c r="I3256" s="26">
        <v>2154.4720000000002</v>
      </c>
      <c r="J3256" s="26">
        <f>H3256</f>
        <v>2154.4720000000002</v>
      </c>
      <c r="K3256" s="26">
        <f>I3256</f>
        <v>2154.4720000000002</v>
      </c>
      <c r="L3256" s="26"/>
      <c r="M3256" s="26"/>
      <c r="N3256" s="26">
        <v>1461.0139999999999</v>
      </c>
      <c r="O3256" s="47">
        <f t="shared" si="3763"/>
        <v>67.813088311196424</v>
      </c>
      <c r="P3256" s="26">
        <f>N3256</f>
        <v>1461.0139999999999</v>
      </c>
      <c r="Q3256" s="26"/>
      <c r="R3256" s="26"/>
    </row>
    <row r="3257" spans="1:18" s="29" customFormat="1" x14ac:dyDescent="0.35">
      <c r="A3257" s="20" t="s">
        <v>834</v>
      </c>
      <c r="B3257" s="20" t="s">
        <v>8</v>
      </c>
      <c r="C3257" s="20" t="s">
        <v>10</v>
      </c>
      <c r="D3257" s="20"/>
      <c r="E3257" s="20"/>
      <c r="F3257" s="21" t="s">
        <v>14</v>
      </c>
      <c r="G3257" s="22">
        <f t="shared" ref="G3257:N3261" si="3811">G3258</f>
        <v>53.7</v>
      </c>
      <c r="H3257" s="22">
        <f t="shared" si="3811"/>
        <v>53.7</v>
      </c>
      <c r="I3257" s="22">
        <f t="shared" si="3811"/>
        <v>53.7</v>
      </c>
      <c r="J3257" s="22">
        <f t="shared" si="3811"/>
        <v>53.7</v>
      </c>
      <c r="K3257" s="22">
        <f t="shared" si="3811"/>
        <v>53.7</v>
      </c>
      <c r="L3257" s="22">
        <f t="shared" si="3811"/>
        <v>0</v>
      </c>
      <c r="M3257" s="22">
        <f t="shared" si="3811"/>
        <v>0</v>
      </c>
      <c r="N3257" s="22">
        <f t="shared" si="3811"/>
        <v>50.094000000000001</v>
      </c>
      <c r="O3257" s="48">
        <f t="shared" si="3763"/>
        <v>93.284916201117312</v>
      </c>
      <c r="P3257" s="22">
        <f t="shared" ref="P3257:R3261" si="3812">P3258</f>
        <v>50.094000000000001</v>
      </c>
      <c r="Q3257" s="22">
        <f t="shared" si="3812"/>
        <v>0</v>
      </c>
      <c r="R3257" s="22">
        <f t="shared" si="3812"/>
        <v>0</v>
      </c>
    </row>
    <row r="3258" spans="1:18" ht="26" x14ac:dyDescent="0.35">
      <c r="A3258" s="10" t="s">
        <v>834</v>
      </c>
      <c r="B3258" s="10" t="s">
        <v>8</v>
      </c>
      <c r="C3258" s="10" t="s">
        <v>10</v>
      </c>
      <c r="D3258" s="10" t="s">
        <v>190</v>
      </c>
      <c r="E3258" s="10"/>
      <c r="F3258" s="25" t="s">
        <v>765</v>
      </c>
      <c r="G3258" s="26">
        <f t="shared" si="3811"/>
        <v>53.7</v>
      </c>
      <c r="H3258" s="26">
        <f t="shared" si="3811"/>
        <v>53.7</v>
      </c>
      <c r="I3258" s="26">
        <f t="shared" si="3811"/>
        <v>53.7</v>
      </c>
      <c r="J3258" s="26">
        <f t="shared" si="3811"/>
        <v>53.7</v>
      </c>
      <c r="K3258" s="26">
        <f t="shared" si="3811"/>
        <v>53.7</v>
      </c>
      <c r="L3258" s="26">
        <f t="shared" si="3811"/>
        <v>0</v>
      </c>
      <c r="M3258" s="26">
        <f t="shared" si="3811"/>
        <v>0</v>
      </c>
      <c r="N3258" s="26">
        <f t="shared" si="3811"/>
        <v>50.094000000000001</v>
      </c>
      <c r="O3258" s="47">
        <f t="shared" si="3763"/>
        <v>93.284916201117312</v>
      </c>
      <c r="P3258" s="26">
        <f t="shared" si="3812"/>
        <v>50.094000000000001</v>
      </c>
      <c r="Q3258" s="26">
        <f t="shared" si="3812"/>
        <v>0</v>
      </c>
      <c r="R3258" s="26">
        <f t="shared" si="3812"/>
        <v>0</v>
      </c>
    </row>
    <row r="3259" spans="1:18" ht="39" x14ac:dyDescent="0.35">
      <c r="A3259" s="10" t="s">
        <v>834</v>
      </c>
      <c r="B3259" s="10" t="s">
        <v>8</v>
      </c>
      <c r="C3259" s="10" t="s">
        <v>10</v>
      </c>
      <c r="D3259" s="10" t="s">
        <v>191</v>
      </c>
      <c r="E3259" s="10"/>
      <c r="F3259" s="25" t="s">
        <v>766</v>
      </c>
      <c r="G3259" s="26">
        <f t="shared" si="3811"/>
        <v>53.7</v>
      </c>
      <c r="H3259" s="26">
        <f t="shared" si="3811"/>
        <v>53.7</v>
      </c>
      <c r="I3259" s="26">
        <f t="shared" si="3811"/>
        <v>53.7</v>
      </c>
      <c r="J3259" s="26">
        <f t="shared" si="3811"/>
        <v>53.7</v>
      </c>
      <c r="K3259" s="26">
        <f t="shared" si="3811"/>
        <v>53.7</v>
      </c>
      <c r="L3259" s="26">
        <f t="shared" si="3811"/>
        <v>0</v>
      </c>
      <c r="M3259" s="26">
        <f t="shared" si="3811"/>
        <v>0</v>
      </c>
      <c r="N3259" s="26">
        <f t="shared" si="3811"/>
        <v>50.094000000000001</v>
      </c>
      <c r="O3259" s="47">
        <f t="shared" si="3763"/>
        <v>93.284916201117312</v>
      </c>
      <c r="P3259" s="26">
        <f t="shared" si="3812"/>
        <v>50.094000000000001</v>
      </c>
      <c r="Q3259" s="26">
        <f t="shared" si="3812"/>
        <v>0</v>
      </c>
      <c r="R3259" s="26">
        <f t="shared" si="3812"/>
        <v>0</v>
      </c>
    </row>
    <row r="3260" spans="1:18" ht="39" x14ac:dyDescent="0.35">
      <c r="A3260" s="10" t="s">
        <v>834</v>
      </c>
      <c r="B3260" s="10" t="s">
        <v>8</v>
      </c>
      <c r="C3260" s="10" t="s">
        <v>10</v>
      </c>
      <c r="D3260" s="10" t="s">
        <v>522</v>
      </c>
      <c r="E3260" s="10"/>
      <c r="F3260" s="25" t="s">
        <v>758</v>
      </c>
      <c r="G3260" s="26">
        <f t="shared" si="3811"/>
        <v>53.7</v>
      </c>
      <c r="H3260" s="26">
        <f t="shared" si="3811"/>
        <v>53.7</v>
      </c>
      <c r="I3260" s="26">
        <f t="shared" si="3811"/>
        <v>53.7</v>
      </c>
      <c r="J3260" s="26">
        <f t="shared" si="3811"/>
        <v>53.7</v>
      </c>
      <c r="K3260" s="26">
        <f t="shared" si="3811"/>
        <v>53.7</v>
      </c>
      <c r="L3260" s="26">
        <f t="shared" si="3811"/>
        <v>0</v>
      </c>
      <c r="M3260" s="26">
        <f t="shared" si="3811"/>
        <v>0</v>
      </c>
      <c r="N3260" s="26">
        <f t="shared" si="3811"/>
        <v>50.094000000000001</v>
      </c>
      <c r="O3260" s="47">
        <f t="shared" si="3763"/>
        <v>93.284916201117312</v>
      </c>
      <c r="P3260" s="26">
        <f t="shared" si="3812"/>
        <v>50.094000000000001</v>
      </c>
      <c r="Q3260" s="26">
        <f t="shared" si="3812"/>
        <v>0</v>
      </c>
      <c r="R3260" s="26">
        <f t="shared" si="3812"/>
        <v>0</v>
      </c>
    </row>
    <row r="3261" spans="1:18" ht="26" x14ac:dyDescent="0.35">
      <c r="A3261" s="10" t="s">
        <v>834</v>
      </c>
      <c r="B3261" s="10" t="s">
        <v>8</v>
      </c>
      <c r="C3261" s="10" t="s">
        <v>10</v>
      </c>
      <c r="D3261" s="10" t="s">
        <v>522</v>
      </c>
      <c r="E3261" s="10" t="s">
        <v>6</v>
      </c>
      <c r="F3261" s="25" t="s">
        <v>367</v>
      </c>
      <c r="G3261" s="26">
        <f t="shared" si="3811"/>
        <v>53.7</v>
      </c>
      <c r="H3261" s="26">
        <f t="shared" si="3811"/>
        <v>53.7</v>
      </c>
      <c r="I3261" s="26">
        <f t="shared" si="3811"/>
        <v>53.7</v>
      </c>
      <c r="J3261" s="26">
        <f t="shared" si="3811"/>
        <v>53.7</v>
      </c>
      <c r="K3261" s="26">
        <f t="shared" si="3811"/>
        <v>53.7</v>
      </c>
      <c r="L3261" s="26">
        <f t="shared" si="3811"/>
        <v>0</v>
      </c>
      <c r="M3261" s="26">
        <f t="shared" si="3811"/>
        <v>0</v>
      </c>
      <c r="N3261" s="26">
        <f t="shared" si="3811"/>
        <v>50.094000000000001</v>
      </c>
      <c r="O3261" s="47">
        <f t="shared" si="3763"/>
        <v>93.284916201117312</v>
      </c>
      <c r="P3261" s="26">
        <f t="shared" si="3812"/>
        <v>50.094000000000001</v>
      </c>
      <c r="Q3261" s="26">
        <f t="shared" si="3812"/>
        <v>0</v>
      </c>
      <c r="R3261" s="26">
        <f t="shared" si="3812"/>
        <v>0</v>
      </c>
    </row>
    <row r="3262" spans="1:18" ht="26" x14ac:dyDescent="0.35">
      <c r="A3262" s="10" t="s">
        <v>834</v>
      </c>
      <c r="B3262" s="10" t="s">
        <v>8</v>
      </c>
      <c r="C3262" s="10" t="s">
        <v>10</v>
      </c>
      <c r="D3262" s="10" t="s">
        <v>522</v>
      </c>
      <c r="E3262" s="10" t="s">
        <v>302</v>
      </c>
      <c r="F3262" s="25" t="s">
        <v>356</v>
      </c>
      <c r="G3262" s="26">
        <v>53.7</v>
      </c>
      <c r="H3262" s="26">
        <v>53.7</v>
      </c>
      <c r="I3262" s="26">
        <v>53.7</v>
      </c>
      <c r="J3262" s="26">
        <f>H3262</f>
        <v>53.7</v>
      </c>
      <c r="K3262" s="26">
        <f>I3262</f>
        <v>53.7</v>
      </c>
      <c r="L3262" s="26"/>
      <c r="M3262" s="26"/>
      <c r="N3262" s="26">
        <v>50.094000000000001</v>
      </c>
      <c r="O3262" s="47">
        <f t="shared" si="3763"/>
        <v>93.284916201117312</v>
      </c>
      <c r="P3262" s="26">
        <v>50.094000000000001</v>
      </c>
      <c r="Q3262" s="26"/>
      <c r="R3262" s="26"/>
    </row>
    <row r="3263" spans="1:18" s="7" customFormat="1" x14ac:dyDescent="0.35">
      <c r="A3263" s="16">
        <v>964</v>
      </c>
      <c r="B3263" s="16" t="s">
        <v>99</v>
      </c>
      <c r="C3263" s="16"/>
      <c r="D3263" s="16"/>
      <c r="E3263" s="16"/>
      <c r="F3263" s="17" t="s">
        <v>372</v>
      </c>
      <c r="G3263" s="18">
        <f t="shared" ref="G3263" si="3813">G3264+G3302</f>
        <v>139925.73499999999</v>
      </c>
      <c r="H3263" s="18">
        <f t="shared" ref="H3263:M3263" si="3814">H3264+H3302</f>
        <v>177336.21026000002</v>
      </c>
      <c r="I3263" s="18">
        <f t="shared" si="3814"/>
        <v>177336.21035000001</v>
      </c>
      <c r="J3263" s="18">
        <f t="shared" si="3814"/>
        <v>0</v>
      </c>
      <c r="K3263" s="18">
        <f t="shared" si="3814"/>
        <v>0</v>
      </c>
      <c r="L3263" s="18">
        <f t="shared" si="3814"/>
        <v>0</v>
      </c>
      <c r="M3263" s="18">
        <f t="shared" si="3814"/>
        <v>0</v>
      </c>
      <c r="N3263" s="18">
        <f t="shared" ref="N3263" si="3815">N3264+N3302</f>
        <v>177336.179</v>
      </c>
      <c r="O3263" s="46">
        <f t="shared" si="3763"/>
        <v>99.99998237246642</v>
      </c>
      <c r="P3263" s="18">
        <f t="shared" ref="P3263:R3263" si="3816">P3264+P3302</f>
        <v>0</v>
      </c>
      <c r="Q3263" s="18">
        <f t="shared" ref="Q3263" si="3817">Q3264+Q3302</f>
        <v>0</v>
      </c>
      <c r="R3263" s="18">
        <f t="shared" si="3816"/>
        <v>0</v>
      </c>
    </row>
    <row r="3264" spans="1:18" s="29" customFormat="1" ht="26" x14ac:dyDescent="0.35">
      <c r="A3264" s="20">
        <v>964</v>
      </c>
      <c r="B3264" s="20" t="s">
        <v>99</v>
      </c>
      <c r="C3264" s="20" t="s">
        <v>128</v>
      </c>
      <c r="D3264" s="20"/>
      <c r="E3264" s="20"/>
      <c r="F3264" s="21" t="s">
        <v>378</v>
      </c>
      <c r="G3264" s="22">
        <f t="shared" ref="G3264" si="3818">G3265+G3272+G3290+G3295</f>
        <v>127351.442</v>
      </c>
      <c r="H3264" s="22">
        <f>H3265+H3272+H3290+H3295</f>
        <v>164318.21728000001</v>
      </c>
      <c r="I3264" s="22">
        <f t="shared" ref="I3264:M3264" si="3819">I3265+I3272+I3290+I3295</f>
        <v>164318.21735000002</v>
      </c>
      <c r="J3264" s="22">
        <f t="shared" si="3819"/>
        <v>0</v>
      </c>
      <c r="K3264" s="22">
        <f t="shared" si="3819"/>
        <v>0</v>
      </c>
      <c r="L3264" s="22">
        <f t="shared" si="3819"/>
        <v>0</v>
      </c>
      <c r="M3264" s="22">
        <f t="shared" si="3819"/>
        <v>0</v>
      </c>
      <c r="N3264" s="22">
        <f t="shared" ref="N3264" si="3820">N3265+N3272+N3290+N3295</f>
        <v>164318.217</v>
      </c>
      <c r="O3264" s="48">
        <f t="shared" si="3763"/>
        <v>99.999999829598934</v>
      </c>
      <c r="P3264" s="22">
        <f t="shared" ref="P3264:R3264" si="3821">P3265+P3272+P3290+P3295</f>
        <v>0</v>
      </c>
      <c r="Q3264" s="22">
        <f t="shared" ref="Q3264" si="3822">Q3265+Q3272+Q3290+Q3295</f>
        <v>0</v>
      </c>
      <c r="R3264" s="22">
        <f t="shared" si="3821"/>
        <v>0</v>
      </c>
    </row>
    <row r="3265" spans="1:18" x14ac:dyDescent="0.35">
      <c r="A3265" s="10">
        <v>964</v>
      </c>
      <c r="B3265" s="10" t="s">
        <v>99</v>
      </c>
      <c r="C3265" s="10" t="s">
        <v>128</v>
      </c>
      <c r="D3265" s="10" t="s">
        <v>340</v>
      </c>
      <c r="E3265" s="10"/>
      <c r="F3265" s="25" t="s">
        <v>390</v>
      </c>
      <c r="G3265" s="26">
        <f t="shared" ref="G3265:N3266" si="3823">G3266</f>
        <v>3275.7</v>
      </c>
      <c r="H3265" s="26">
        <f t="shared" si="3823"/>
        <v>3479.5</v>
      </c>
      <c r="I3265" s="26">
        <f t="shared" si="3823"/>
        <v>3479.5</v>
      </c>
      <c r="J3265" s="26">
        <f t="shared" si="3823"/>
        <v>0</v>
      </c>
      <c r="K3265" s="26">
        <f t="shared" si="3823"/>
        <v>0</v>
      </c>
      <c r="L3265" s="26">
        <f t="shared" si="3823"/>
        <v>0</v>
      </c>
      <c r="M3265" s="26">
        <f t="shared" si="3823"/>
        <v>0</v>
      </c>
      <c r="N3265" s="26">
        <f t="shared" si="3823"/>
        <v>3479.5</v>
      </c>
      <c r="O3265" s="47">
        <f t="shared" si="3763"/>
        <v>100</v>
      </c>
      <c r="P3265" s="26">
        <f t="shared" ref="P3265:R3266" si="3824">P3266</f>
        <v>0</v>
      </c>
      <c r="Q3265" s="26">
        <f t="shared" si="3824"/>
        <v>0</v>
      </c>
      <c r="R3265" s="26">
        <f t="shared" si="3824"/>
        <v>0</v>
      </c>
    </row>
    <row r="3266" spans="1:18" ht="26" x14ac:dyDescent="0.35">
      <c r="A3266" s="10">
        <v>964</v>
      </c>
      <c r="B3266" s="10" t="s">
        <v>99</v>
      </c>
      <c r="C3266" s="10" t="s">
        <v>128</v>
      </c>
      <c r="D3266" s="10" t="s">
        <v>342</v>
      </c>
      <c r="E3266" s="10"/>
      <c r="F3266" s="25" t="s">
        <v>391</v>
      </c>
      <c r="G3266" s="26">
        <f t="shared" si="3823"/>
        <v>3275.7</v>
      </c>
      <c r="H3266" s="26">
        <f t="shared" si="3823"/>
        <v>3479.5</v>
      </c>
      <c r="I3266" s="26">
        <f t="shared" si="3823"/>
        <v>3479.5</v>
      </c>
      <c r="J3266" s="26">
        <f t="shared" si="3823"/>
        <v>0</v>
      </c>
      <c r="K3266" s="26">
        <f t="shared" si="3823"/>
        <v>0</v>
      </c>
      <c r="L3266" s="26">
        <f t="shared" si="3823"/>
        <v>0</v>
      </c>
      <c r="M3266" s="26">
        <f t="shared" si="3823"/>
        <v>0</v>
      </c>
      <c r="N3266" s="26">
        <f t="shared" si="3823"/>
        <v>3479.5</v>
      </c>
      <c r="O3266" s="47">
        <f t="shared" si="3763"/>
        <v>100</v>
      </c>
      <c r="P3266" s="26">
        <f t="shared" si="3824"/>
        <v>0</v>
      </c>
      <c r="Q3266" s="26">
        <f t="shared" si="3824"/>
        <v>0</v>
      </c>
      <c r="R3266" s="26">
        <f t="shared" si="3824"/>
        <v>0</v>
      </c>
    </row>
    <row r="3267" spans="1:18" ht="39" x14ac:dyDescent="0.35">
      <c r="A3267" s="10">
        <v>964</v>
      </c>
      <c r="B3267" s="10" t="s">
        <v>99</v>
      </c>
      <c r="C3267" s="10" t="s">
        <v>128</v>
      </c>
      <c r="D3267" s="10" t="s">
        <v>319</v>
      </c>
      <c r="E3267" s="10"/>
      <c r="F3267" s="25" t="s">
        <v>773</v>
      </c>
      <c r="G3267" s="26">
        <f>G3268+G3270</f>
        <v>3275.7</v>
      </c>
      <c r="H3267" s="26">
        <f>H3268+H3270</f>
        <v>3479.5</v>
      </c>
      <c r="I3267" s="26">
        <f t="shared" ref="I3267:M3267" si="3825">I3268+I3270</f>
        <v>3479.5</v>
      </c>
      <c r="J3267" s="26">
        <f t="shared" si="3825"/>
        <v>0</v>
      </c>
      <c r="K3267" s="26">
        <f t="shared" si="3825"/>
        <v>0</v>
      </c>
      <c r="L3267" s="26">
        <f t="shared" si="3825"/>
        <v>0</v>
      </c>
      <c r="M3267" s="26">
        <f t="shared" si="3825"/>
        <v>0</v>
      </c>
      <c r="N3267" s="26">
        <f t="shared" ref="N3267" si="3826">N3268+N3270</f>
        <v>3479.5</v>
      </c>
      <c r="O3267" s="47">
        <f t="shared" si="3763"/>
        <v>100</v>
      </c>
      <c r="P3267" s="26">
        <f t="shared" ref="P3267:R3267" si="3827">P3268+P3270</f>
        <v>0</v>
      </c>
      <c r="Q3267" s="26">
        <f t="shared" ref="Q3267" si="3828">Q3268+Q3270</f>
        <v>0</v>
      </c>
      <c r="R3267" s="26">
        <f t="shared" si="3827"/>
        <v>0</v>
      </c>
    </row>
    <row r="3268" spans="1:18" ht="52" x14ac:dyDescent="0.35">
      <c r="A3268" s="10">
        <v>964</v>
      </c>
      <c r="B3268" s="10" t="s">
        <v>99</v>
      </c>
      <c r="C3268" s="10" t="s">
        <v>128</v>
      </c>
      <c r="D3268" s="10" t="s">
        <v>319</v>
      </c>
      <c r="E3268" s="10" t="s">
        <v>19</v>
      </c>
      <c r="F3268" s="25" t="s">
        <v>366</v>
      </c>
      <c r="G3268" s="26">
        <f t="shared" ref="G3268:N3268" si="3829">G3269</f>
        <v>2997.2</v>
      </c>
      <c r="H3268" s="26">
        <f t="shared" si="3829"/>
        <v>3201</v>
      </c>
      <c r="I3268" s="26">
        <f t="shared" si="3829"/>
        <v>3201</v>
      </c>
      <c r="J3268" s="26">
        <f t="shared" si="3829"/>
        <v>0</v>
      </c>
      <c r="K3268" s="26">
        <f t="shared" si="3829"/>
        <v>0</v>
      </c>
      <c r="L3268" s="26">
        <f t="shared" si="3829"/>
        <v>0</v>
      </c>
      <c r="M3268" s="26">
        <f t="shared" si="3829"/>
        <v>0</v>
      </c>
      <c r="N3268" s="26">
        <f t="shared" si="3829"/>
        <v>3201</v>
      </c>
      <c r="O3268" s="47">
        <f t="shared" si="3763"/>
        <v>100</v>
      </c>
      <c r="P3268" s="26">
        <f t="shared" ref="P3268:R3268" si="3830">P3269</f>
        <v>0</v>
      </c>
      <c r="Q3268" s="26">
        <f t="shared" si="3830"/>
        <v>0</v>
      </c>
      <c r="R3268" s="26">
        <f t="shared" si="3830"/>
        <v>0</v>
      </c>
    </row>
    <row r="3269" spans="1:18" x14ac:dyDescent="0.35">
      <c r="A3269" s="10">
        <v>964</v>
      </c>
      <c r="B3269" s="10" t="s">
        <v>99</v>
      </c>
      <c r="C3269" s="10" t="s">
        <v>128</v>
      </c>
      <c r="D3269" s="10" t="s">
        <v>319</v>
      </c>
      <c r="E3269" s="10">
        <v>110</v>
      </c>
      <c r="F3269" s="25" t="s">
        <v>354</v>
      </c>
      <c r="G3269" s="26">
        <v>2997.2</v>
      </c>
      <c r="H3269" s="26">
        <v>3201</v>
      </c>
      <c r="I3269" s="26">
        <v>3201</v>
      </c>
      <c r="J3269" s="26"/>
      <c r="K3269" s="26"/>
      <c r="L3269" s="26"/>
      <c r="M3269" s="26"/>
      <c r="N3269" s="26">
        <v>3201</v>
      </c>
      <c r="O3269" s="47">
        <f t="shared" si="3763"/>
        <v>100</v>
      </c>
      <c r="P3269" s="26"/>
      <c r="Q3269" s="26"/>
      <c r="R3269" s="26"/>
    </row>
    <row r="3270" spans="1:18" ht="26" x14ac:dyDescent="0.35">
      <c r="A3270" s="10">
        <v>964</v>
      </c>
      <c r="B3270" s="10" t="s">
        <v>99</v>
      </c>
      <c r="C3270" s="10" t="s">
        <v>128</v>
      </c>
      <c r="D3270" s="10" t="s">
        <v>319</v>
      </c>
      <c r="E3270" s="10" t="s">
        <v>6</v>
      </c>
      <c r="F3270" s="25" t="s">
        <v>367</v>
      </c>
      <c r="G3270" s="26">
        <f t="shared" ref="G3270:N3270" si="3831">G3271</f>
        <v>278.5</v>
      </c>
      <c r="H3270" s="26">
        <f t="shared" si="3831"/>
        <v>278.5</v>
      </c>
      <c r="I3270" s="26">
        <f t="shared" si="3831"/>
        <v>278.5</v>
      </c>
      <c r="J3270" s="26">
        <f t="shared" si="3831"/>
        <v>0</v>
      </c>
      <c r="K3270" s="26">
        <f t="shared" si="3831"/>
        <v>0</v>
      </c>
      <c r="L3270" s="26">
        <f t="shared" si="3831"/>
        <v>0</v>
      </c>
      <c r="M3270" s="26">
        <f t="shared" si="3831"/>
        <v>0</v>
      </c>
      <c r="N3270" s="26">
        <f t="shared" si="3831"/>
        <v>278.5</v>
      </c>
      <c r="O3270" s="47">
        <f t="shared" si="3763"/>
        <v>100</v>
      </c>
      <c r="P3270" s="26">
        <f t="shared" ref="P3270:R3270" si="3832">P3271</f>
        <v>0</v>
      </c>
      <c r="Q3270" s="26">
        <f t="shared" si="3832"/>
        <v>0</v>
      </c>
      <c r="R3270" s="26">
        <f t="shared" si="3832"/>
        <v>0</v>
      </c>
    </row>
    <row r="3271" spans="1:18" ht="26" x14ac:dyDescent="0.35">
      <c r="A3271" s="10">
        <v>964</v>
      </c>
      <c r="B3271" s="10" t="s">
        <v>99</v>
      </c>
      <c r="C3271" s="10" t="s">
        <v>128</v>
      </c>
      <c r="D3271" s="10" t="s">
        <v>319</v>
      </c>
      <c r="E3271" s="10">
        <v>240</v>
      </c>
      <c r="F3271" s="25" t="s">
        <v>356</v>
      </c>
      <c r="G3271" s="26">
        <v>278.5</v>
      </c>
      <c r="H3271" s="26">
        <v>278.5</v>
      </c>
      <c r="I3271" s="26">
        <v>278.5</v>
      </c>
      <c r="J3271" s="26"/>
      <c r="K3271" s="26"/>
      <c r="L3271" s="26"/>
      <c r="M3271" s="26"/>
      <c r="N3271" s="26">
        <v>278.5</v>
      </c>
      <c r="O3271" s="47">
        <f t="shared" si="3763"/>
        <v>100</v>
      </c>
      <c r="P3271" s="26"/>
      <c r="Q3271" s="26"/>
      <c r="R3271" s="26"/>
    </row>
    <row r="3272" spans="1:18" ht="39" x14ac:dyDescent="0.35">
      <c r="A3272" s="10">
        <v>964</v>
      </c>
      <c r="B3272" s="10" t="s">
        <v>99</v>
      </c>
      <c r="C3272" s="10" t="s">
        <v>128</v>
      </c>
      <c r="D3272" s="10" t="s">
        <v>139</v>
      </c>
      <c r="E3272" s="10"/>
      <c r="F3272" s="25" t="s">
        <v>153</v>
      </c>
      <c r="G3272" s="26">
        <f t="shared" ref="G3272" si="3833">G3273+G3286</f>
        <v>119699.542</v>
      </c>
      <c r="H3272" s="26">
        <f t="shared" ref="H3272:M3272" si="3834">H3273+H3286</f>
        <v>125796.342</v>
      </c>
      <c r="I3272" s="26">
        <f t="shared" si="3834"/>
        <v>125796.342</v>
      </c>
      <c r="J3272" s="26">
        <f t="shared" si="3834"/>
        <v>0</v>
      </c>
      <c r="K3272" s="26">
        <f t="shared" si="3834"/>
        <v>0</v>
      </c>
      <c r="L3272" s="26">
        <f t="shared" si="3834"/>
        <v>0</v>
      </c>
      <c r="M3272" s="26">
        <f t="shared" si="3834"/>
        <v>0</v>
      </c>
      <c r="N3272" s="26">
        <f t="shared" ref="N3272" si="3835">N3273+N3286</f>
        <v>125796.342</v>
      </c>
      <c r="O3272" s="47">
        <f t="shared" si="3763"/>
        <v>100</v>
      </c>
      <c r="P3272" s="26">
        <f t="shared" ref="P3272:R3272" si="3836">P3273+P3286</f>
        <v>0</v>
      </c>
      <c r="Q3272" s="26">
        <f t="shared" ref="Q3272" si="3837">Q3273+Q3286</f>
        <v>0</v>
      </c>
      <c r="R3272" s="26">
        <f t="shared" si="3836"/>
        <v>0</v>
      </c>
    </row>
    <row r="3273" spans="1:18" ht="39" x14ac:dyDescent="0.35">
      <c r="A3273" s="10">
        <v>964</v>
      </c>
      <c r="B3273" s="10" t="s">
        <v>99</v>
      </c>
      <c r="C3273" s="10" t="s">
        <v>128</v>
      </c>
      <c r="D3273" s="10" t="s">
        <v>140</v>
      </c>
      <c r="E3273" s="10"/>
      <c r="F3273" s="25" t="s">
        <v>154</v>
      </c>
      <c r="G3273" s="26">
        <f t="shared" ref="G3273" si="3838">G3274+G3281</f>
        <v>119380.762</v>
      </c>
      <c r="H3273" s="26">
        <f t="shared" ref="H3273:M3273" si="3839">H3274+H3281</f>
        <v>125477.56200000001</v>
      </c>
      <c r="I3273" s="26">
        <f t="shared" si="3839"/>
        <v>125477.56200000001</v>
      </c>
      <c r="J3273" s="26">
        <f t="shared" si="3839"/>
        <v>0</v>
      </c>
      <c r="K3273" s="26">
        <f t="shared" si="3839"/>
        <v>0</v>
      </c>
      <c r="L3273" s="26">
        <f t="shared" si="3839"/>
        <v>0</v>
      </c>
      <c r="M3273" s="26">
        <f t="shared" si="3839"/>
        <v>0</v>
      </c>
      <c r="N3273" s="26">
        <f t="shared" ref="N3273" si="3840">N3274+N3281</f>
        <v>125477.56200000001</v>
      </c>
      <c r="O3273" s="47">
        <f t="shared" si="3763"/>
        <v>100</v>
      </c>
      <c r="P3273" s="26">
        <f t="shared" ref="P3273:R3273" si="3841">P3274+P3281</f>
        <v>0</v>
      </c>
      <c r="Q3273" s="26">
        <f t="shared" ref="Q3273" si="3842">Q3274+Q3281</f>
        <v>0</v>
      </c>
      <c r="R3273" s="26">
        <f t="shared" si="3841"/>
        <v>0</v>
      </c>
    </row>
    <row r="3274" spans="1:18" ht="39" x14ac:dyDescent="0.35">
      <c r="A3274" s="10">
        <v>964</v>
      </c>
      <c r="B3274" s="10" t="s">
        <v>99</v>
      </c>
      <c r="C3274" s="10" t="s">
        <v>128</v>
      </c>
      <c r="D3274" s="10" t="s">
        <v>523</v>
      </c>
      <c r="E3274" s="10"/>
      <c r="F3274" s="25" t="s">
        <v>37</v>
      </c>
      <c r="G3274" s="26">
        <f t="shared" ref="G3274" si="3843">G3275+G3277+G3279</f>
        <v>108098.40000000001</v>
      </c>
      <c r="H3274" s="26">
        <f t="shared" ref="H3274:M3274" si="3844">H3275+H3277+H3279</f>
        <v>114108.8</v>
      </c>
      <c r="I3274" s="26">
        <f t="shared" si="3844"/>
        <v>114108.8</v>
      </c>
      <c r="J3274" s="26">
        <f t="shared" si="3844"/>
        <v>0</v>
      </c>
      <c r="K3274" s="26">
        <f t="shared" si="3844"/>
        <v>0</v>
      </c>
      <c r="L3274" s="26">
        <f t="shared" si="3844"/>
        <v>0</v>
      </c>
      <c r="M3274" s="26">
        <f t="shared" si="3844"/>
        <v>0</v>
      </c>
      <c r="N3274" s="26">
        <f t="shared" ref="N3274" si="3845">N3275+N3277+N3279</f>
        <v>114108.8</v>
      </c>
      <c r="O3274" s="47">
        <f t="shared" si="3763"/>
        <v>100</v>
      </c>
      <c r="P3274" s="26">
        <f t="shared" ref="P3274:R3274" si="3846">P3275+P3277+P3279</f>
        <v>0</v>
      </c>
      <c r="Q3274" s="26">
        <f t="shared" ref="Q3274" si="3847">Q3275+Q3277+Q3279</f>
        <v>0</v>
      </c>
      <c r="R3274" s="26">
        <f t="shared" si="3846"/>
        <v>0</v>
      </c>
    </row>
    <row r="3275" spans="1:18" ht="52" x14ac:dyDescent="0.35">
      <c r="A3275" s="10">
        <v>964</v>
      </c>
      <c r="B3275" s="10" t="s">
        <v>99</v>
      </c>
      <c r="C3275" s="10" t="s">
        <v>128</v>
      </c>
      <c r="D3275" s="10" t="s">
        <v>523</v>
      </c>
      <c r="E3275" s="10" t="s">
        <v>19</v>
      </c>
      <c r="F3275" s="25" t="s">
        <v>366</v>
      </c>
      <c r="G3275" s="26">
        <f t="shared" ref="G3275:N3275" si="3848">G3276</f>
        <v>89126.6</v>
      </c>
      <c r="H3275" s="26">
        <f t="shared" si="3848"/>
        <v>95245.45</v>
      </c>
      <c r="I3275" s="26">
        <f t="shared" si="3848"/>
        <v>95245.45</v>
      </c>
      <c r="J3275" s="26">
        <f t="shared" si="3848"/>
        <v>0</v>
      </c>
      <c r="K3275" s="26">
        <f t="shared" si="3848"/>
        <v>0</v>
      </c>
      <c r="L3275" s="26">
        <f t="shared" si="3848"/>
        <v>0</v>
      </c>
      <c r="M3275" s="26">
        <f t="shared" si="3848"/>
        <v>0</v>
      </c>
      <c r="N3275" s="26">
        <f t="shared" si="3848"/>
        <v>95245.45</v>
      </c>
      <c r="O3275" s="47">
        <f t="shared" si="3763"/>
        <v>100</v>
      </c>
      <c r="P3275" s="26">
        <f t="shared" ref="P3275:R3275" si="3849">P3276</f>
        <v>0</v>
      </c>
      <c r="Q3275" s="26">
        <f t="shared" si="3849"/>
        <v>0</v>
      </c>
      <c r="R3275" s="26">
        <f t="shared" si="3849"/>
        <v>0</v>
      </c>
    </row>
    <row r="3276" spans="1:18" x14ac:dyDescent="0.35">
      <c r="A3276" s="10">
        <v>964</v>
      </c>
      <c r="B3276" s="10" t="s">
        <v>99</v>
      </c>
      <c r="C3276" s="10" t="s">
        <v>128</v>
      </c>
      <c r="D3276" s="10" t="s">
        <v>523</v>
      </c>
      <c r="E3276" s="10">
        <v>110</v>
      </c>
      <c r="F3276" s="25" t="s">
        <v>354</v>
      </c>
      <c r="G3276" s="26">
        <v>89126.6</v>
      </c>
      <c r="H3276" s="26">
        <v>95245.45</v>
      </c>
      <c r="I3276" s="26">
        <v>95245.45</v>
      </c>
      <c r="J3276" s="26"/>
      <c r="K3276" s="26"/>
      <c r="L3276" s="26"/>
      <c r="M3276" s="26"/>
      <c r="N3276" s="26">
        <v>95245.45</v>
      </c>
      <c r="O3276" s="47">
        <f t="shared" si="3763"/>
        <v>100</v>
      </c>
      <c r="P3276" s="26"/>
      <c r="Q3276" s="26"/>
      <c r="R3276" s="26"/>
    </row>
    <row r="3277" spans="1:18" ht="26" x14ac:dyDescent="0.35">
      <c r="A3277" s="10">
        <v>964</v>
      </c>
      <c r="B3277" s="10" t="s">
        <v>99</v>
      </c>
      <c r="C3277" s="10" t="s">
        <v>128</v>
      </c>
      <c r="D3277" s="10" t="s">
        <v>523</v>
      </c>
      <c r="E3277" s="10" t="s">
        <v>6</v>
      </c>
      <c r="F3277" s="25" t="s">
        <v>367</v>
      </c>
      <c r="G3277" s="26">
        <f t="shared" ref="G3277:N3277" si="3850">G3278</f>
        <v>18821.3</v>
      </c>
      <c r="H3277" s="26">
        <f t="shared" si="3850"/>
        <v>18631.080000000002</v>
      </c>
      <c r="I3277" s="26">
        <f t="shared" si="3850"/>
        <v>18631.080000000002</v>
      </c>
      <c r="J3277" s="26">
        <f t="shared" si="3850"/>
        <v>0</v>
      </c>
      <c r="K3277" s="26">
        <f t="shared" si="3850"/>
        <v>0</v>
      </c>
      <c r="L3277" s="26">
        <f t="shared" si="3850"/>
        <v>0</v>
      </c>
      <c r="M3277" s="26">
        <f t="shared" si="3850"/>
        <v>0</v>
      </c>
      <c r="N3277" s="26">
        <f t="shared" si="3850"/>
        <v>18631.080000000002</v>
      </c>
      <c r="O3277" s="47">
        <f t="shared" si="3763"/>
        <v>100</v>
      </c>
      <c r="P3277" s="26">
        <f t="shared" ref="P3277:R3277" si="3851">P3278</f>
        <v>0</v>
      </c>
      <c r="Q3277" s="26">
        <f t="shared" si="3851"/>
        <v>0</v>
      </c>
      <c r="R3277" s="26">
        <f t="shared" si="3851"/>
        <v>0</v>
      </c>
    </row>
    <row r="3278" spans="1:18" ht="26" x14ac:dyDescent="0.35">
      <c r="A3278" s="10">
        <v>964</v>
      </c>
      <c r="B3278" s="10" t="s">
        <v>99</v>
      </c>
      <c r="C3278" s="10" t="s">
        <v>128</v>
      </c>
      <c r="D3278" s="10" t="s">
        <v>523</v>
      </c>
      <c r="E3278" s="10">
        <v>240</v>
      </c>
      <c r="F3278" s="25" t="s">
        <v>356</v>
      </c>
      <c r="G3278" s="26">
        <v>18821.3</v>
      </c>
      <c r="H3278" s="26">
        <v>18631.080000000002</v>
      </c>
      <c r="I3278" s="26">
        <v>18631.080000000002</v>
      </c>
      <c r="J3278" s="26"/>
      <c r="K3278" s="26"/>
      <c r="L3278" s="26"/>
      <c r="M3278" s="26"/>
      <c r="N3278" s="26">
        <v>18631.080000000002</v>
      </c>
      <c r="O3278" s="47">
        <f t="shared" ref="O3278:O3340" si="3852">N3278/H3278*100</f>
        <v>100</v>
      </c>
      <c r="P3278" s="26"/>
      <c r="Q3278" s="26"/>
      <c r="R3278" s="26"/>
    </row>
    <row r="3279" spans="1:18" x14ac:dyDescent="0.35">
      <c r="A3279" s="10">
        <v>964</v>
      </c>
      <c r="B3279" s="10" t="s">
        <v>99</v>
      </c>
      <c r="C3279" s="10" t="s">
        <v>128</v>
      </c>
      <c r="D3279" s="10" t="s">
        <v>523</v>
      </c>
      <c r="E3279" s="10" t="s">
        <v>7</v>
      </c>
      <c r="F3279" s="25" t="s">
        <v>371</v>
      </c>
      <c r="G3279" s="26">
        <f t="shared" ref="G3279:N3279" si="3853">G3280</f>
        <v>150.5</v>
      </c>
      <c r="H3279" s="26">
        <f t="shared" si="3853"/>
        <v>232.27</v>
      </c>
      <c r="I3279" s="26">
        <f t="shared" si="3853"/>
        <v>232.27</v>
      </c>
      <c r="J3279" s="26">
        <f t="shared" si="3853"/>
        <v>0</v>
      </c>
      <c r="K3279" s="26">
        <f t="shared" si="3853"/>
        <v>0</v>
      </c>
      <c r="L3279" s="26">
        <f t="shared" si="3853"/>
        <v>0</v>
      </c>
      <c r="M3279" s="26">
        <f t="shared" si="3853"/>
        <v>0</v>
      </c>
      <c r="N3279" s="26">
        <f t="shared" si="3853"/>
        <v>232.27</v>
      </c>
      <c r="O3279" s="47">
        <f t="shared" si="3852"/>
        <v>100</v>
      </c>
      <c r="P3279" s="26">
        <f t="shared" ref="P3279:R3279" si="3854">P3280</f>
        <v>0</v>
      </c>
      <c r="Q3279" s="26">
        <f t="shared" si="3854"/>
        <v>0</v>
      </c>
      <c r="R3279" s="26">
        <f t="shared" si="3854"/>
        <v>0</v>
      </c>
    </row>
    <row r="3280" spans="1:18" x14ac:dyDescent="0.35">
      <c r="A3280" s="10">
        <v>964</v>
      </c>
      <c r="B3280" s="10" t="s">
        <v>99</v>
      </c>
      <c r="C3280" s="10" t="s">
        <v>128</v>
      </c>
      <c r="D3280" s="10" t="s">
        <v>523</v>
      </c>
      <c r="E3280" s="10">
        <v>850</v>
      </c>
      <c r="F3280" s="25" t="s">
        <v>365</v>
      </c>
      <c r="G3280" s="26">
        <v>150.5</v>
      </c>
      <c r="H3280" s="26">
        <v>232.27</v>
      </c>
      <c r="I3280" s="26">
        <v>232.27</v>
      </c>
      <c r="J3280" s="26"/>
      <c r="K3280" s="26"/>
      <c r="L3280" s="26"/>
      <c r="M3280" s="26"/>
      <c r="N3280" s="26">
        <v>232.27</v>
      </c>
      <c r="O3280" s="47">
        <f t="shared" si="3852"/>
        <v>100</v>
      </c>
      <c r="P3280" s="26"/>
      <c r="Q3280" s="26"/>
      <c r="R3280" s="26"/>
    </row>
    <row r="3281" spans="1:18" ht="65" x14ac:dyDescent="0.35">
      <c r="A3281" s="10">
        <v>964</v>
      </c>
      <c r="B3281" s="10" t="s">
        <v>99</v>
      </c>
      <c r="C3281" s="10" t="s">
        <v>128</v>
      </c>
      <c r="D3281" s="10" t="s">
        <v>134</v>
      </c>
      <c r="E3281" s="10"/>
      <c r="F3281" s="25" t="s">
        <v>796</v>
      </c>
      <c r="G3281" s="26">
        <f t="shared" ref="G3281" si="3855">G3282+G3284</f>
        <v>11282.361999999999</v>
      </c>
      <c r="H3281" s="26">
        <f t="shared" ref="H3281:M3281" si="3856">H3282+H3284</f>
        <v>11368.761999999999</v>
      </c>
      <c r="I3281" s="26">
        <f t="shared" si="3856"/>
        <v>11368.761999999999</v>
      </c>
      <c r="J3281" s="26">
        <f t="shared" si="3856"/>
        <v>0</v>
      </c>
      <c r="K3281" s="26">
        <f t="shared" si="3856"/>
        <v>0</v>
      </c>
      <c r="L3281" s="26">
        <f t="shared" si="3856"/>
        <v>0</v>
      </c>
      <c r="M3281" s="26">
        <f t="shared" si="3856"/>
        <v>0</v>
      </c>
      <c r="N3281" s="26">
        <f t="shared" ref="N3281" si="3857">N3282+N3284</f>
        <v>11368.762000000001</v>
      </c>
      <c r="O3281" s="47">
        <f t="shared" si="3852"/>
        <v>100.00000000000003</v>
      </c>
      <c r="P3281" s="26">
        <f t="shared" ref="P3281:R3281" si="3858">P3282+P3284</f>
        <v>0</v>
      </c>
      <c r="Q3281" s="26">
        <f t="shared" ref="Q3281" si="3859">Q3282+Q3284</f>
        <v>0</v>
      </c>
      <c r="R3281" s="26">
        <f t="shared" si="3858"/>
        <v>0</v>
      </c>
    </row>
    <row r="3282" spans="1:18" ht="52" x14ac:dyDescent="0.35">
      <c r="A3282" s="10">
        <v>964</v>
      </c>
      <c r="B3282" s="10" t="s">
        <v>99</v>
      </c>
      <c r="C3282" s="10" t="s">
        <v>128</v>
      </c>
      <c r="D3282" s="10" t="s">
        <v>134</v>
      </c>
      <c r="E3282" s="10" t="s">
        <v>19</v>
      </c>
      <c r="F3282" s="25" t="s">
        <v>366</v>
      </c>
      <c r="G3282" s="26">
        <f t="shared" ref="G3282:N3282" si="3860">G3283</f>
        <v>63.8</v>
      </c>
      <c r="H3282" s="26">
        <f t="shared" si="3860"/>
        <v>41.851399999999998</v>
      </c>
      <c r="I3282" s="26">
        <f t="shared" si="3860"/>
        <v>41.851399999999998</v>
      </c>
      <c r="J3282" s="26">
        <f t="shared" si="3860"/>
        <v>0</v>
      </c>
      <c r="K3282" s="26">
        <f t="shared" si="3860"/>
        <v>0</v>
      </c>
      <c r="L3282" s="26">
        <f t="shared" si="3860"/>
        <v>0</v>
      </c>
      <c r="M3282" s="26">
        <f t="shared" si="3860"/>
        <v>0</v>
      </c>
      <c r="N3282" s="26">
        <f t="shared" si="3860"/>
        <v>41.850999999999999</v>
      </c>
      <c r="O3282" s="47">
        <f t="shared" si="3852"/>
        <v>99.999044237468766</v>
      </c>
      <c r="P3282" s="26">
        <f t="shared" ref="P3282:R3282" si="3861">P3283</f>
        <v>0</v>
      </c>
      <c r="Q3282" s="26">
        <f t="shared" si="3861"/>
        <v>0</v>
      </c>
      <c r="R3282" s="26">
        <f t="shared" si="3861"/>
        <v>0</v>
      </c>
    </row>
    <row r="3283" spans="1:18" x14ac:dyDescent="0.35">
      <c r="A3283" s="10">
        <v>964</v>
      </c>
      <c r="B3283" s="10" t="s">
        <v>99</v>
      </c>
      <c r="C3283" s="10" t="s">
        <v>128</v>
      </c>
      <c r="D3283" s="10" t="s">
        <v>134</v>
      </c>
      <c r="E3283" s="10">
        <v>110</v>
      </c>
      <c r="F3283" s="25" t="s">
        <v>354</v>
      </c>
      <c r="G3283" s="26">
        <v>63.8</v>
      </c>
      <c r="H3283" s="26">
        <v>41.851399999999998</v>
      </c>
      <c r="I3283" s="26">
        <v>41.851399999999998</v>
      </c>
      <c r="J3283" s="26"/>
      <c r="K3283" s="26"/>
      <c r="L3283" s="26"/>
      <c r="M3283" s="26"/>
      <c r="N3283" s="26">
        <v>41.850999999999999</v>
      </c>
      <c r="O3283" s="47">
        <f t="shared" si="3852"/>
        <v>99.999044237468766</v>
      </c>
      <c r="P3283" s="26"/>
      <c r="Q3283" s="26"/>
      <c r="R3283" s="26"/>
    </row>
    <row r="3284" spans="1:18" ht="26" x14ac:dyDescent="0.35">
      <c r="A3284" s="10">
        <v>964</v>
      </c>
      <c r="B3284" s="10" t="s">
        <v>99</v>
      </c>
      <c r="C3284" s="10" t="s">
        <v>128</v>
      </c>
      <c r="D3284" s="10" t="s">
        <v>134</v>
      </c>
      <c r="E3284" s="10" t="s">
        <v>6</v>
      </c>
      <c r="F3284" s="25" t="s">
        <v>367</v>
      </c>
      <c r="G3284" s="26">
        <f t="shared" ref="G3284:N3284" si="3862">G3285</f>
        <v>11218.562</v>
      </c>
      <c r="H3284" s="26">
        <f t="shared" si="3862"/>
        <v>11326.910599999999</v>
      </c>
      <c r="I3284" s="26">
        <f t="shared" si="3862"/>
        <v>11326.910599999999</v>
      </c>
      <c r="J3284" s="26">
        <f t="shared" si="3862"/>
        <v>0</v>
      </c>
      <c r="K3284" s="26">
        <f t="shared" si="3862"/>
        <v>0</v>
      </c>
      <c r="L3284" s="26">
        <f t="shared" si="3862"/>
        <v>0</v>
      </c>
      <c r="M3284" s="26">
        <f t="shared" si="3862"/>
        <v>0</v>
      </c>
      <c r="N3284" s="26">
        <f t="shared" si="3862"/>
        <v>11326.911</v>
      </c>
      <c r="O3284" s="47">
        <f t="shared" si="3852"/>
        <v>100.00000353141307</v>
      </c>
      <c r="P3284" s="26">
        <f t="shared" ref="P3284:R3284" si="3863">P3285</f>
        <v>0</v>
      </c>
      <c r="Q3284" s="26">
        <f t="shared" si="3863"/>
        <v>0</v>
      </c>
      <c r="R3284" s="26">
        <f t="shared" si="3863"/>
        <v>0</v>
      </c>
    </row>
    <row r="3285" spans="1:18" ht="26" x14ac:dyDescent="0.35">
      <c r="A3285" s="10">
        <v>964</v>
      </c>
      <c r="B3285" s="10" t="s">
        <v>99</v>
      </c>
      <c r="C3285" s="10" t="s">
        <v>128</v>
      </c>
      <c r="D3285" s="10" t="s">
        <v>134</v>
      </c>
      <c r="E3285" s="10">
        <v>240</v>
      </c>
      <c r="F3285" s="25" t="s">
        <v>356</v>
      </c>
      <c r="G3285" s="26">
        <v>11218.562</v>
      </c>
      <c r="H3285" s="26">
        <v>11326.910599999999</v>
      </c>
      <c r="I3285" s="26">
        <v>11326.910599999999</v>
      </c>
      <c r="J3285" s="26"/>
      <c r="K3285" s="26"/>
      <c r="L3285" s="26"/>
      <c r="M3285" s="26"/>
      <c r="N3285" s="26">
        <v>11326.911</v>
      </c>
      <c r="O3285" s="47">
        <f t="shared" si="3852"/>
        <v>100.00000353141307</v>
      </c>
      <c r="P3285" s="26"/>
      <c r="Q3285" s="26"/>
      <c r="R3285" s="26"/>
    </row>
    <row r="3286" spans="1:18" ht="26" x14ac:dyDescent="0.35">
      <c r="A3286" s="10">
        <v>964</v>
      </c>
      <c r="B3286" s="10" t="s">
        <v>99</v>
      </c>
      <c r="C3286" s="10" t="s">
        <v>128</v>
      </c>
      <c r="D3286" s="10" t="s">
        <v>334</v>
      </c>
      <c r="E3286" s="10"/>
      <c r="F3286" s="25" t="s">
        <v>408</v>
      </c>
      <c r="G3286" s="26">
        <f t="shared" ref="G3286:N3288" si="3864">G3287</f>
        <v>318.77999999999997</v>
      </c>
      <c r="H3286" s="26">
        <f t="shared" si="3864"/>
        <v>318.77999999999997</v>
      </c>
      <c r="I3286" s="26">
        <f t="shared" si="3864"/>
        <v>318.77999999999997</v>
      </c>
      <c r="J3286" s="26">
        <f t="shared" si="3864"/>
        <v>0</v>
      </c>
      <c r="K3286" s="26">
        <f t="shared" si="3864"/>
        <v>0</v>
      </c>
      <c r="L3286" s="26">
        <f t="shared" si="3864"/>
        <v>0</v>
      </c>
      <c r="M3286" s="26">
        <f t="shared" si="3864"/>
        <v>0</v>
      </c>
      <c r="N3286" s="26">
        <f t="shared" si="3864"/>
        <v>318.77999999999997</v>
      </c>
      <c r="O3286" s="47">
        <f t="shared" si="3852"/>
        <v>100</v>
      </c>
      <c r="P3286" s="26">
        <f t="shared" ref="P3286:R3288" si="3865">P3287</f>
        <v>0</v>
      </c>
      <c r="Q3286" s="26">
        <f t="shared" si="3865"/>
        <v>0</v>
      </c>
      <c r="R3286" s="26">
        <f t="shared" si="3865"/>
        <v>0</v>
      </c>
    </row>
    <row r="3287" spans="1:18" ht="26" x14ac:dyDescent="0.35">
      <c r="A3287" s="10">
        <v>964</v>
      </c>
      <c r="B3287" s="10" t="s">
        <v>99</v>
      </c>
      <c r="C3287" s="10" t="s">
        <v>128</v>
      </c>
      <c r="D3287" s="10" t="s">
        <v>520</v>
      </c>
      <c r="E3287" s="10"/>
      <c r="F3287" s="25" t="s">
        <v>797</v>
      </c>
      <c r="G3287" s="26">
        <f t="shared" si="3864"/>
        <v>318.77999999999997</v>
      </c>
      <c r="H3287" s="26">
        <f t="shared" si="3864"/>
        <v>318.77999999999997</v>
      </c>
      <c r="I3287" s="26">
        <f t="shared" si="3864"/>
        <v>318.77999999999997</v>
      </c>
      <c r="J3287" s="26">
        <f t="shared" si="3864"/>
        <v>0</v>
      </c>
      <c r="K3287" s="26">
        <f t="shared" si="3864"/>
        <v>0</v>
      </c>
      <c r="L3287" s="26">
        <f t="shared" si="3864"/>
        <v>0</v>
      </c>
      <c r="M3287" s="26">
        <f t="shared" si="3864"/>
        <v>0</v>
      </c>
      <c r="N3287" s="26">
        <f t="shared" si="3864"/>
        <v>318.77999999999997</v>
      </c>
      <c r="O3287" s="47">
        <f t="shared" si="3852"/>
        <v>100</v>
      </c>
      <c r="P3287" s="26">
        <f t="shared" si="3865"/>
        <v>0</v>
      </c>
      <c r="Q3287" s="26">
        <f t="shared" si="3865"/>
        <v>0</v>
      </c>
      <c r="R3287" s="26">
        <f t="shared" si="3865"/>
        <v>0</v>
      </c>
    </row>
    <row r="3288" spans="1:18" ht="26" x14ac:dyDescent="0.35">
      <c r="A3288" s="10">
        <v>964</v>
      </c>
      <c r="B3288" s="10" t="s">
        <v>99</v>
      </c>
      <c r="C3288" s="10" t="s">
        <v>128</v>
      </c>
      <c r="D3288" s="10" t="s">
        <v>520</v>
      </c>
      <c r="E3288" s="10" t="s">
        <v>6</v>
      </c>
      <c r="F3288" s="25" t="s">
        <v>367</v>
      </c>
      <c r="G3288" s="26">
        <f t="shared" si="3864"/>
        <v>318.77999999999997</v>
      </c>
      <c r="H3288" s="26">
        <f t="shared" si="3864"/>
        <v>318.77999999999997</v>
      </c>
      <c r="I3288" s="26">
        <f t="shared" si="3864"/>
        <v>318.77999999999997</v>
      </c>
      <c r="J3288" s="26">
        <f t="shared" si="3864"/>
        <v>0</v>
      </c>
      <c r="K3288" s="26">
        <f t="shared" si="3864"/>
        <v>0</v>
      </c>
      <c r="L3288" s="26">
        <f t="shared" si="3864"/>
        <v>0</v>
      </c>
      <c r="M3288" s="26">
        <f t="shared" si="3864"/>
        <v>0</v>
      </c>
      <c r="N3288" s="26">
        <f t="shared" si="3864"/>
        <v>318.77999999999997</v>
      </c>
      <c r="O3288" s="47">
        <f t="shared" si="3852"/>
        <v>100</v>
      </c>
      <c r="P3288" s="26">
        <f t="shared" si="3865"/>
        <v>0</v>
      </c>
      <c r="Q3288" s="26">
        <f t="shared" si="3865"/>
        <v>0</v>
      </c>
      <c r="R3288" s="26">
        <f t="shared" si="3865"/>
        <v>0</v>
      </c>
    </row>
    <row r="3289" spans="1:18" ht="26" x14ac:dyDescent="0.35">
      <c r="A3289" s="10">
        <v>964</v>
      </c>
      <c r="B3289" s="10" t="s">
        <v>99</v>
      </c>
      <c r="C3289" s="10" t="s">
        <v>128</v>
      </c>
      <c r="D3289" s="10" t="s">
        <v>520</v>
      </c>
      <c r="E3289" s="10">
        <v>240</v>
      </c>
      <c r="F3289" s="25" t="s">
        <v>356</v>
      </c>
      <c r="G3289" s="26">
        <v>318.77999999999997</v>
      </c>
      <c r="H3289" s="26">
        <v>318.77999999999997</v>
      </c>
      <c r="I3289" s="26">
        <v>318.77999999999997</v>
      </c>
      <c r="J3289" s="26"/>
      <c r="K3289" s="26"/>
      <c r="L3289" s="26"/>
      <c r="M3289" s="26"/>
      <c r="N3289" s="26">
        <v>318.77999999999997</v>
      </c>
      <c r="O3289" s="47">
        <f t="shared" si="3852"/>
        <v>100</v>
      </c>
      <c r="P3289" s="26"/>
      <c r="Q3289" s="26"/>
      <c r="R3289" s="26"/>
    </row>
    <row r="3290" spans="1:18" ht="26" x14ac:dyDescent="0.35">
      <c r="A3290" s="10">
        <v>964</v>
      </c>
      <c r="B3290" s="10" t="s">
        <v>99</v>
      </c>
      <c r="C3290" s="10" t="s">
        <v>128</v>
      </c>
      <c r="D3290" s="10" t="s">
        <v>28</v>
      </c>
      <c r="E3290" s="10"/>
      <c r="F3290" s="25" t="s">
        <v>39</v>
      </c>
      <c r="G3290" s="26">
        <f t="shared" ref="G3290:G3293" si="3866">G3291</f>
        <v>4376.2</v>
      </c>
      <c r="H3290" s="26">
        <f t="shared" ref="H3290:M3293" si="3867">H3291</f>
        <v>4376.2</v>
      </c>
      <c r="I3290" s="26">
        <f t="shared" si="3867"/>
        <v>4376.2</v>
      </c>
      <c r="J3290" s="26">
        <f t="shared" si="3867"/>
        <v>0</v>
      </c>
      <c r="K3290" s="26">
        <f t="shared" si="3867"/>
        <v>0</v>
      </c>
      <c r="L3290" s="26">
        <f t="shared" si="3867"/>
        <v>0</v>
      </c>
      <c r="M3290" s="26">
        <f t="shared" si="3867"/>
        <v>0</v>
      </c>
      <c r="N3290" s="26">
        <f t="shared" ref="N3290:N3293" si="3868">N3291</f>
        <v>4376.2</v>
      </c>
      <c r="O3290" s="47">
        <f t="shared" si="3852"/>
        <v>100</v>
      </c>
      <c r="P3290" s="26">
        <f t="shared" ref="P3290:R3293" si="3869">P3291</f>
        <v>0</v>
      </c>
      <c r="Q3290" s="26">
        <f t="shared" si="3869"/>
        <v>0</v>
      </c>
      <c r="R3290" s="26">
        <f t="shared" si="3869"/>
        <v>0</v>
      </c>
    </row>
    <row r="3291" spans="1:18" x14ac:dyDescent="0.35">
      <c r="A3291" s="10">
        <v>964</v>
      </c>
      <c r="B3291" s="10" t="s">
        <v>99</v>
      </c>
      <c r="C3291" s="10" t="s">
        <v>128</v>
      </c>
      <c r="D3291" s="10" t="s">
        <v>29</v>
      </c>
      <c r="E3291" s="10"/>
      <c r="F3291" s="25" t="s">
        <v>40</v>
      </c>
      <c r="G3291" s="26">
        <f t="shared" si="3866"/>
        <v>4376.2</v>
      </c>
      <c r="H3291" s="26">
        <f t="shared" si="3867"/>
        <v>4376.2</v>
      </c>
      <c r="I3291" s="26">
        <f t="shared" si="3867"/>
        <v>4376.2</v>
      </c>
      <c r="J3291" s="26">
        <f t="shared" si="3867"/>
        <v>0</v>
      </c>
      <c r="K3291" s="26">
        <f t="shared" si="3867"/>
        <v>0</v>
      </c>
      <c r="L3291" s="26">
        <f t="shared" si="3867"/>
        <v>0</v>
      </c>
      <c r="M3291" s="26">
        <f t="shared" si="3867"/>
        <v>0</v>
      </c>
      <c r="N3291" s="26">
        <f t="shared" si="3868"/>
        <v>4376.2</v>
      </c>
      <c r="O3291" s="47">
        <f t="shared" si="3852"/>
        <v>100</v>
      </c>
      <c r="P3291" s="26">
        <f t="shared" si="3869"/>
        <v>0</v>
      </c>
      <c r="Q3291" s="26">
        <f t="shared" si="3869"/>
        <v>0</v>
      </c>
      <c r="R3291" s="26">
        <f t="shared" si="3869"/>
        <v>0</v>
      </c>
    </row>
    <row r="3292" spans="1:18" ht="39" x14ac:dyDescent="0.35">
      <c r="A3292" s="10">
        <v>964</v>
      </c>
      <c r="B3292" s="10" t="s">
        <v>99</v>
      </c>
      <c r="C3292" s="10" t="s">
        <v>128</v>
      </c>
      <c r="D3292" s="10" t="s">
        <v>308</v>
      </c>
      <c r="E3292" s="10"/>
      <c r="F3292" s="25" t="s">
        <v>413</v>
      </c>
      <c r="G3292" s="26">
        <f t="shared" si="3866"/>
        <v>4376.2</v>
      </c>
      <c r="H3292" s="26">
        <f t="shared" si="3867"/>
        <v>4376.2</v>
      </c>
      <c r="I3292" s="26">
        <f t="shared" si="3867"/>
        <v>4376.2</v>
      </c>
      <c r="J3292" s="26">
        <f t="shared" si="3867"/>
        <v>0</v>
      </c>
      <c r="K3292" s="26">
        <f t="shared" si="3867"/>
        <v>0</v>
      </c>
      <c r="L3292" s="26">
        <f t="shared" si="3867"/>
        <v>0</v>
      </c>
      <c r="M3292" s="26">
        <f t="shared" si="3867"/>
        <v>0</v>
      </c>
      <c r="N3292" s="26">
        <f t="shared" si="3868"/>
        <v>4376.2</v>
      </c>
      <c r="O3292" s="47">
        <f t="shared" si="3852"/>
        <v>100</v>
      </c>
      <c r="P3292" s="26">
        <f t="shared" si="3869"/>
        <v>0</v>
      </c>
      <c r="Q3292" s="26">
        <f t="shared" si="3869"/>
        <v>0</v>
      </c>
      <c r="R3292" s="26">
        <f t="shared" si="3869"/>
        <v>0</v>
      </c>
    </row>
    <row r="3293" spans="1:18" ht="26" x14ac:dyDescent="0.35">
      <c r="A3293" s="10">
        <v>964</v>
      </c>
      <c r="B3293" s="10" t="s">
        <v>99</v>
      </c>
      <c r="C3293" s="10" t="s">
        <v>128</v>
      </c>
      <c r="D3293" s="10" t="s">
        <v>308</v>
      </c>
      <c r="E3293" s="10" t="s">
        <v>6</v>
      </c>
      <c r="F3293" s="25" t="s">
        <v>367</v>
      </c>
      <c r="G3293" s="26">
        <f t="shared" si="3866"/>
        <v>4376.2</v>
      </c>
      <c r="H3293" s="26">
        <f t="shared" si="3867"/>
        <v>4376.2</v>
      </c>
      <c r="I3293" s="26">
        <f t="shared" si="3867"/>
        <v>4376.2</v>
      </c>
      <c r="J3293" s="26">
        <f t="shared" si="3867"/>
        <v>0</v>
      </c>
      <c r="K3293" s="26">
        <f t="shared" si="3867"/>
        <v>0</v>
      </c>
      <c r="L3293" s="26">
        <f t="shared" si="3867"/>
        <v>0</v>
      </c>
      <c r="M3293" s="26">
        <f t="shared" si="3867"/>
        <v>0</v>
      </c>
      <c r="N3293" s="26">
        <f t="shared" si="3868"/>
        <v>4376.2</v>
      </c>
      <c r="O3293" s="47">
        <f t="shared" si="3852"/>
        <v>100</v>
      </c>
      <c r="P3293" s="26">
        <f t="shared" si="3869"/>
        <v>0</v>
      </c>
      <c r="Q3293" s="26">
        <f t="shared" si="3869"/>
        <v>0</v>
      </c>
      <c r="R3293" s="26">
        <f t="shared" si="3869"/>
        <v>0</v>
      </c>
    </row>
    <row r="3294" spans="1:18" ht="26" x14ac:dyDescent="0.35">
      <c r="A3294" s="10">
        <v>964</v>
      </c>
      <c r="B3294" s="10" t="s">
        <v>99</v>
      </c>
      <c r="C3294" s="10" t="s">
        <v>128</v>
      </c>
      <c r="D3294" s="10" t="s">
        <v>308</v>
      </c>
      <c r="E3294" s="10" t="s">
        <v>302</v>
      </c>
      <c r="F3294" s="25" t="s">
        <v>356</v>
      </c>
      <c r="G3294" s="26">
        <v>4376.2</v>
      </c>
      <c r="H3294" s="26">
        <v>4376.2</v>
      </c>
      <c r="I3294" s="26">
        <v>4376.2</v>
      </c>
      <c r="J3294" s="26"/>
      <c r="K3294" s="26"/>
      <c r="L3294" s="26"/>
      <c r="M3294" s="26"/>
      <c r="N3294" s="26">
        <v>4376.2</v>
      </c>
      <c r="O3294" s="47">
        <f t="shared" si="3852"/>
        <v>100</v>
      </c>
      <c r="P3294" s="26"/>
      <c r="Q3294" s="26"/>
      <c r="R3294" s="26"/>
    </row>
    <row r="3295" spans="1:18" ht="26" x14ac:dyDescent="0.35">
      <c r="A3295" s="10">
        <v>964</v>
      </c>
      <c r="B3295" s="10" t="s">
        <v>99</v>
      </c>
      <c r="C3295" s="10" t="s">
        <v>128</v>
      </c>
      <c r="D3295" s="10" t="s">
        <v>57</v>
      </c>
      <c r="E3295" s="10"/>
      <c r="F3295" s="25" t="s">
        <v>748</v>
      </c>
      <c r="G3295" s="26">
        <f t="shared" ref="G3295:G3298" si="3870">G3296</f>
        <v>0</v>
      </c>
      <c r="H3295" s="26">
        <f>H3296</f>
        <v>30666.175279999999</v>
      </c>
      <c r="I3295" s="26">
        <f t="shared" ref="I3295:M3298" si="3871">I3296</f>
        <v>30666.175349999998</v>
      </c>
      <c r="J3295" s="26">
        <f t="shared" si="3871"/>
        <v>0</v>
      </c>
      <c r="K3295" s="26">
        <f t="shared" si="3871"/>
        <v>0</v>
      </c>
      <c r="L3295" s="26">
        <f t="shared" si="3871"/>
        <v>0</v>
      </c>
      <c r="M3295" s="26">
        <f t="shared" si="3871"/>
        <v>0</v>
      </c>
      <c r="N3295" s="26">
        <f t="shared" ref="N3295:N3298" si="3872">N3296</f>
        <v>30666.175000000003</v>
      </c>
      <c r="O3295" s="47">
        <f t="shared" si="3852"/>
        <v>99.999999086941898</v>
      </c>
      <c r="P3295" s="26">
        <f t="shared" ref="P3295:R3298" si="3873">P3296</f>
        <v>0</v>
      </c>
      <c r="Q3295" s="26">
        <f t="shared" si="3873"/>
        <v>0</v>
      </c>
      <c r="R3295" s="26">
        <f t="shared" si="3873"/>
        <v>0</v>
      </c>
    </row>
    <row r="3296" spans="1:18" x14ac:dyDescent="0.35">
      <c r="A3296" s="10">
        <v>964</v>
      </c>
      <c r="B3296" s="10" t="s">
        <v>99</v>
      </c>
      <c r="C3296" s="10" t="s">
        <v>128</v>
      </c>
      <c r="D3296" s="10" t="s">
        <v>58</v>
      </c>
      <c r="E3296" s="10"/>
      <c r="F3296" s="25" t="s">
        <v>65</v>
      </c>
      <c r="G3296" s="26">
        <f t="shared" si="3870"/>
        <v>0</v>
      </c>
      <c r="H3296" s="26">
        <f>H3297</f>
        <v>30666.175279999999</v>
      </c>
      <c r="I3296" s="26">
        <f t="shared" si="3871"/>
        <v>30666.175349999998</v>
      </c>
      <c r="J3296" s="26">
        <f t="shared" si="3871"/>
        <v>0</v>
      </c>
      <c r="K3296" s="26">
        <f t="shared" si="3871"/>
        <v>0</v>
      </c>
      <c r="L3296" s="26">
        <f t="shared" si="3871"/>
        <v>0</v>
      </c>
      <c r="M3296" s="26">
        <f t="shared" si="3871"/>
        <v>0</v>
      </c>
      <c r="N3296" s="26">
        <f t="shared" si="3872"/>
        <v>30666.175000000003</v>
      </c>
      <c r="O3296" s="47">
        <f t="shared" si="3852"/>
        <v>99.999999086941898</v>
      </c>
      <c r="P3296" s="26">
        <f t="shared" si="3873"/>
        <v>0</v>
      </c>
      <c r="Q3296" s="26">
        <f t="shared" si="3873"/>
        <v>0</v>
      </c>
      <c r="R3296" s="26">
        <f t="shared" si="3873"/>
        <v>0</v>
      </c>
    </row>
    <row r="3297" spans="1:18" x14ac:dyDescent="0.35">
      <c r="A3297" s="10">
        <v>964</v>
      </c>
      <c r="B3297" s="10" t="s">
        <v>99</v>
      </c>
      <c r="C3297" s="10" t="s">
        <v>128</v>
      </c>
      <c r="D3297" s="10" t="s">
        <v>56</v>
      </c>
      <c r="E3297" s="10"/>
      <c r="F3297" s="25" t="s">
        <v>66</v>
      </c>
      <c r="G3297" s="26">
        <f t="shared" si="3870"/>
        <v>0</v>
      </c>
      <c r="H3297" s="26">
        <f>H3298+H3300</f>
        <v>30666.175279999999</v>
      </c>
      <c r="I3297" s="26">
        <f t="shared" ref="I3297:R3297" si="3874">I3298+I3300</f>
        <v>30666.175349999998</v>
      </c>
      <c r="J3297" s="26">
        <f t="shared" si="3874"/>
        <v>0</v>
      </c>
      <c r="K3297" s="26">
        <f t="shared" si="3874"/>
        <v>0</v>
      </c>
      <c r="L3297" s="26">
        <f t="shared" si="3874"/>
        <v>0</v>
      </c>
      <c r="M3297" s="26">
        <f t="shared" si="3874"/>
        <v>0</v>
      </c>
      <c r="N3297" s="26">
        <f t="shared" si="3874"/>
        <v>30666.175000000003</v>
      </c>
      <c r="O3297" s="47">
        <f t="shared" si="3852"/>
        <v>99.999999086941898</v>
      </c>
      <c r="P3297" s="26">
        <f t="shared" si="3874"/>
        <v>0</v>
      </c>
      <c r="Q3297" s="26">
        <f t="shared" si="3874"/>
        <v>0</v>
      </c>
      <c r="R3297" s="26">
        <f t="shared" si="3874"/>
        <v>0</v>
      </c>
    </row>
    <row r="3298" spans="1:18" ht="26" x14ac:dyDescent="0.35">
      <c r="A3298" s="10">
        <v>964</v>
      </c>
      <c r="B3298" s="10" t="s">
        <v>99</v>
      </c>
      <c r="C3298" s="10" t="s">
        <v>128</v>
      </c>
      <c r="D3298" s="10" t="s">
        <v>56</v>
      </c>
      <c r="E3298" s="10" t="s">
        <v>6</v>
      </c>
      <c r="F3298" s="25" t="s">
        <v>367</v>
      </c>
      <c r="G3298" s="26">
        <f t="shared" si="3870"/>
        <v>0</v>
      </c>
      <c r="H3298" s="26">
        <f>H3299</f>
        <v>30585.990379999999</v>
      </c>
      <c r="I3298" s="26">
        <f t="shared" si="3871"/>
        <v>30585.990379999999</v>
      </c>
      <c r="J3298" s="26">
        <f t="shared" si="3871"/>
        <v>0</v>
      </c>
      <c r="K3298" s="26">
        <f t="shared" si="3871"/>
        <v>0</v>
      </c>
      <c r="L3298" s="26">
        <f t="shared" si="3871"/>
        <v>0</v>
      </c>
      <c r="M3298" s="26">
        <f t="shared" si="3871"/>
        <v>0</v>
      </c>
      <c r="N3298" s="26">
        <f t="shared" si="3872"/>
        <v>30585.99</v>
      </c>
      <c r="O3298" s="47">
        <f t="shared" si="3852"/>
        <v>99.999998757601134</v>
      </c>
      <c r="P3298" s="26">
        <f t="shared" si="3873"/>
        <v>0</v>
      </c>
      <c r="Q3298" s="26">
        <f t="shared" si="3873"/>
        <v>0</v>
      </c>
      <c r="R3298" s="26">
        <f t="shared" si="3873"/>
        <v>0</v>
      </c>
    </row>
    <row r="3299" spans="1:18" ht="26" x14ac:dyDescent="0.35">
      <c r="A3299" s="10">
        <v>964</v>
      </c>
      <c r="B3299" s="10" t="s">
        <v>99</v>
      </c>
      <c r="C3299" s="10" t="s">
        <v>128</v>
      </c>
      <c r="D3299" s="10" t="s">
        <v>56</v>
      </c>
      <c r="E3299" s="10" t="s">
        <v>302</v>
      </c>
      <c r="F3299" s="25" t="s">
        <v>356</v>
      </c>
      <c r="G3299" s="26"/>
      <c r="H3299" s="26">
        <v>30585.990379999999</v>
      </c>
      <c r="I3299" s="26">
        <v>30585.990379999999</v>
      </c>
      <c r="J3299" s="26"/>
      <c r="K3299" s="26"/>
      <c r="L3299" s="26"/>
      <c r="M3299" s="26"/>
      <c r="N3299" s="26">
        <v>30585.99</v>
      </c>
      <c r="O3299" s="47">
        <f t="shared" si="3852"/>
        <v>99.999998757601134</v>
      </c>
      <c r="P3299" s="26"/>
      <c r="Q3299" s="26"/>
      <c r="R3299" s="26"/>
    </row>
    <row r="3300" spans="1:18" x14ac:dyDescent="0.35">
      <c r="A3300" s="10">
        <v>964</v>
      </c>
      <c r="B3300" s="10" t="s">
        <v>99</v>
      </c>
      <c r="C3300" s="10" t="s">
        <v>128</v>
      </c>
      <c r="D3300" s="10" t="s">
        <v>56</v>
      </c>
      <c r="E3300" s="10" t="s">
        <v>141</v>
      </c>
      <c r="F3300" s="25" t="s">
        <v>368</v>
      </c>
      <c r="G3300" s="26"/>
      <c r="H3300" s="26">
        <f>H3301</f>
        <v>80.184899999999999</v>
      </c>
      <c r="I3300" s="26">
        <f t="shared" ref="I3300:R3300" si="3875">I3301</f>
        <v>80.184970000000007</v>
      </c>
      <c r="J3300" s="26">
        <f t="shared" si="3875"/>
        <v>0</v>
      </c>
      <c r="K3300" s="26">
        <f t="shared" si="3875"/>
        <v>0</v>
      </c>
      <c r="L3300" s="26">
        <f t="shared" si="3875"/>
        <v>0</v>
      </c>
      <c r="M3300" s="26">
        <f t="shared" si="3875"/>
        <v>0</v>
      </c>
      <c r="N3300" s="26">
        <f t="shared" si="3875"/>
        <v>80.185000000000002</v>
      </c>
      <c r="O3300" s="47">
        <f t="shared" si="3852"/>
        <v>100.00012471175994</v>
      </c>
      <c r="P3300" s="26">
        <f t="shared" si="3875"/>
        <v>0</v>
      </c>
      <c r="Q3300" s="26">
        <f t="shared" si="3875"/>
        <v>0</v>
      </c>
      <c r="R3300" s="26">
        <f t="shared" si="3875"/>
        <v>0</v>
      </c>
    </row>
    <row r="3301" spans="1:18" x14ac:dyDescent="0.35">
      <c r="A3301" s="10">
        <v>964</v>
      </c>
      <c r="B3301" s="10" t="s">
        <v>99</v>
      </c>
      <c r="C3301" s="10" t="s">
        <v>128</v>
      </c>
      <c r="D3301" s="10" t="s">
        <v>56</v>
      </c>
      <c r="E3301" s="10" t="s">
        <v>855</v>
      </c>
      <c r="F3301" s="25" t="s">
        <v>856</v>
      </c>
      <c r="G3301" s="26"/>
      <c r="H3301" s="26">
        <v>80.184899999999999</v>
      </c>
      <c r="I3301" s="26">
        <v>80.184970000000007</v>
      </c>
      <c r="J3301" s="26"/>
      <c r="K3301" s="26"/>
      <c r="L3301" s="26"/>
      <c r="M3301" s="26"/>
      <c r="N3301" s="26">
        <v>80.185000000000002</v>
      </c>
      <c r="O3301" s="47">
        <f t="shared" si="3852"/>
        <v>100.00012471175994</v>
      </c>
      <c r="P3301" s="26"/>
      <c r="Q3301" s="26"/>
      <c r="R3301" s="26"/>
    </row>
    <row r="3302" spans="1:18" s="29" customFormat="1" ht="26" x14ac:dyDescent="0.35">
      <c r="A3302" s="20">
        <v>964</v>
      </c>
      <c r="B3302" s="20" t="s">
        <v>99</v>
      </c>
      <c r="C3302" s="20" t="s">
        <v>309</v>
      </c>
      <c r="D3302" s="20"/>
      <c r="E3302" s="20"/>
      <c r="F3302" s="21" t="s">
        <v>379</v>
      </c>
      <c r="G3302" s="22">
        <f t="shared" ref="G3302:R3302" si="3876">G3303+G3315+G3320</f>
        <v>12574.293</v>
      </c>
      <c r="H3302" s="22">
        <f t="shared" si="3876"/>
        <v>13017.992980000001</v>
      </c>
      <c r="I3302" s="22">
        <f t="shared" si="3876"/>
        <v>13017.993</v>
      </c>
      <c r="J3302" s="22">
        <f t="shared" si="3876"/>
        <v>0</v>
      </c>
      <c r="K3302" s="22">
        <f t="shared" si="3876"/>
        <v>0</v>
      </c>
      <c r="L3302" s="22">
        <f t="shared" si="3876"/>
        <v>0</v>
      </c>
      <c r="M3302" s="22">
        <f t="shared" si="3876"/>
        <v>0</v>
      </c>
      <c r="N3302" s="22">
        <f t="shared" si="3876"/>
        <v>13017.962</v>
      </c>
      <c r="O3302" s="48">
        <f t="shared" si="3852"/>
        <v>99.999762021687616</v>
      </c>
      <c r="P3302" s="22">
        <f t="shared" si="3876"/>
        <v>0</v>
      </c>
      <c r="Q3302" s="22">
        <f t="shared" si="3876"/>
        <v>0</v>
      </c>
      <c r="R3302" s="22">
        <f t="shared" si="3876"/>
        <v>0</v>
      </c>
    </row>
    <row r="3303" spans="1:18" ht="26" x14ac:dyDescent="0.35">
      <c r="A3303" s="10">
        <v>964</v>
      </c>
      <c r="B3303" s="10" t="s">
        <v>99</v>
      </c>
      <c r="C3303" s="10" t="s">
        <v>309</v>
      </c>
      <c r="D3303" s="10" t="s">
        <v>190</v>
      </c>
      <c r="E3303" s="10"/>
      <c r="F3303" s="25" t="s">
        <v>765</v>
      </c>
      <c r="G3303" s="26">
        <f t="shared" ref="G3303:R3303" si="3877">G3304+G3311</f>
        <v>1902.393</v>
      </c>
      <c r="H3303" s="26">
        <f t="shared" si="3877"/>
        <v>1902.393</v>
      </c>
      <c r="I3303" s="26">
        <f t="shared" si="3877"/>
        <v>1902.393</v>
      </c>
      <c r="J3303" s="26">
        <f t="shared" si="3877"/>
        <v>0</v>
      </c>
      <c r="K3303" s="26">
        <f t="shared" si="3877"/>
        <v>0</v>
      </c>
      <c r="L3303" s="26">
        <f t="shared" si="3877"/>
        <v>0</v>
      </c>
      <c r="M3303" s="26">
        <f t="shared" si="3877"/>
        <v>0</v>
      </c>
      <c r="N3303" s="26">
        <f t="shared" si="3877"/>
        <v>1902.393</v>
      </c>
      <c r="O3303" s="47">
        <f t="shared" si="3852"/>
        <v>100</v>
      </c>
      <c r="P3303" s="26">
        <f t="shared" si="3877"/>
        <v>0</v>
      </c>
      <c r="Q3303" s="26">
        <f t="shared" si="3877"/>
        <v>0</v>
      </c>
      <c r="R3303" s="26">
        <f t="shared" si="3877"/>
        <v>0</v>
      </c>
    </row>
    <row r="3304" spans="1:18" ht="39" x14ac:dyDescent="0.35">
      <c r="A3304" s="10">
        <v>964</v>
      </c>
      <c r="B3304" s="10" t="s">
        <v>99</v>
      </c>
      <c r="C3304" s="10" t="s">
        <v>309</v>
      </c>
      <c r="D3304" s="10" t="s">
        <v>191</v>
      </c>
      <c r="E3304" s="10"/>
      <c r="F3304" s="25" t="s">
        <v>766</v>
      </c>
      <c r="G3304" s="26">
        <f>G3305+G3308</f>
        <v>1602.393</v>
      </c>
      <c r="H3304" s="26">
        <f>H3305+H3308</f>
        <v>1602.393</v>
      </c>
      <c r="I3304" s="26">
        <f t="shared" ref="I3304:R3304" si="3878">I3305+I3308</f>
        <v>1602.393</v>
      </c>
      <c r="J3304" s="26">
        <f t="shared" si="3878"/>
        <v>0</v>
      </c>
      <c r="K3304" s="26">
        <f t="shared" si="3878"/>
        <v>0</v>
      </c>
      <c r="L3304" s="26">
        <f t="shared" si="3878"/>
        <v>0</v>
      </c>
      <c r="M3304" s="26">
        <f t="shared" si="3878"/>
        <v>0</v>
      </c>
      <c r="N3304" s="26">
        <f t="shared" si="3878"/>
        <v>1602.393</v>
      </c>
      <c r="O3304" s="47">
        <f t="shared" si="3852"/>
        <v>100</v>
      </c>
      <c r="P3304" s="26">
        <f t="shared" si="3878"/>
        <v>0</v>
      </c>
      <c r="Q3304" s="26">
        <f t="shared" si="3878"/>
        <v>0</v>
      </c>
      <c r="R3304" s="26">
        <f t="shared" si="3878"/>
        <v>0</v>
      </c>
    </row>
    <row r="3305" spans="1:18" ht="26" x14ac:dyDescent="0.35">
      <c r="A3305" s="10">
        <v>964</v>
      </c>
      <c r="B3305" s="10" t="s">
        <v>99</v>
      </c>
      <c r="C3305" s="10" t="s">
        <v>309</v>
      </c>
      <c r="D3305" s="10" t="s">
        <v>521</v>
      </c>
      <c r="E3305" s="10"/>
      <c r="F3305" s="25" t="s">
        <v>662</v>
      </c>
      <c r="G3305" s="26">
        <f t="shared" ref="G3305:N3306" si="3879">G3306</f>
        <v>1523.7260000000001</v>
      </c>
      <c r="H3305" s="26">
        <f t="shared" si="3879"/>
        <v>1523.7260000000001</v>
      </c>
      <c r="I3305" s="26">
        <f t="shared" si="3879"/>
        <v>1523.7260000000001</v>
      </c>
      <c r="J3305" s="26">
        <f t="shared" si="3879"/>
        <v>0</v>
      </c>
      <c r="K3305" s="26">
        <f t="shared" si="3879"/>
        <v>0</v>
      </c>
      <c r="L3305" s="26">
        <f t="shared" si="3879"/>
        <v>0</v>
      </c>
      <c r="M3305" s="26">
        <f t="shared" si="3879"/>
        <v>0</v>
      </c>
      <c r="N3305" s="26">
        <f t="shared" si="3879"/>
        <v>1523.7260000000001</v>
      </c>
      <c r="O3305" s="47">
        <f t="shared" si="3852"/>
        <v>100</v>
      </c>
      <c r="P3305" s="26">
        <f t="shared" ref="P3305:R3306" si="3880">P3306</f>
        <v>0</v>
      </c>
      <c r="Q3305" s="26">
        <f t="shared" si="3880"/>
        <v>0</v>
      </c>
      <c r="R3305" s="26">
        <f t="shared" si="3880"/>
        <v>0</v>
      </c>
    </row>
    <row r="3306" spans="1:18" ht="26" x14ac:dyDescent="0.35">
      <c r="A3306" s="10">
        <v>964</v>
      </c>
      <c r="B3306" s="10" t="s">
        <v>99</v>
      </c>
      <c r="C3306" s="10" t="s">
        <v>309</v>
      </c>
      <c r="D3306" s="10" t="s">
        <v>521</v>
      </c>
      <c r="E3306" s="10" t="s">
        <v>85</v>
      </c>
      <c r="F3306" s="25" t="s">
        <v>370</v>
      </c>
      <c r="G3306" s="26">
        <f t="shared" si="3879"/>
        <v>1523.7260000000001</v>
      </c>
      <c r="H3306" s="26">
        <f t="shared" si="3879"/>
        <v>1523.7260000000001</v>
      </c>
      <c r="I3306" s="26">
        <f t="shared" si="3879"/>
        <v>1523.7260000000001</v>
      </c>
      <c r="J3306" s="26">
        <f t="shared" si="3879"/>
        <v>0</v>
      </c>
      <c r="K3306" s="26">
        <f t="shared" si="3879"/>
        <v>0</v>
      </c>
      <c r="L3306" s="26">
        <f t="shared" si="3879"/>
        <v>0</v>
      </c>
      <c r="M3306" s="26">
        <f t="shared" si="3879"/>
        <v>0</v>
      </c>
      <c r="N3306" s="26">
        <f t="shared" si="3879"/>
        <v>1523.7260000000001</v>
      </c>
      <c r="O3306" s="47">
        <f t="shared" si="3852"/>
        <v>100</v>
      </c>
      <c r="P3306" s="26">
        <f t="shared" si="3880"/>
        <v>0</v>
      </c>
      <c r="Q3306" s="26">
        <f t="shared" si="3880"/>
        <v>0</v>
      </c>
      <c r="R3306" s="26">
        <f t="shared" si="3880"/>
        <v>0</v>
      </c>
    </row>
    <row r="3307" spans="1:18" ht="26" x14ac:dyDescent="0.35">
      <c r="A3307" s="10">
        <v>964</v>
      </c>
      <c r="B3307" s="10" t="s">
        <v>99</v>
      </c>
      <c r="C3307" s="10" t="s">
        <v>309</v>
      </c>
      <c r="D3307" s="10" t="s">
        <v>521</v>
      </c>
      <c r="E3307" s="10">
        <v>630</v>
      </c>
      <c r="F3307" s="25" t="s">
        <v>363</v>
      </c>
      <c r="G3307" s="26">
        <v>1523.7260000000001</v>
      </c>
      <c r="H3307" s="26">
        <v>1523.7260000000001</v>
      </c>
      <c r="I3307" s="26">
        <v>1523.7260000000001</v>
      </c>
      <c r="J3307" s="26"/>
      <c r="K3307" s="26"/>
      <c r="L3307" s="26"/>
      <c r="M3307" s="26"/>
      <c r="N3307" s="26">
        <v>1523.7260000000001</v>
      </c>
      <c r="O3307" s="47">
        <f t="shared" si="3852"/>
        <v>100</v>
      </c>
      <c r="P3307" s="26"/>
      <c r="Q3307" s="26"/>
      <c r="R3307" s="26"/>
    </row>
    <row r="3308" spans="1:18" x14ac:dyDescent="0.35">
      <c r="A3308" s="10">
        <v>964</v>
      </c>
      <c r="B3308" s="10" t="s">
        <v>99</v>
      </c>
      <c r="C3308" s="10" t="s">
        <v>309</v>
      </c>
      <c r="D3308" s="10" t="s">
        <v>943</v>
      </c>
      <c r="E3308" s="10"/>
      <c r="F3308" s="25" t="s">
        <v>944</v>
      </c>
      <c r="G3308" s="26">
        <f t="shared" ref="G3308:N3309" si="3881">G3309</f>
        <v>78.667000000000002</v>
      </c>
      <c r="H3308" s="26">
        <f t="shared" si="3881"/>
        <v>78.667000000000002</v>
      </c>
      <c r="I3308" s="26">
        <f t="shared" si="3881"/>
        <v>78.667000000000002</v>
      </c>
      <c r="J3308" s="26"/>
      <c r="K3308" s="26"/>
      <c r="L3308" s="26"/>
      <c r="M3308" s="26"/>
      <c r="N3308" s="26">
        <f t="shared" si="3881"/>
        <v>78.667000000000002</v>
      </c>
      <c r="O3308" s="47">
        <f t="shared" si="3852"/>
        <v>100</v>
      </c>
      <c r="P3308" s="26"/>
      <c r="Q3308" s="26"/>
      <c r="R3308" s="26"/>
    </row>
    <row r="3309" spans="1:18" ht="26" x14ac:dyDescent="0.35">
      <c r="A3309" s="10">
        <v>964</v>
      </c>
      <c r="B3309" s="10" t="s">
        <v>99</v>
      </c>
      <c r="C3309" s="10" t="s">
        <v>309</v>
      </c>
      <c r="D3309" s="10" t="s">
        <v>943</v>
      </c>
      <c r="E3309" s="10" t="s">
        <v>6</v>
      </c>
      <c r="F3309" s="25" t="s">
        <v>367</v>
      </c>
      <c r="G3309" s="26">
        <f t="shared" si="3881"/>
        <v>78.667000000000002</v>
      </c>
      <c r="H3309" s="26">
        <f t="shared" si="3881"/>
        <v>78.667000000000002</v>
      </c>
      <c r="I3309" s="26">
        <f t="shared" si="3881"/>
        <v>78.667000000000002</v>
      </c>
      <c r="J3309" s="26"/>
      <c r="K3309" s="26"/>
      <c r="L3309" s="26"/>
      <c r="M3309" s="26"/>
      <c r="N3309" s="26">
        <f t="shared" si="3881"/>
        <v>78.667000000000002</v>
      </c>
      <c r="O3309" s="47">
        <f t="shared" si="3852"/>
        <v>100</v>
      </c>
      <c r="P3309" s="26"/>
      <c r="Q3309" s="26"/>
      <c r="R3309" s="26"/>
    </row>
    <row r="3310" spans="1:18" ht="26" x14ac:dyDescent="0.35">
      <c r="A3310" s="10">
        <v>964</v>
      </c>
      <c r="B3310" s="10" t="s">
        <v>99</v>
      </c>
      <c r="C3310" s="10" t="s">
        <v>309</v>
      </c>
      <c r="D3310" s="10" t="s">
        <v>943</v>
      </c>
      <c r="E3310" s="10" t="s">
        <v>302</v>
      </c>
      <c r="F3310" s="25" t="s">
        <v>356</v>
      </c>
      <c r="G3310" s="26">
        <v>78.667000000000002</v>
      </c>
      <c r="H3310" s="26">
        <v>78.667000000000002</v>
      </c>
      <c r="I3310" s="26">
        <v>78.667000000000002</v>
      </c>
      <c r="J3310" s="26"/>
      <c r="K3310" s="26"/>
      <c r="L3310" s="26"/>
      <c r="M3310" s="26"/>
      <c r="N3310" s="26">
        <v>78.667000000000002</v>
      </c>
      <c r="O3310" s="47">
        <f t="shared" si="3852"/>
        <v>100</v>
      </c>
      <c r="P3310" s="26"/>
      <c r="Q3310" s="26"/>
      <c r="R3310" s="26"/>
    </row>
    <row r="3311" spans="1:18" ht="26" x14ac:dyDescent="0.35">
      <c r="A3311" s="10">
        <v>964</v>
      </c>
      <c r="B3311" s="10" t="s">
        <v>99</v>
      </c>
      <c r="C3311" s="10" t="s">
        <v>309</v>
      </c>
      <c r="D3311" s="10" t="s">
        <v>192</v>
      </c>
      <c r="E3311" s="10"/>
      <c r="F3311" s="25" t="s">
        <v>219</v>
      </c>
      <c r="G3311" s="26">
        <f t="shared" ref="G3311:N3313" si="3882">G3312</f>
        <v>300</v>
      </c>
      <c r="H3311" s="26">
        <f t="shared" si="3882"/>
        <v>300</v>
      </c>
      <c r="I3311" s="26">
        <f t="shared" si="3882"/>
        <v>300</v>
      </c>
      <c r="J3311" s="26">
        <f t="shared" si="3882"/>
        <v>0</v>
      </c>
      <c r="K3311" s="26">
        <f t="shared" si="3882"/>
        <v>0</v>
      </c>
      <c r="L3311" s="26">
        <f t="shared" si="3882"/>
        <v>0</v>
      </c>
      <c r="M3311" s="26">
        <f t="shared" si="3882"/>
        <v>0</v>
      </c>
      <c r="N3311" s="26">
        <f t="shared" si="3882"/>
        <v>300</v>
      </c>
      <c r="O3311" s="47">
        <f t="shared" si="3852"/>
        <v>100</v>
      </c>
      <c r="P3311" s="26">
        <f t="shared" ref="P3311:R3313" si="3883">P3312</f>
        <v>0</v>
      </c>
      <c r="Q3311" s="26">
        <f t="shared" si="3883"/>
        <v>0</v>
      </c>
      <c r="R3311" s="26">
        <f t="shared" si="3883"/>
        <v>0</v>
      </c>
    </row>
    <row r="3312" spans="1:18" ht="26" x14ac:dyDescent="0.35">
      <c r="A3312" s="10">
        <v>964</v>
      </c>
      <c r="B3312" s="10" t="s">
        <v>99</v>
      </c>
      <c r="C3312" s="10" t="s">
        <v>309</v>
      </c>
      <c r="D3312" s="10" t="s">
        <v>173</v>
      </c>
      <c r="E3312" s="10"/>
      <c r="F3312" s="25" t="s">
        <v>220</v>
      </c>
      <c r="G3312" s="26">
        <f t="shared" si="3882"/>
        <v>300</v>
      </c>
      <c r="H3312" s="26">
        <f t="shared" si="3882"/>
        <v>300</v>
      </c>
      <c r="I3312" s="26">
        <f t="shared" si="3882"/>
        <v>300</v>
      </c>
      <c r="J3312" s="26">
        <f t="shared" si="3882"/>
        <v>0</v>
      </c>
      <c r="K3312" s="26">
        <f t="shared" si="3882"/>
        <v>0</v>
      </c>
      <c r="L3312" s="26">
        <f t="shared" si="3882"/>
        <v>0</v>
      </c>
      <c r="M3312" s="26">
        <f t="shared" si="3882"/>
        <v>0</v>
      </c>
      <c r="N3312" s="26">
        <f t="shared" si="3882"/>
        <v>300</v>
      </c>
      <c r="O3312" s="47">
        <f t="shared" si="3852"/>
        <v>100</v>
      </c>
      <c r="P3312" s="26">
        <f t="shared" si="3883"/>
        <v>0</v>
      </c>
      <c r="Q3312" s="26">
        <f t="shared" si="3883"/>
        <v>0</v>
      </c>
      <c r="R3312" s="26">
        <f t="shared" si="3883"/>
        <v>0</v>
      </c>
    </row>
    <row r="3313" spans="1:18" ht="26" x14ac:dyDescent="0.35">
      <c r="A3313" s="10">
        <v>964</v>
      </c>
      <c r="B3313" s="10" t="s">
        <v>99</v>
      </c>
      <c r="C3313" s="10" t="s">
        <v>309</v>
      </c>
      <c r="D3313" s="10" t="s">
        <v>173</v>
      </c>
      <c r="E3313" s="10" t="s">
        <v>85</v>
      </c>
      <c r="F3313" s="25" t="s">
        <v>370</v>
      </c>
      <c r="G3313" s="26">
        <f t="shared" si="3882"/>
        <v>300</v>
      </c>
      <c r="H3313" s="26">
        <f t="shared" si="3882"/>
        <v>300</v>
      </c>
      <c r="I3313" s="26">
        <f t="shared" si="3882"/>
        <v>300</v>
      </c>
      <c r="J3313" s="26">
        <f t="shared" si="3882"/>
        <v>0</v>
      </c>
      <c r="K3313" s="26">
        <f t="shared" si="3882"/>
        <v>0</v>
      </c>
      <c r="L3313" s="26">
        <f t="shared" si="3882"/>
        <v>0</v>
      </c>
      <c r="M3313" s="26">
        <f t="shared" si="3882"/>
        <v>0</v>
      </c>
      <c r="N3313" s="26">
        <f t="shared" si="3882"/>
        <v>300</v>
      </c>
      <c r="O3313" s="47">
        <f t="shared" si="3852"/>
        <v>100</v>
      </c>
      <c r="P3313" s="26">
        <f t="shared" si="3883"/>
        <v>0</v>
      </c>
      <c r="Q3313" s="26">
        <f t="shared" si="3883"/>
        <v>0</v>
      </c>
      <c r="R3313" s="26">
        <f t="shared" si="3883"/>
        <v>0</v>
      </c>
    </row>
    <row r="3314" spans="1:18" ht="26" x14ac:dyDescent="0.35">
      <c r="A3314" s="10">
        <v>964</v>
      </c>
      <c r="B3314" s="10" t="s">
        <v>99</v>
      </c>
      <c r="C3314" s="10" t="s">
        <v>309</v>
      </c>
      <c r="D3314" s="10" t="s">
        <v>173</v>
      </c>
      <c r="E3314" s="10">
        <v>630</v>
      </c>
      <c r="F3314" s="25" t="s">
        <v>363</v>
      </c>
      <c r="G3314" s="26">
        <v>300</v>
      </c>
      <c r="H3314" s="26">
        <v>300</v>
      </c>
      <c r="I3314" s="26">
        <v>300</v>
      </c>
      <c r="J3314" s="26"/>
      <c r="K3314" s="26"/>
      <c r="L3314" s="26"/>
      <c r="M3314" s="26"/>
      <c r="N3314" s="26">
        <v>300</v>
      </c>
      <c r="O3314" s="47">
        <f t="shared" si="3852"/>
        <v>100</v>
      </c>
      <c r="P3314" s="26"/>
      <c r="Q3314" s="26"/>
      <c r="R3314" s="26"/>
    </row>
    <row r="3315" spans="1:18" ht="39" x14ac:dyDescent="0.35">
      <c r="A3315" s="10">
        <v>964</v>
      </c>
      <c r="B3315" s="10" t="s">
        <v>99</v>
      </c>
      <c r="C3315" s="10" t="s">
        <v>309</v>
      </c>
      <c r="D3315" s="10" t="s">
        <v>139</v>
      </c>
      <c r="E3315" s="10"/>
      <c r="F3315" s="25" t="s">
        <v>153</v>
      </c>
      <c r="G3315" s="26">
        <f t="shared" ref="G3315:N3316" si="3884">G3316</f>
        <v>1249.0999999999999</v>
      </c>
      <c r="H3315" s="26">
        <f t="shared" si="3884"/>
        <v>1249.0999999999999</v>
      </c>
      <c r="I3315" s="26">
        <f t="shared" si="3884"/>
        <v>1249.0999999999999</v>
      </c>
      <c r="J3315" s="26">
        <f t="shared" si="3884"/>
        <v>0</v>
      </c>
      <c r="K3315" s="26">
        <f t="shared" si="3884"/>
        <v>0</v>
      </c>
      <c r="L3315" s="26">
        <f t="shared" si="3884"/>
        <v>0</v>
      </c>
      <c r="M3315" s="26">
        <f t="shared" si="3884"/>
        <v>0</v>
      </c>
      <c r="N3315" s="26">
        <f t="shared" si="3884"/>
        <v>1249.0989999999999</v>
      </c>
      <c r="O3315" s="47">
        <f t="shared" si="3852"/>
        <v>99.999919942358488</v>
      </c>
      <c r="P3315" s="26">
        <f t="shared" ref="P3315:R3316" si="3885">P3316</f>
        <v>0</v>
      </c>
      <c r="Q3315" s="26">
        <f t="shared" si="3885"/>
        <v>0</v>
      </c>
      <c r="R3315" s="26">
        <f t="shared" si="3885"/>
        <v>0</v>
      </c>
    </row>
    <row r="3316" spans="1:18" ht="26" x14ac:dyDescent="0.35">
      <c r="A3316" s="10">
        <v>964</v>
      </c>
      <c r="B3316" s="10" t="s">
        <v>99</v>
      </c>
      <c r="C3316" s="10" t="s">
        <v>309</v>
      </c>
      <c r="D3316" s="10" t="s">
        <v>334</v>
      </c>
      <c r="E3316" s="10"/>
      <c r="F3316" s="25" t="s">
        <v>408</v>
      </c>
      <c r="G3316" s="26">
        <f>G3317</f>
        <v>1249.0999999999999</v>
      </c>
      <c r="H3316" s="26">
        <f>H3317</f>
        <v>1249.0999999999999</v>
      </c>
      <c r="I3316" s="26">
        <f t="shared" si="3884"/>
        <v>1249.0999999999999</v>
      </c>
      <c r="J3316" s="26">
        <f t="shared" si="3884"/>
        <v>0</v>
      </c>
      <c r="K3316" s="26">
        <f t="shared" si="3884"/>
        <v>0</v>
      </c>
      <c r="L3316" s="26">
        <f t="shared" si="3884"/>
        <v>0</v>
      </c>
      <c r="M3316" s="26">
        <f t="shared" si="3884"/>
        <v>0</v>
      </c>
      <c r="N3316" s="26">
        <f t="shared" si="3884"/>
        <v>1249.0989999999999</v>
      </c>
      <c r="O3316" s="47">
        <f t="shared" si="3852"/>
        <v>99.999919942358488</v>
      </c>
      <c r="P3316" s="26">
        <f t="shared" si="3885"/>
        <v>0</v>
      </c>
      <c r="Q3316" s="26">
        <f t="shared" si="3885"/>
        <v>0</v>
      </c>
      <c r="R3316" s="26">
        <f t="shared" si="3885"/>
        <v>0</v>
      </c>
    </row>
    <row r="3317" spans="1:18" ht="26" x14ac:dyDescent="0.35">
      <c r="A3317" s="10">
        <v>964</v>
      </c>
      <c r="B3317" s="10" t="s">
        <v>99</v>
      </c>
      <c r="C3317" s="10" t="s">
        <v>309</v>
      </c>
      <c r="D3317" s="10" t="s">
        <v>520</v>
      </c>
      <c r="E3317" s="10"/>
      <c r="F3317" s="25" t="s">
        <v>797</v>
      </c>
      <c r="G3317" s="26">
        <f t="shared" ref="G3317:N3318" si="3886">G3318</f>
        <v>1249.0999999999999</v>
      </c>
      <c r="H3317" s="26">
        <f t="shared" si="3886"/>
        <v>1249.0999999999999</v>
      </c>
      <c r="I3317" s="26">
        <f t="shared" si="3886"/>
        <v>1249.0999999999999</v>
      </c>
      <c r="J3317" s="26">
        <f t="shared" si="3886"/>
        <v>0</v>
      </c>
      <c r="K3317" s="26">
        <f t="shared" si="3886"/>
        <v>0</v>
      </c>
      <c r="L3317" s="26">
        <f t="shared" si="3886"/>
        <v>0</v>
      </c>
      <c r="M3317" s="26">
        <f t="shared" si="3886"/>
        <v>0</v>
      </c>
      <c r="N3317" s="26">
        <f t="shared" si="3886"/>
        <v>1249.0989999999999</v>
      </c>
      <c r="O3317" s="47">
        <f t="shared" si="3852"/>
        <v>99.999919942358488</v>
      </c>
      <c r="P3317" s="26">
        <f t="shared" ref="P3317:R3318" si="3887">P3318</f>
        <v>0</v>
      </c>
      <c r="Q3317" s="26">
        <f t="shared" si="3887"/>
        <v>0</v>
      </c>
      <c r="R3317" s="26">
        <f t="shared" si="3887"/>
        <v>0</v>
      </c>
    </row>
    <row r="3318" spans="1:18" ht="26" x14ac:dyDescent="0.35">
      <c r="A3318" s="10">
        <v>964</v>
      </c>
      <c r="B3318" s="10" t="s">
        <v>99</v>
      </c>
      <c r="C3318" s="10" t="s">
        <v>309</v>
      </c>
      <c r="D3318" s="10" t="s">
        <v>520</v>
      </c>
      <c r="E3318" s="10" t="s">
        <v>6</v>
      </c>
      <c r="F3318" s="25" t="s">
        <v>367</v>
      </c>
      <c r="G3318" s="26">
        <f t="shared" si="3886"/>
        <v>1249.0999999999999</v>
      </c>
      <c r="H3318" s="26">
        <f t="shared" si="3886"/>
        <v>1249.0999999999999</v>
      </c>
      <c r="I3318" s="26">
        <f t="shared" si="3886"/>
        <v>1249.0999999999999</v>
      </c>
      <c r="J3318" s="26">
        <f t="shared" si="3886"/>
        <v>0</v>
      </c>
      <c r="K3318" s="26">
        <f t="shared" si="3886"/>
        <v>0</v>
      </c>
      <c r="L3318" s="26">
        <f t="shared" si="3886"/>
        <v>0</v>
      </c>
      <c r="M3318" s="26">
        <f t="shared" si="3886"/>
        <v>0</v>
      </c>
      <c r="N3318" s="26">
        <f t="shared" si="3886"/>
        <v>1249.0989999999999</v>
      </c>
      <c r="O3318" s="47">
        <f t="shared" si="3852"/>
        <v>99.999919942358488</v>
      </c>
      <c r="P3318" s="26">
        <f t="shared" si="3887"/>
        <v>0</v>
      </c>
      <c r="Q3318" s="26">
        <f t="shared" si="3887"/>
        <v>0</v>
      </c>
      <c r="R3318" s="26">
        <f t="shared" si="3887"/>
        <v>0</v>
      </c>
    </row>
    <row r="3319" spans="1:18" ht="26" x14ac:dyDescent="0.35">
      <c r="A3319" s="10">
        <v>964</v>
      </c>
      <c r="B3319" s="10" t="s">
        <v>99</v>
      </c>
      <c r="C3319" s="10" t="s">
        <v>309</v>
      </c>
      <c r="D3319" s="10" t="s">
        <v>520</v>
      </c>
      <c r="E3319" s="10">
        <v>240</v>
      </c>
      <c r="F3319" s="25" t="s">
        <v>356</v>
      </c>
      <c r="G3319" s="26">
        <v>1249.0999999999999</v>
      </c>
      <c r="H3319" s="26">
        <v>1249.0999999999999</v>
      </c>
      <c r="I3319" s="26">
        <v>1249.0999999999999</v>
      </c>
      <c r="J3319" s="26"/>
      <c r="K3319" s="26"/>
      <c r="L3319" s="26"/>
      <c r="M3319" s="26"/>
      <c r="N3319" s="26">
        <v>1249.0989999999999</v>
      </c>
      <c r="O3319" s="47">
        <f t="shared" si="3852"/>
        <v>99.999919942358488</v>
      </c>
      <c r="P3319" s="26"/>
      <c r="Q3319" s="26"/>
      <c r="R3319" s="26"/>
    </row>
    <row r="3320" spans="1:18" ht="26" x14ac:dyDescent="0.35">
      <c r="A3320" s="10">
        <v>964</v>
      </c>
      <c r="B3320" s="10" t="s">
        <v>99</v>
      </c>
      <c r="C3320" s="10" t="s">
        <v>309</v>
      </c>
      <c r="D3320" s="10" t="s">
        <v>30</v>
      </c>
      <c r="E3320" s="10"/>
      <c r="F3320" s="25" t="s">
        <v>41</v>
      </c>
      <c r="G3320" s="26">
        <f t="shared" ref="G3320:N3320" si="3888">G3321</f>
        <v>9422.7999999999993</v>
      </c>
      <c r="H3320" s="26">
        <f t="shared" si="3888"/>
        <v>9866.4999800000005</v>
      </c>
      <c r="I3320" s="26">
        <f t="shared" si="3888"/>
        <v>9866.5</v>
      </c>
      <c r="J3320" s="26">
        <f t="shared" si="3888"/>
        <v>0</v>
      </c>
      <c r="K3320" s="26">
        <f t="shared" si="3888"/>
        <v>0</v>
      </c>
      <c r="L3320" s="26">
        <f t="shared" si="3888"/>
        <v>0</v>
      </c>
      <c r="M3320" s="26">
        <f t="shared" si="3888"/>
        <v>0</v>
      </c>
      <c r="N3320" s="26">
        <f t="shared" si="3888"/>
        <v>9866.4699999999993</v>
      </c>
      <c r="O3320" s="47">
        <f t="shared" si="3852"/>
        <v>99.999696143515308</v>
      </c>
      <c r="P3320" s="26">
        <f t="shared" ref="P3320:R3320" si="3889">P3321</f>
        <v>0</v>
      </c>
      <c r="Q3320" s="26">
        <f t="shared" si="3889"/>
        <v>0</v>
      </c>
      <c r="R3320" s="26">
        <f t="shared" si="3889"/>
        <v>0</v>
      </c>
    </row>
    <row r="3321" spans="1:18" x14ac:dyDescent="0.35">
      <c r="A3321" s="10">
        <v>964</v>
      </c>
      <c r="B3321" s="10" t="s">
        <v>99</v>
      </c>
      <c r="C3321" s="10" t="s">
        <v>309</v>
      </c>
      <c r="D3321" s="10" t="s">
        <v>31</v>
      </c>
      <c r="E3321" s="10"/>
      <c r="F3321" s="25" t="s">
        <v>42</v>
      </c>
      <c r="G3321" s="26">
        <f t="shared" ref="G3321" si="3890">G3322+G3325</f>
        <v>9422.7999999999993</v>
      </c>
      <c r="H3321" s="26">
        <f t="shared" ref="H3321:M3321" si="3891">H3322+H3325</f>
        <v>9866.4999800000005</v>
      </c>
      <c r="I3321" s="26">
        <f t="shared" si="3891"/>
        <v>9866.5</v>
      </c>
      <c r="J3321" s="26">
        <f t="shared" si="3891"/>
        <v>0</v>
      </c>
      <c r="K3321" s="26">
        <f t="shared" si="3891"/>
        <v>0</v>
      </c>
      <c r="L3321" s="26">
        <f t="shared" si="3891"/>
        <v>0</v>
      </c>
      <c r="M3321" s="26">
        <f t="shared" si="3891"/>
        <v>0</v>
      </c>
      <c r="N3321" s="26">
        <f t="shared" ref="N3321" si="3892">N3322+N3325</f>
        <v>9866.4699999999993</v>
      </c>
      <c r="O3321" s="47">
        <f t="shared" si="3852"/>
        <v>99.999696143515308</v>
      </c>
      <c r="P3321" s="26">
        <f t="shared" ref="P3321:R3321" si="3893">P3322+P3325</f>
        <v>0</v>
      </c>
      <c r="Q3321" s="26">
        <f t="shared" ref="Q3321" si="3894">Q3322+Q3325</f>
        <v>0</v>
      </c>
      <c r="R3321" s="26">
        <f t="shared" si="3893"/>
        <v>0</v>
      </c>
    </row>
    <row r="3322" spans="1:18" ht="26" x14ac:dyDescent="0.35">
      <c r="A3322" s="10">
        <v>964</v>
      </c>
      <c r="B3322" s="10" t="s">
        <v>99</v>
      </c>
      <c r="C3322" s="10" t="s">
        <v>309</v>
      </c>
      <c r="D3322" s="10" t="s">
        <v>32</v>
      </c>
      <c r="E3322" s="10"/>
      <c r="F3322" s="25" t="s">
        <v>43</v>
      </c>
      <c r="G3322" s="26">
        <f t="shared" ref="G3322:N3323" si="3895">G3323</f>
        <v>8699.9</v>
      </c>
      <c r="H3322" s="26">
        <f t="shared" si="3895"/>
        <v>9152.4449299999997</v>
      </c>
      <c r="I3322" s="26">
        <f t="shared" si="3895"/>
        <v>9152.4449299999997</v>
      </c>
      <c r="J3322" s="26">
        <f t="shared" si="3895"/>
        <v>0</v>
      </c>
      <c r="K3322" s="26">
        <f t="shared" si="3895"/>
        <v>0</v>
      </c>
      <c r="L3322" s="26">
        <f t="shared" si="3895"/>
        <v>0</v>
      </c>
      <c r="M3322" s="26">
        <f t="shared" si="3895"/>
        <v>0</v>
      </c>
      <c r="N3322" s="26">
        <f t="shared" si="3895"/>
        <v>9152.4439999999995</v>
      </c>
      <c r="O3322" s="47">
        <f t="shared" si="3852"/>
        <v>99.999989838780706</v>
      </c>
      <c r="P3322" s="26">
        <f t="shared" ref="P3322:R3323" si="3896">P3323</f>
        <v>0</v>
      </c>
      <c r="Q3322" s="26">
        <f t="shared" si="3896"/>
        <v>0</v>
      </c>
      <c r="R3322" s="26">
        <f t="shared" si="3896"/>
        <v>0</v>
      </c>
    </row>
    <row r="3323" spans="1:18" ht="52" x14ac:dyDescent="0.35">
      <c r="A3323" s="10">
        <v>964</v>
      </c>
      <c r="B3323" s="10" t="s">
        <v>99</v>
      </c>
      <c r="C3323" s="10" t="s">
        <v>309</v>
      </c>
      <c r="D3323" s="10" t="s">
        <v>32</v>
      </c>
      <c r="E3323" s="10" t="s">
        <v>19</v>
      </c>
      <c r="F3323" s="25" t="s">
        <v>366</v>
      </c>
      <c r="G3323" s="26">
        <f t="shared" si="3895"/>
        <v>8699.9</v>
      </c>
      <c r="H3323" s="26">
        <f t="shared" si="3895"/>
        <v>9152.4449299999997</v>
      </c>
      <c r="I3323" s="26">
        <f t="shared" si="3895"/>
        <v>9152.4449299999997</v>
      </c>
      <c r="J3323" s="26">
        <f t="shared" si="3895"/>
        <v>0</v>
      </c>
      <c r="K3323" s="26">
        <f t="shared" si="3895"/>
        <v>0</v>
      </c>
      <c r="L3323" s="26">
        <f t="shared" si="3895"/>
        <v>0</v>
      </c>
      <c r="M3323" s="26">
        <f t="shared" si="3895"/>
        <v>0</v>
      </c>
      <c r="N3323" s="26">
        <f t="shared" si="3895"/>
        <v>9152.4439999999995</v>
      </c>
      <c r="O3323" s="47">
        <f t="shared" si="3852"/>
        <v>99.999989838780706</v>
      </c>
      <c r="P3323" s="26">
        <f t="shared" si="3896"/>
        <v>0</v>
      </c>
      <c r="Q3323" s="26">
        <f t="shared" si="3896"/>
        <v>0</v>
      </c>
      <c r="R3323" s="26">
        <f t="shared" si="3896"/>
        <v>0</v>
      </c>
    </row>
    <row r="3324" spans="1:18" ht="26" x14ac:dyDescent="0.35">
      <c r="A3324" s="10">
        <v>964</v>
      </c>
      <c r="B3324" s="10" t="s">
        <v>99</v>
      </c>
      <c r="C3324" s="10" t="s">
        <v>309</v>
      </c>
      <c r="D3324" s="10" t="s">
        <v>32</v>
      </c>
      <c r="E3324" s="10">
        <v>120</v>
      </c>
      <c r="F3324" s="25" t="s">
        <v>355</v>
      </c>
      <c r="G3324" s="26">
        <v>8699.9</v>
      </c>
      <c r="H3324" s="26">
        <v>9152.4449299999997</v>
      </c>
      <c r="I3324" s="26">
        <v>9152.4449299999997</v>
      </c>
      <c r="J3324" s="26"/>
      <c r="K3324" s="26"/>
      <c r="L3324" s="26"/>
      <c r="M3324" s="26"/>
      <c r="N3324" s="26">
        <v>9152.4439999999995</v>
      </c>
      <c r="O3324" s="47">
        <f t="shared" si="3852"/>
        <v>99.999989838780706</v>
      </c>
      <c r="P3324" s="26"/>
      <c r="Q3324" s="26"/>
      <c r="R3324" s="26"/>
    </row>
    <row r="3325" spans="1:18" ht="26" x14ac:dyDescent="0.35">
      <c r="A3325" s="10">
        <v>964</v>
      </c>
      <c r="B3325" s="10" t="s">
        <v>99</v>
      </c>
      <c r="C3325" s="10" t="s">
        <v>309</v>
      </c>
      <c r="D3325" s="10" t="s">
        <v>33</v>
      </c>
      <c r="E3325" s="10"/>
      <c r="F3325" s="25" t="s">
        <v>44</v>
      </c>
      <c r="G3325" s="26">
        <f t="shared" ref="G3325" si="3897">G3326+G3328+G3330</f>
        <v>722.9</v>
      </c>
      <c r="H3325" s="26">
        <f t="shared" ref="H3325:M3325" si="3898">H3326+H3328+H3330</f>
        <v>714.05505000000005</v>
      </c>
      <c r="I3325" s="26">
        <f t="shared" si="3898"/>
        <v>714.05507</v>
      </c>
      <c r="J3325" s="26">
        <f t="shared" si="3898"/>
        <v>0</v>
      </c>
      <c r="K3325" s="26">
        <f t="shared" si="3898"/>
        <v>0</v>
      </c>
      <c r="L3325" s="26">
        <f t="shared" si="3898"/>
        <v>0</v>
      </c>
      <c r="M3325" s="26">
        <f t="shared" si="3898"/>
        <v>0</v>
      </c>
      <c r="N3325" s="26">
        <f t="shared" ref="N3325" si="3899">N3326+N3328+N3330</f>
        <v>714.02599999999995</v>
      </c>
      <c r="O3325" s="47">
        <f t="shared" si="3852"/>
        <v>99.995931686219421</v>
      </c>
      <c r="P3325" s="26">
        <f t="shared" ref="P3325:R3325" si="3900">P3326+P3328+P3330</f>
        <v>0</v>
      </c>
      <c r="Q3325" s="26">
        <f t="shared" ref="Q3325" si="3901">Q3326+Q3328+Q3330</f>
        <v>0</v>
      </c>
      <c r="R3325" s="26">
        <f t="shared" si="3900"/>
        <v>0</v>
      </c>
    </row>
    <row r="3326" spans="1:18" ht="52" x14ac:dyDescent="0.35">
      <c r="A3326" s="10">
        <v>964</v>
      </c>
      <c r="B3326" s="10" t="s">
        <v>99</v>
      </c>
      <c r="C3326" s="10" t="s">
        <v>309</v>
      </c>
      <c r="D3326" s="10" t="s">
        <v>33</v>
      </c>
      <c r="E3326" s="10" t="s">
        <v>19</v>
      </c>
      <c r="F3326" s="25" t="s">
        <v>366</v>
      </c>
      <c r="G3326" s="26">
        <f t="shared" ref="G3326:N3326" si="3902">G3327</f>
        <v>2.8</v>
      </c>
      <c r="H3326" s="26">
        <f t="shared" si="3902"/>
        <v>18.900600000000001</v>
      </c>
      <c r="I3326" s="26">
        <f t="shared" si="3902"/>
        <v>18.90062</v>
      </c>
      <c r="J3326" s="26">
        <f t="shared" si="3902"/>
        <v>0</v>
      </c>
      <c r="K3326" s="26">
        <f t="shared" si="3902"/>
        <v>0</v>
      </c>
      <c r="L3326" s="26">
        <f t="shared" si="3902"/>
        <v>0</v>
      </c>
      <c r="M3326" s="26">
        <f t="shared" si="3902"/>
        <v>0</v>
      </c>
      <c r="N3326" s="26">
        <f t="shared" si="3902"/>
        <v>18.901</v>
      </c>
      <c r="O3326" s="47">
        <f t="shared" si="3852"/>
        <v>100.00211633493117</v>
      </c>
      <c r="P3326" s="26">
        <f t="shared" ref="P3326:R3326" si="3903">P3327</f>
        <v>0</v>
      </c>
      <c r="Q3326" s="26">
        <f t="shared" si="3903"/>
        <v>0</v>
      </c>
      <c r="R3326" s="26">
        <f t="shared" si="3903"/>
        <v>0</v>
      </c>
    </row>
    <row r="3327" spans="1:18" ht="26" x14ac:dyDescent="0.35">
      <c r="A3327" s="10">
        <v>964</v>
      </c>
      <c r="B3327" s="10" t="s">
        <v>99</v>
      </c>
      <c r="C3327" s="10" t="s">
        <v>309</v>
      </c>
      <c r="D3327" s="10" t="s">
        <v>33</v>
      </c>
      <c r="E3327" s="10">
        <v>120</v>
      </c>
      <c r="F3327" s="25" t="s">
        <v>355</v>
      </c>
      <c r="G3327" s="26">
        <v>2.8</v>
      </c>
      <c r="H3327" s="26">
        <v>18.900600000000001</v>
      </c>
      <c r="I3327" s="26">
        <v>18.90062</v>
      </c>
      <c r="J3327" s="26"/>
      <c r="K3327" s="26"/>
      <c r="L3327" s="26"/>
      <c r="M3327" s="26"/>
      <c r="N3327" s="26">
        <v>18.901</v>
      </c>
      <c r="O3327" s="47">
        <f t="shared" si="3852"/>
        <v>100.00211633493117</v>
      </c>
      <c r="P3327" s="26"/>
      <c r="Q3327" s="26"/>
      <c r="R3327" s="26"/>
    </row>
    <row r="3328" spans="1:18" ht="26" x14ac:dyDescent="0.35">
      <c r="A3328" s="10">
        <v>964</v>
      </c>
      <c r="B3328" s="10" t="s">
        <v>99</v>
      </c>
      <c r="C3328" s="10" t="s">
        <v>309</v>
      </c>
      <c r="D3328" s="10" t="s">
        <v>33</v>
      </c>
      <c r="E3328" s="10" t="s">
        <v>6</v>
      </c>
      <c r="F3328" s="25" t="s">
        <v>367</v>
      </c>
      <c r="G3328" s="26">
        <f t="shared" ref="G3328:N3328" si="3904">G3329</f>
        <v>719.6</v>
      </c>
      <c r="H3328" s="26">
        <f t="shared" si="3904"/>
        <v>695.15445</v>
      </c>
      <c r="I3328" s="26">
        <f t="shared" si="3904"/>
        <v>695.15445</v>
      </c>
      <c r="J3328" s="26">
        <f t="shared" si="3904"/>
        <v>0</v>
      </c>
      <c r="K3328" s="26">
        <f t="shared" si="3904"/>
        <v>0</v>
      </c>
      <c r="L3328" s="26">
        <f t="shared" si="3904"/>
        <v>0</v>
      </c>
      <c r="M3328" s="26">
        <f t="shared" si="3904"/>
        <v>0</v>
      </c>
      <c r="N3328" s="26">
        <f t="shared" si="3904"/>
        <v>695.125</v>
      </c>
      <c r="O3328" s="47">
        <f t="shared" si="3852"/>
        <v>99.99576353139939</v>
      </c>
      <c r="P3328" s="26">
        <f t="shared" ref="P3328:R3328" si="3905">P3329</f>
        <v>0</v>
      </c>
      <c r="Q3328" s="26">
        <f t="shared" si="3905"/>
        <v>0</v>
      </c>
      <c r="R3328" s="26">
        <f t="shared" si="3905"/>
        <v>0</v>
      </c>
    </row>
    <row r="3329" spans="1:18" ht="26" x14ac:dyDescent="0.35">
      <c r="A3329" s="10">
        <v>964</v>
      </c>
      <c r="B3329" s="10" t="s">
        <v>99</v>
      </c>
      <c r="C3329" s="10" t="s">
        <v>309</v>
      </c>
      <c r="D3329" s="10" t="s">
        <v>33</v>
      </c>
      <c r="E3329" s="10">
        <v>240</v>
      </c>
      <c r="F3329" s="25" t="s">
        <v>356</v>
      </c>
      <c r="G3329" s="26">
        <v>719.6</v>
      </c>
      <c r="H3329" s="26">
        <v>695.15445</v>
      </c>
      <c r="I3329" s="26">
        <v>695.15445</v>
      </c>
      <c r="J3329" s="26"/>
      <c r="K3329" s="26"/>
      <c r="L3329" s="26"/>
      <c r="M3329" s="26"/>
      <c r="N3329" s="26">
        <v>695.125</v>
      </c>
      <c r="O3329" s="47">
        <f t="shared" si="3852"/>
        <v>99.99576353139939</v>
      </c>
      <c r="P3329" s="26"/>
      <c r="Q3329" s="26"/>
      <c r="R3329" s="26"/>
    </row>
    <row r="3330" spans="1:18" x14ac:dyDescent="0.35">
      <c r="A3330" s="10">
        <v>964</v>
      </c>
      <c r="B3330" s="10" t="s">
        <v>99</v>
      </c>
      <c r="C3330" s="10" t="s">
        <v>309</v>
      </c>
      <c r="D3330" s="10" t="s">
        <v>33</v>
      </c>
      <c r="E3330" s="10" t="s">
        <v>7</v>
      </c>
      <c r="F3330" s="25" t="s">
        <v>371</v>
      </c>
      <c r="G3330" s="26">
        <f t="shared" ref="G3330:N3330" si="3906">G3331</f>
        <v>0.5</v>
      </c>
      <c r="H3330" s="26">
        <f t="shared" si="3906"/>
        <v>0</v>
      </c>
      <c r="I3330" s="26">
        <f t="shared" si="3906"/>
        <v>0</v>
      </c>
      <c r="J3330" s="26">
        <f t="shared" si="3906"/>
        <v>0</v>
      </c>
      <c r="K3330" s="26">
        <f t="shared" si="3906"/>
        <v>0</v>
      </c>
      <c r="L3330" s="26">
        <f t="shared" si="3906"/>
        <v>0</v>
      </c>
      <c r="M3330" s="26">
        <f t="shared" si="3906"/>
        <v>0</v>
      </c>
      <c r="N3330" s="26">
        <f t="shared" si="3906"/>
        <v>0</v>
      </c>
      <c r="O3330" s="47"/>
      <c r="P3330" s="26">
        <f t="shared" ref="P3330:R3330" si="3907">P3331</f>
        <v>0</v>
      </c>
      <c r="Q3330" s="26">
        <f t="shared" si="3907"/>
        <v>0</v>
      </c>
      <c r="R3330" s="26">
        <f t="shared" si="3907"/>
        <v>0</v>
      </c>
    </row>
    <row r="3331" spans="1:18" x14ac:dyDescent="0.35">
      <c r="A3331" s="10">
        <v>964</v>
      </c>
      <c r="B3331" s="10" t="s">
        <v>99</v>
      </c>
      <c r="C3331" s="10" t="s">
        <v>309</v>
      </c>
      <c r="D3331" s="10" t="s">
        <v>33</v>
      </c>
      <c r="E3331" s="10">
        <v>850</v>
      </c>
      <c r="F3331" s="25" t="s">
        <v>365</v>
      </c>
      <c r="G3331" s="26">
        <v>0.5</v>
      </c>
      <c r="H3331" s="26"/>
      <c r="I3331" s="26"/>
      <c r="J3331" s="26"/>
      <c r="K3331" s="26"/>
      <c r="L3331" s="26"/>
      <c r="M3331" s="26"/>
      <c r="N3331" s="26"/>
      <c r="O3331" s="47"/>
      <c r="P3331" s="26"/>
      <c r="Q3331" s="26"/>
      <c r="R3331" s="26"/>
    </row>
    <row r="3332" spans="1:18" s="7" customFormat="1" ht="26" x14ac:dyDescent="0.35">
      <c r="A3332" s="16">
        <v>965</v>
      </c>
      <c r="B3332" s="16"/>
      <c r="C3332" s="16"/>
      <c r="D3332" s="16"/>
      <c r="E3332" s="16"/>
      <c r="F3332" s="17" t="s">
        <v>565</v>
      </c>
      <c r="G3332" s="18">
        <f t="shared" ref="G3332:R3332" si="3908">G3333+G3352+G3364</f>
        <v>30947.9</v>
      </c>
      <c r="H3332" s="18">
        <f t="shared" si="3908"/>
        <v>34662.207600000002</v>
      </c>
      <c r="I3332" s="18">
        <f t="shared" si="3908"/>
        <v>34662.207950000004</v>
      </c>
      <c r="J3332" s="18">
        <f t="shared" si="3908"/>
        <v>0</v>
      </c>
      <c r="K3332" s="18">
        <f t="shared" si="3908"/>
        <v>0</v>
      </c>
      <c r="L3332" s="18">
        <f t="shared" si="3908"/>
        <v>0</v>
      </c>
      <c r="M3332" s="18">
        <f t="shared" si="3908"/>
        <v>0</v>
      </c>
      <c r="N3332" s="18">
        <f t="shared" si="3908"/>
        <v>34642.521999999997</v>
      </c>
      <c r="O3332" s="46">
        <f t="shared" si="3852"/>
        <v>99.943207310315671</v>
      </c>
      <c r="P3332" s="18">
        <f t="shared" si="3908"/>
        <v>0</v>
      </c>
      <c r="Q3332" s="18">
        <f t="shared" si="3908"/>
        <v>0</v>
      </c>
      <c r="R3332" s="18">
        <f t="shared" si="3908"/>
        <v>0</v>
      </c>
    </row>
    <row r="3333" spans="1:18" s="7" customFormat="1" x14ac:dyDescent="0.35">
      <c r="A3333" s="16">
        <v>965</v>
      </c>
      <c r="B3333" s="16" t="s">
        <v>8</v>
      </c>
      <c r="C3333" s="16"/>
      <c r="D3333" s="16"/>
      <c r="E3333" s="16"/>
      <c r="F3333" s="17" t="s">
        <v>13</v>
      </c>
      <c r="G3333" s="18">
        <f t="shared" ref="G3333:N3335" si="3909">G3334</f>
        <v>27115.200000000001</v>
      </c>
      <c r="H3333" s="18">
        <f t="shared" si="3909"/>
        <v>30665.907600000002</v>
      </c>
      <c r="I3333" s="18">
        <f t="shared" si="3909"/>
        <v>30665.907950000001</v>
      </c>
      <c r="J3333" s="18">
        <f t="shared" si="3909"/>
        <v>0</v>
      </c>
      <c r="K3333" s="18">
        <f t="shared" si="3909"/>
        <v>0</v>
      </c>
      <c r="L3333" s="18">
        <f t="shared" si="3909"/>
        <v>0</v>
      </c>
      <c r="M3333" s="18">
        <f t="shared" si="3909"/>
        <v>0</v>
      </c>
      <c r="N3333" s="18">
        <f t="shared" si="3909"/>
        <v>30646.221999999998</v>
      </c>
      <c r="O3333" s="46">
        <f t="shared" si="3852"/>
        <v>99.935806237151752</v>
      </c>
      <c r="P3333" s="18">
        <f t="shared" ref="P3333:R3335" si="3910">P3334</f>
        <v>0</v>
      </c>
      <c r="Q3333" s="18">
        <f t="shared" si="3910"/>
        <v>0</v>
      </c>
      <c r="R3333" s="18">
        <f t="shared" si="3910"/>
        <v>0</v>
      </c>
    </row>
    <row r="3334" spans="1:18" s="29" customFormat="1" x14ac:dyDescent="0.35">
      <c r="A3334" s="20">
        <v>965</v>
      </c>
      <c r="B3334" s="20" t="s">
        <v>8</v>
      </c>
      <c r="C3334" s="20" t="s">
        <v>10</v>
      </c>
      <c r="D3334" s="20"/>
      <c r="E3334" s="20"/>
      <c r="F3334" s="21" t="s">
        <v>14</v>
      </c>
      <c r="G3334" s="22">
        <f t="shared" si="3909"/>
        <v>27115.200000000001</v>
      </c>
      <c r="H3334" s="22">
        <f>H3335+H3347</f>
        <v>30665.907600000002</v>
      </c>
      <c r="I3334" s="22">
        <f t="shared" ref="I3334:M3334" si="3911">I3335+I3347</f>
        <v>30665.907950000001</v>
      </c>
      <c r="J3334" s="22">
        <f t="shared" si="3911"/>
        <v>0</v>
      </c>
      <c r="K3334" s="22">
        <f t="shared" si="3911"/>
        <v>0</v>
      </c>
      <c r="L3334" s="22">
        <f t="shared" si="3911"/>
        <v>0</v>
      </c>
      <c r="M3334" s="22">
        <f t="shared" si="3911"/>
        <v>0</v>
      </c>
      <c r="N3334" s="22">
        <f t="shared" ref="N3334:R3334" si="3912">N3335+N3347</f>
        <v>30646.221999999998</v>
      </c>
      <c r="O3334" s="48">
        <f t="shared" si="3852"/>
        <v>99.935806237151752</v>
      </c>
      <c r="P3334" s="22">
        <f t="shared" ref="P3334:Q3334" si="3913">P3335+P3347</f>
        <v>0</v>
      </c>
      <c r="Q3334" s="22">
        <f t="shared" si="3913"/>
        <v>0</v>
      </c>
      <c r="R3334" s="22">
        <f t="shared" si="3912"/>
        <v>0</v>
      </c>
    </row>
    <row r="3335" spans="1:18" ht="26" x14ac:dyDescent="0.35">
      <c r="A3335" s="10">
        <v>965</v>
      </c>
      <c r="B3335" s="10" t="s">
        <v>8</v>
      </c>
      <c r="C3335" s="10" t="s">
        <v>10</v>
      </c>
      <c r="D3335" s="10" t="s">
        <v>30</v>
      </c>
      <c r="E3335" s="10"/>
      <c r="F3335" s="25" t="s">
        <v>41</v>
      </c>
      <c r="G3335" s="26">
        <f t="shared" si="3909"/>
        <v>27115.200000000001</v>
      </c>
      <c r="H3335" s="26">
        <f t="shared" si="3909"/>
        <v>30643.699700000001</v>
      </c>
      <c r="I3335" s="26">
        <f t="shared" si="3909"/>
        <v>30643.7</v>
      </c>
      <c r="J3335" s="26">
        <f t="shared" si="3909"/>
        <v>0</v>
      </c>
      <c r="K3335" s="26">
        <f t="shared" si="3909"/>
        <v>0</v>
      </c>
      <c r="L3335" s="26">
        <f t="shared" si="3909"/>
        <v>0</v>
      </c>
      <c r="M3335" s="26">
        <f t="shared" si="3909"/>
        <v>0</v>
      </c>
      <c r="N3335" s="26">
        <f t="shared" si="3909"/>
        <v>30624.013999999999</v>
      </c>
      <c r="O3335" s="47">
        <f t="shared" si="3852"/>
        <v>99.935759388739868</v>
      </c>
      <c r="P3335" s="26">
        <f t="shared" si="3910"/>
        <v>0</v>
      </c>
      <c r="Q3335" s="26">
        <f t="shared" si="3910"/>
        <v>0</v>
      </c>
      <c r="R3335" s="26">
        <f t="shared" si="3910"/>
        <v>0</v>
      </c>
    </row>
    <row r="3336" spans="1:18" x14ac:dyDescent="0.35">
      <c r="A3336" s="10">
        <v>965</v>
      </c>
      <c r="B3336" s="10" t="s">
        <v>8</v>
      </c>
      <c r="C3336" s="10" t="s">
        <v>10</v>
      </c>
      <c r="D3336" s="10" t="s">
        <v>31</v>
      </c>
      <c r="E3336" s="10"/>
      <c r="F3336" s="25" t="s">
        <v>42</v>
      </c>
      <c r="G3336" s="26">
        <f t="shared" ref="G3336" si="3914">G3337+G3340</f>
        <v>27115.200000000001</v>
      </c>
      <c r="H3336" s="26">
        <f t="shared" ref="H3336:M3336" si="3915">H3337+H3340</f>
        <v>30643.699700000001</v>
      </c>
      <c r="I3336" s="26">
        <f t="shared" si="3915"/>
        <v>30643.7</v>
      </c>
      <c r="J3336" s="26">
        <f t="shared" si="3915"/>
        <v>0</v>
      </c>
      <c r="K3336" s="26">
        <f t="shared" si="3915"/>
        <v>0</v>
      </c>
      <c r="L3336" s="26">
        <f t="shared" si="3915"/>
        <v>0</v>
      </c>
      <c r="M3336" s="26">
        <f t="shared" si="3915"/>
        <v>0</v>
      </c>
      <c r="N3336" s="26">
        <f t="shared" ref="N3336" si="3916">N3337+N3340</f>
        <v>30624.013999999999</v>
      </c>
      <c r="O3336" s="47">
        <f t="shared" si="3852"/>
        <v>99.935759388739868</v>
      </c>
      <c r="P3336" s="26">
        <f t="shared" ref="P3336:R3336" si="3917">P3337+P3340</f>
        <v>0</v>
      </c>
      <c r="Q3336" s="26">
        <f t="shared" ref="Q3336" si="3918">Q3337+Q3340</f>
        <v>0</v>
      </c>
      <c r="R3336" s="26">
        <f t="shared" si="3917"/>
        <v>0</v>
      </c>
    </row>
    <row r="3337" spans="1:18" ht="26" x14ac:dyDescent="0.35">
      <c r="A3337" s="10">
        <v>965</v>
      </c>
      <c r="B3337" s="10" t="s">
        <v>8</v>
      </c>
      <c r="C3337" s="10" t="s">
        <v>10</v>
      </c>
      <c r="D3337" s="10" t="s">
        <v>32</v>
      </c>
      <c r="E3337" s="10"/>
      <c r="F3337" s="25" t="s">
        <v>43</v>
      </c>
      <c r="G3337" s="26">
        <f t="shared" ref="G3337:N3338" si="3919">G3338</f>
        <v>24860</v>
      </c>
      <c r="H3337" s="26">
        <f t="shared" si="3919"/>
        <v>28811.298180000002</v>
      </c>
      <c r="I3337" s="26">
        <f t="shared" si="3919"/>
        <v>28811.298180000002</v>
      </c>
      <c r="J3337" s="26">
        <f t="shared" si="3919"/>
        <v>0</v>
      </c>
      <c r="K3337" s="26">
        <f t="shared" si="3919"/>
        <v>0</v>
      </c>
      <c r="L3337" s="26">
        <f t="shared" si="3919"/>
        <v>0</v>
      </c>
      <c r="M3337" s="26">
        <f t="shared" si="3919"/>
        <v>0</v>
      </c>
      <c r="N3337" s="26">
        <f t="shared" si="3919"/>
        <v>28811.297999999999</v>
      </c>
      <c r="O3337" s="47">
        <f t="shared" si="3852"/>
        <v>99.999999375245082</v>
      </c>
      <c r="P3337" s="26">
        <f t="shared" ref="P3337:R3338" si="3920">P3338</f>
        <v>0</v>
      </c>
      <c r="Q3337" s="26">
        <f t="shared" si="3920"/>
        <v>0</v>
      </c>
      <c r="R3337" s="26">
        <f t="shared" si="3920"/>
        <v>0</v>
      </c>
    </row>
    <row r="3338" spans="1:18" ht="52" x14ac:dyDescent="0.35">
      <c r="A3338" s="10">
        <v>965</v>
      </c>
      <c r="B3338" s="10" t="s">
        <v>8</v>
      </c>
      <c r="C3338" s="10" t="s">
        <v>10</v>
      </c>
      <c r="D3338" s="10" t="s">
        <v>32</v>
      </c>
      <c r="E3338" s="10" t="s">
        <v>19</v>
      </c>
      <c r="F3338" s="25" t="s">
        <v>366</v>
      </c>
      <c r="G3338" s="26">
        <f t="shared" si="3919"/>
        <v>24860</v>
      </c>
      <c r="H3338" s="26">
        <f t="shared" si="3919"/>
        <v>28811.298180000002</v>
      </c>
      <c r="I3338" s="26">
        <f t="shared" si="3919"/>
        <v>28811.298180000002</v>
      </c>
      <c r="J3338" s="26">
        <f t="shared" si="3919"/>
        <v>0</v>
      </c>
      <c r="K3338" s="26">
        <f t="shared" si="3919"/>
        <v>0</v>
      </c>
      <c r="L3338" s="26">
        <f t="shared" si="3919"/>
        <v>0</v>
      </c>
      <c r="M3338" s="26">
        <f t="shared" si="3919"/>
        <v>0</v>
      </c>
      <c r="N3338" s="26">
        <f t="shared" si="3919"/>
        <v>28811.297999999999</v>
      </c>
      <c r="O3338" s="47">
        <f t="shared" si="3852"/>
        <v>99.999999375245082</v>
      </c>
      <c r="P3338" s="26">
        <f t="shared" si="3920"/>
        <v>0</v>
      </c>
      <c r="Q3338" s="26">
        <f t="shared" si="3920"/>
        <v>0</v>
      </c>
      <c r="R3338" s="26">
        <f t="shared" si="3920"/>
        <v>0</v>
      </c>
    </row>
    <row r="3339" spans="1:18" ht="26" x14ac:dyDescent="0.35">
      <c r="A3339" s="10">
        <v>965</v>
      </c>
      <c r="B3339" s="10" t="s">
        <v>8</v>
      </c>
      <c r="C3339" s="10" t="s">
        <v>10</v>
      </c>
      <c r="D3339" s="10" t="s">
        <v>32</v>
      </c>
      <c r="E3339" s="10">
        <v>120</v>
      </c>
      <c r="F3339" s="25" t="s">
        <v>355</v>
      </c>
      <c r="G3339" s="26">
        <v>24860</v>
      </c>
      <c r="H3339" s="26">
        <v>28811.298180000002</v>
      </c>
      <c r="I3339" s="26">
        <v>28811.298180000002</v>
      </c>
      <c r="J3339" s="26"/>
      <c r="K3339" s="26"/>
      <c r="L3339" s="26"/>
      <c r="M3339" s="26"/>
      <c r="N3339" s="26">
        <v>28811.297999999999</v>
      </c>
      <c r="O3339" s="47">
        <f t="shared" si="3852"/>
        <v>99.999999375245082</v>
      </c>
      <c r="P3339" s="26"/>
      <c r="Q3339" s="26"/>
      <c r="R3339" s="26"/>
    </row>
    <row r="3340" spans="1:18" ht="26" x14ac:dyDescent="0.35">
      <c r="A3340" s="10">
        <v>965</v>
      </c>
      <c r="B3340" s="10" t="s">
        <v>8</v>
      </c>
      <c r="C3340" s="10" t="s">
        <v>10</v>
      </c>
      <c r="D3340" s="10" t="s">
        <v>33</v>
      </c>
      <c r="E3340" s="10"/>
      <c r="F3340" s="25" t="s">
        <v>44</v>
      </c>
      <c r="G3340" s="26">
        <f t="shared" ref="G3340" si="3921">G3341+G3343+G3345</f>
        <v>2255.2000000000003</v>
      </c>
      <c r="H3340" s="26">
        <f t="shared" ref="H3340:M3340" si="3922">H3341+H3343+H3345</f>
        <v>1832.4015199999999</v>
      </c>
      <c r="I3340" s="26">
        <f t="shared" si="3922"/>
        <v>1832.40182</v>
      </c>
      <c r="J3340" s="26">
        <f t="shared" si="3922"/>
        <v>0</v>
      </c>
      <c r="K3340" s="26">
        <f t="shared" si="3922"/>
        <v>0</v>
      </c>
      <c r="L3340" s="26">
        <f t="shared" si="3922"/>
        <v>0</v>
      </c>
      <c r="M3340" s="26">
        <f t="shared" si="3922"/>
        <v>0</v>
      </c>
      <c r="N3340" s="26">
        <f t="shared" ref="N3340" si="3923">N3341+N3343+N3345</f>
        <v>1812.7160000000001</v>
      </c>
      <c r="O3340" s="47">
        <f t="shared" si="3852"/>
        <v>98.925698337119925</v>
      </c>
      <c r="P3340" s="26">
        <f t="shared" ref="P3340:R3340" si="3924">P3341+P3343+P3345</f>
        <v>0</v>
      </c>
      <c r="Q3340" s="26">
        <f t="shared" ref="Q3340" si="3925">Q3341+Q3343+Q3345</f>
        <v>0</v>
      </c>
      <c r="R3340" s="26">
        <f t="shared" si="3924"/>
        <v>0</v>
      </c>
    </row>
    <row r="3341" spans="1:18" ht="52" x14ac:dyDescent="0.35">
      <c r="A3341" s="10">
        <v>965</v>
      </c>
      <c r="B3341" s="10" t="s">
        <v>8</v>
      </c>
      <c r="C3341" s="10" t="s">
        <v>10</v>
      </c>
      <c r="D3341" s="10" t="s">
        <v>33</v>
      </c>
      <c r="E3341" s="10" t="s">
        <v>19</v>
      </c>
      <c r="F3341" s="25" t="s">
        <v>366</v>
      </c>
      <c r="G3341" s="26">
        <f t="shared" ref="G3341:N3341" si="3926">G3342</f>
        <v>90</v>
      </c>
      <c r="H3341" s="26">
        <f t="shared" si="3926"/>
        <v>0</v>
      </c>
      <c r="I3341" s="26">
        <f t="shared" si="3926"/>
        <v>0</v>
      </c>
      <c r="J3341" s="26">
        <f t="shared" si="3926"/>
        <v>0</v>
      </c>
      <c r="K3341" s="26">
        <f t="shared" si="3926"/>
        <v>0</v>
      </c>
      <c r="L3341" s="26">
        <f t="shared" si="3926"/>
        <v>0</v>
      </c>
      <c r="M3341" s="26">
        <f t="shared" si="3926"/>
        <v>0</v>
      </c>
      <c r="N3341" s="26">
        <f t="shared" si="3926"/>
        <v>0</v>
      </c>
      <c r="O3341" s="47"/>
      <c r="P3341" s="26">
        <f t="shared" ref="P3341:R3341" si="3927">P3342</f>
        <v>0</v>
      </c>
      <c r="Q3341" s="26">
        <f t="shared" si="3927"/>
        <v>0</v>
      </c>
      <c r="R3341" s="26">
        <f t="shared" si="3927"/>
        <v>0</v>
      </c>
    </row>
    <row r="3342" spans="1:18" ht="26" x14ac:dyDescent="0.35">
      <c r="A3342" s="10">
        <v>965</v>
      </c>
      <c r="B3342" s="10" t="s">
        <v>8</v>
      </c>
      <c r="C3342" s="10" t="s">
        <v>10</v>
      </c>
      <c r="D3342" s="10" t="s">
        <v>33</v>
      </c>
      <c r="E3342" s="10">
        <v>120</v>
      </c>
      <c r="F3342" s="25" t="s">
        <v>355</v>
      </c>
      <c r="G3342" s="26">
        <v>90</v>
      </c>
      <c r="H3342" s="26"/>
      <c r="I3342" s="26"/>
      <c r="J3342" s="26"/>
      <c r="K3342" s="26"/>
      <c r="L3342" s="26"/>
      <c r="M3342" s="26"/>
      <c r="N3342" s="26"/>
      <c r="O3342" s="47"/>
      <c r="P3342" s="26"/>
      <c r="Q3342" s="26"/>
      <c r="R3342" s="26"/>
    </row>
    <row r="3343" spans="1:18" ht="26" x14ac:dyDescent="0.35">
      <c r="A3343" s="10">
        <v>965</v>
      </c>
      <c r="B3343" s="10" t="s">
        <v>8</v>
      </c>
      <c r="C3343" s="10" t="s">
        <v>10</v>
      </c>
      <c r="D3343" s="10" t="s">
        <v>33</v>
      </c>
      <c r="E3343" s="10" t="s">
        <v>6</v>
      </c>
      <c r="F3343" s="25" t="s">
        <v>367</v>
      </c>
      <c r="G3343" s="26">
        <f t="shared" ref="G3343:N3343" si="3928">G3344</f>
        <v>2156.9</v>
      </c>
      <c r="H3343" s="26">
        <f t="shared" si="3928"/>
        <v>1825.25352</v>
      </c>
      <c r="I3343" s="26">
        <f t="shared" si="3928"/>
        <v>1825.25352</v>
      </c>
      <c r="J3343" s="26">
        <f t="shared" si="3928"/>
        <v>0</v>
      </c>
      <c r="K3343" s="26">
        <f t="shared" si="3928"/>
        <v>0</v>
      </c>
      <c r="L3343" s="26">
        <f t="shared" si="3928"/>
        <v>0</v>
      </c>
      <c r="M3343" s="26">
        <f t="shared" si="3928"/>
        <v>0</v>
      </c>
      <c r="N3343" s="26">
        <f t="shared" si="3928"/>
        <v>1806.17</v>
      </c>
      <c r="O3343" s="47">
        <f t="shared" ref="O3343:O3405" si="3929">N3343/H3343*100</f>
        <v>98.954472910700105</v>
      </c>
      <c r="P3343" s="26">
        <f t="shared" ref="P3343:R3343" si="3930">P3344</f>
        <v>0</v>
      </c>
      <c r="Q3343" s="26">
        <f t="shared" si="3930"/>
        <v>0</v>
      </c>
      <c r="R3343" s="26">
        <f t="shared" si="3930"/>
        <v>0</v>
      </c>
    </row>
    <row r="3344" spans="1:18" ht="26" x14ac:dyDescent="0.35">
      <c r="A3344" s="10">
        <v>965</v>
      </c>
      <c r="B3344" s="10" t="s">
        <v>8</v>
      </c>
      <c r="C3344" s="10" t="s">
        <v>10</v>
      </c>
      <c r="D3344" s="10" t="s">
        <v>33</v>
      </c>
      <c r="E3344" s="10">
        <v>240</v>
      </c>
      <c r="F3344" s="25" t="s">
        <v>356</v>
      </c>
      <c r="G3344" s="26">
        <v>2156.9</v>
      </c>
      <c r="H3344" s="26">
        <v>1825.25352</v>
      </c>
      <c r="I3344" s="26">
        <v>1825.25352</v>
      </c>
      <c r="J3344" s="26"/>
      <c r="K3344" s="26"/>
      <c r="L3344" s="26"/>
      <c r="M3344" s="26"/>
      <c r="N3344" s="26">
        <v>1806.17</v>
      </c>
      <c r="O3344" s="47">
        <f t="shared" si="3929"/>
        <v>98.954472910700105</v>
      </c>
      <c r="P3344" s="26"/>
      <c r="Q3344" s="26"/>
      <c r="R3344" s="26"/>
    </row>
    <row r="3345" spans="1:18" x14ac:dyDescent="0.35">
      <c r="A3345" s="10">
        <v>965</v>
      </c>
      <c r="B3345" s="10" t="s">
        <v>8</v>
      </c>
      <c r="C3345" s="10" t="s">
        <v>10</v>
      </c>
      <c r="D3345" s="10" t="s">
        <v>33</v>
      </c>
      <c r="E3345" s="10" t="s">
        <v>7</v>
      </c>
      <c r="F3345" s="25" t="s">
        <v>371</v>
      </c>
      <c r="G3345" s="26">
        <f t="shared" ref="G3345:N3345" si="3931">G3346</f>
        <v>8.3000000000000007</v>
      </c>
      <c r="H3345" s="26">
        <f t="shared" si="3931"/>
        <v>7.1479999999999997</v>
      </c>
      <c r="I3345" s="26">
        <f t="shared" si="3931"/>
        <v>7.1482999999999999</v>
      </c>
      <c r="J3345" s="26">
        <f t="shared" si="3931"/>
        <v>0</v>
      </c>
      <c r="K3345" s="26">
        <f t="shared" si="3931"/>
        <v>0</v>
      </c>
      <c r="L3345" s="26">
        <f t="shared" si="3931"/>
        <v>0</v>
      </c>
      <c r="M3345" s="26">
        <f t="shared" si="3931"/>
        <v>0</v>
      </c>
      <c r="N3345" s="26">
        <f t="shared" si="3931"/>
        <v>6.5460000000000003</v>
      </c>
      <c r="O3345" s="47">
        <f t="shared" si="3929"/>
        <v>91.578063794068271</v>
      </c>
      <c r="P3345" s="26">
        <f t="shared" ref="P3345:R3345" si="3932">P3346</f>
        <v>0</v>
      </c>
      <c r="Q3345" s="26">
        <f t="shared" si="3932"/>
        <v>0</v>
      </c>
      <c r="R3345" s="26">
        <f t="shared" si="3932"/>
        <v>0</v>
      </c>
    </row>
    <row r="3346" spans="1:18" x14ac:dyDescent="0.35">
      <c r="A3346" s="10">
        <v>965</v>
      </c>
      <c r="B3346" s="10" t="s">
        <v>8</v>
      </c>
      <c r="C3346" s="10" t="s">
        <v>10</v>
      </c>
      <c r="D3346" s="10" t="s">
        <v>33</v>
      </c>
      <c r="E3346" s="10">
        <v>850</v>
      </c>
      <c r="F3346" s="25" t="s">
        <v>365</v>
      </c>
      <c r="G3346" s="26">
        <v>8.3000000000000007</v>
      </c>
      <c r="H3346" s="26">
        <v>7.1479999999999997</v>
      </c>
      <c r="I3346" s="26">
        <v>7.1482999999999999</v>
      </c>
      <c r="J3346" s="26"/>
      <c r="K3346" s="26"/>
      <c r="L3346" s="26"/>
      <c r="M3346" s="26"/>
      <c r="N3346" s="26">
        <v>6.5460000000000003</v>
      </c>
      <c r="O3346" s="47">
        <f t="shared" si="3929"/>
        <v>91.578063794068271</v>
      </c>
      <c r="P3346" s="26"/>
      <c r="Q3346" s="26"/>
      <c r="R3346" s="26"/>
    </row>
    <row r="3347" spans="1:18" ht="26" x14ac:dyDescent="0.35">
      <c r="A3347" s="10">
        <v>965</v>
      </c>
      <c r="B3347" s="10" t="s">
        <v>8</v>
      </c>
      <c r="C3347" s="10" t="s">
        <v>10</v>
      </c>
      <c r="D3347" s="10" t="s">
        <v>57</v>
      </c>
      <c r="E3347" s="10"/>
      <c r="F3347" s="25" t="s">
        <v>748</v>
      </c>
      <c r="G3347" s="26">
        <f>G3348</f>
        <v>0</v>
      </c>
      <c r="H3347" s="26">
        <f t="shared" ref="H3347:R3350" si="3933">H3348</f>
        <v>22.207899999999999</v>
      </c>
      <c r="I3347" s="26">
        <f t="shared" si="3933"/>
        <v>22.20795</v>
      </c>
      <c r="J3347" s="26">
        <f t="shared" si="3933"/>
        <v>0</v>
      </c>
      <c r="K3347" s="26">
        <f t="shared" si="3933"/>
        <v>0</v>
      </c>
      <c r="L3347" s="26">
        <f t="shared" si="3933"/>
        <v>0</v>
      </c>
      <c r="M3347" s="26">
        <f t="shared" si="3933"/>
        <v>0</v>
      </c>
      <c r="N3347" s="26">
        <f t="shared" si="3933"/>
        <v>22.207999999999998</v>
      </c>
      <c r="O3347" s="47">
        <f t="shared" si="3929"/>
        <v>100.00045029021206</v>
      </c>
      <c r="P3347" s="26">
        <f t="shared" si="3933"/>
        <v>0</v>
      </c>
      <c r="Q3347" s="26">
        <f t="shared" si="3933"/>
        <v>0</v>
      </c>
      <c r="R3347" s="26">
        <f t="shared" si="3933"/>
        <v>0</v>
      </c>
    </row>
    <row r="3348" spans="1:18" ht="26" x14ac:dyDescent="0.35">
      <c r="A3348" s="10">
        <v>965</v>
      </c>
      <c r="B3348" s="10" t="s">
        <v>8</v>
      </c>
      <c r="C3348" s="10" t="s">
        <v>10</v>
      </c>
      <c r="D3348" s="10" t="s">
        <v>60</v>
      </c>
      <c r="E3348" s="10"/>
      <c r="F3348" s="25" t="s">
        <v>67</v>
      </c>
      <c r="G3348" s="26">
        <f>G3349</f>
        <v>0</v>
      </c>
      <c r="H3348" s="26">
        <f t="shared" si="3933"/>
        <v>22.207899999999999</v>
      </c>
      <c r="I3348" s="26">
        <f t="shared" si="3933"/>
        <v>22.20795</v>
      </c>
      <c r="J3348" s="26">
        <f t="shared" si="3933"/>
        <v>0</v>
      </c>
      <c r="K3348" s="26">
        <f t="shared" si="3933"/>
        <v>0</v>
      </c>
      <c r="L3348" s="26">
        <f t="shared" si="3933"/>
        <v>0</v>
      </c>
      <c r="M3348" s="26">
        <f t="shared" si="3933"/>
        <v>0</v>
      </c>
      <c r="N3348" s="26">
        <f t="shared" si="3933"/>
        <v>22.207999999999998</v>
      </c>
      <c r="O3348" s="47">
        <f t="shared" si="3929"/>
        <v>100.00045029021206</v>
      </c>
      <c r="P3348" s="26">
        <f t="shared" si="3933"/>
        <v>0</v>
      </c>
      <c r="Q3348" s="26">
        <f t="shared" si="3933"/>
        <v>0</v>
      </c>
      <c r="R3348" s="26">
        <f t="shared" si="3933"/>
        <v>0</v>
      </c>
    </row>
    <row r="3349" spans="1:18" x14ac:dyDescent="0.35">
      <c r="A3349" s="10">
        <v>965</v>
      </c>
      <c r="B3349" s="10" t="s">
        <v>8</v>
      </c>
      <c r="C3349" s="10" t="s">
        <v>10</v>
      </c>
      <c r="D3349" s="24" t="s">
        <v>52</v>
      </c>
      <c r="E3349" s="24"/>
      <c r="F3349" s="25" t="s">
        <v>68</v>
      </c>
      <c r="G3349" s="26">
        <f>G3350</f>
        <v>0</v>
      </c>
      <c r="H3349" s="26">
        <f t="shared" si="3933"/>
        <v>22.207899999999999</v>
      </c>
      <c r="I3349" s="26">
        <f t="shared" si="3933"/>
        <v>22.20795</v>
      </c>
      <c r="J3349" s="26">
        <f t="shared" si="3933"/>
        <v>0</v>
      </c>
      <c r="K3349" s="26">
        <f t="shared" si="3933"/>
        <v>0</v>
      </c>
      <c r="L3349" s="26">
        <f t="shared" si="3933"/>
        <v>0</v>
      </c>
      <c r="M3349" s="26">
        <f t="shared" si="3933"/>
        <v>0</v>
      </c>
      <c r="N3349" s="26">
        <f t="shared" si="3933"/>
        <v>22.207999999999998</v>
      </c>
      <c r="O3349" s="47">
        <f t="shared" si="3929"/>
        <v>100.00045029021206</v>
      </c>
      <c r="P3349" s="26">
        <f t="shared" si="3933"/>
        <v>0</v>
      </c>
      <c r="Q3349" s="26">
        <f t="shared" si="3933"/>
        <v>0</v>
      </c>
      <c r="R3349" s="26">
        <f t="shared" si="3933"/>
        <v>0</v>
      </c>
    </row>
    <row r="3350" spans="1:18" x14ac:dyDescent="0.35">
      <c r="A3350" s="10">
        <v>965</v>
      </c>
      <c r="B3350" s="10" t="s">
        <v>8</v>
      </c>
      <c r="C3350" s="10" t="s">
        <v>10</v>
      </c>
      <c r="D3350" s="24" t="s">
        <v>52</v>
      </c>
      <c r="E3350" s="24" t="s">
        <v>7</v>
      </c>
      <c r="F3350" s="25" t="s">
        <v>371</v>
      </c>
      <c r="G3350" s="26">
        <f>G3351</f>
        <v>0</v>
      </c>
      <c r="H3350" s="26">
        <f t="shared" si="3933"/>
        <v>22.207899999999999</v>
      </c>
      <c r="I3350" s="26">
        <f t="shared" si="3933"/>
        <v>22.20795</v>
      </c>
      <c r="J3350" s="26">
        <f t="shared" si="3933"/>
        <v>0</v>
      </c>
      <c r="K3350" s="26">
        <f t="shared" si="3933"/>
        <v>0</v>
      </c>
      <c r="L3350" s="26">
        <f t="shared" si="3933"/>
        <v>0</v>
      </c>
      <c r="M3350" s="26">
        <f t="shared" si="3933"/>
        <v>0</v>
      </c>
      <c r="N3350" s="26">
        <f t="shared" si="3933"/>
        <v>22.207999999999998</v>
      </c>
      <c r="O3350" s="47">
        <f t="shared" si="3929"/>
        <v>100.00045029021206</v>
      </c>
      <c r="P3350" s="26">
        <f t="shared" si="3933"/>
        <v>0</v>
      </c>
      <c r="Q3350" s="26">
        <f t="shared" si="3933"/>
        <v>0</v>
      </c>
      <c r="R3350" s="26">
        <f t="shared" si="3933"/>
        <v>0</v>
      </c>
    </row>
    <row r="3351" spans="1:18" x14ac:dyDescent="0.35">
      <c r="A3351" s="10">
        <v>965</v>
      </c>
      <c r="B3351" s="10" t="s">
        <v>8</v>
      </c>
      <c r="C3351" s="10" t="s">
        <v>10</v>
      </c>
      <c r="D3351" s="24" t="s">
        <v>52</v>
      </c>
      <c r="E3351" s="24">
        <v>830</v>
      </c>
      <c r="F3351" s="25" t="s">
        <v>364</v>
      </c>
      <c r="G3351" s="26"/>
      <c r="H3351" s="26">
        <v>22.207899999999999</v>
      </c>
      <c r="I3351" s="26">
        <v>22.20795</v>
      </c>
      <c r="J3351" s="26"/>
      <c r="K3351" s="26"/>
      <c r="L3351" s="26"/>
      <c r="M3351" s="26"/>
      <c r="N3351" s="26">
        <v>22.207999999999998</v>
      </c>
      <c r="O3351" s="47">
        <f t="shared" si="3929"/>
        <v>100.00045029021206</v>
      </c>
      <c r="P3351" s="26"/>
      <c r="Q3351" s="26"/>
      <c r="R3351" s="26"/>
    </row>
    <row r="3352" spans="1:18" s="7" customFormat="1" x14ac:dyDescent="0.35">
      <c r="A3352" s="16">
        <v>965</v>
      </c>
      <c r="B3352" s="16" t="s">
        <v>99</v>
      </c>
      <c r="C3352" s="16"/>
      <c r="D3352" s="16"/>
      <c r="E3352" s="16"/>
      <c r="F3352" s="17" t="s">
        <v>372</v>
      </c>
      <c r="G3352" s="18">
        <f t="shared" ref="G3352:N3357" si="3934">G3353</f>
        <v>3732.7</v>
      </c>
      <c r="H3352" s="18">
        <f t="shared" si="3934"/>
        <v>3896.3</v>
      </c>
      <c r="I3352" s="18">
        <f t="shared" si="3934"/>
        <v>3896.3</v>
      </c>
      <c r="J3352" s="18">
        <f t="shared" si="3934"/>
        <v>0</v>
      </c>
      <c r="K3352" s="18">
        <f t="shared" si="3934"/>
        <v>0</v>
      </c>
      <c r="L3352" s="18">
        <f t="shared" si="3934"/>
        <v>0</v>
      </c>
      <c r="M3352" s="18">
        <f t="shared" si="3934"/>
        <v>0</v>
      </c>
      <c r="N3352" s="18">
        <f t="shared" si="3934"/>
        <v>3896.3</v>
      </c>
      <c r="O3352" s="46">
        <f t="shared" si="3929"/>
        <v>100</v>
      </c>
      <c r="P3352" s="18">
        <f t="shared" ref="P3352:R3357" si="3935">P3353</f>
        <v>0</v>
      </c>
      <c r="Q3352" s="18">
        <f t="shared" si="3935"/>
        <v>0</v>
      </c>
      <c r="R3352" s="18">
        <f t="shared" si="3935"/>
        <v>0</v>
      </c>
    </row>
    <row r="3353" spans="1:18" s="29" customFormat="1" ht="26" x14ac:dyDescent="0.35">
      <c r="A3353" s="20">
        <v>965</v>
      </c>
      <c r="B3353" s="20" t="s">
        <v>99</v>
      </c>
      <c r="C3353" s="20" t="s">
        <v>128</v>
      </c>
      <c r="D3353" s="20"/>
      <c r="E3353" s="20"/>
      <c r="F3353" s="21" t="s">
        <v>378</v>
      </c>
      <c r="G3353" s="22">
        <f>G3354+G3359</f>
        <v>3732.7</v>
      </c>
      <c r="H3353" s="22">
        <f t="shared" ref="H3353:N3353" si="3936">H3354+H3359</f>
        <v>3896.3</v>
      </c>
      <c r="I3353" s="22">
        <f t="shared" si="3936"/>
        <v>3896.3</v>
      </c>
      <c r="J3353" s="22">
        <f t="shared" si="3936"/>
        <v>0</v>
      </c>
      <c r="K3353" s="22">
        <f t="shared" si="3936"/>
        <v>0</v>
      </c>
      <c r="L3353" s="22">
        <f t="shared" si="3936"/>
        <v>0</v>
      </c>
      <c r="M3353" s="22">
        <f t="shared" si="3936"/>
        <v>0</v>
      </c>
      <c r="N3353" s="22">
        <f t="shared" si="3936"/>
        <v>3896.3</v>
      </c>
      <c r="O3353" s="48">
        <f t="shared" si="3929"/>
        <v>100</v>
      </c>
      <c r="P3353" s="22">
        <f t="shared" ref="P3353:R3353" si="3937">P3354+P3359</f>
        <v>0</v>
      </c>
      <c r="Q3353" s="22">
        <f t="shared" ref="Q3353" si="3938">Q3354+Q3359</f>
        <v>0</v>
      </c>
      <c r="R3353" s="22">
        <f t="shared" si="3937"/>
        <v>0</v>
      </c>
    </row>
    <row r="3354" spans="1:18" ht="39" x14ac:dyDescent="0.35">
      <c r="A3354" s="10">
        <v>965</v>
      </c>
      <c r="B3354" s="10" t="s">
        <v>99</v>
      </c>
      <c r="C3354" s="10" t="s">
        <v>128</v>
      </c>
      <c r="D3354" s="10" t="s">
        <v>139</v>
      </c>
      <c r="E3354" s="10"/>
      <c r="F3354" s="25" t="s">
        <v>153</v>
      </c>
      <c r="G3354" s="26">
        <f t="shared" si="3934"/>
        <v>3732.7</v>
      </c>
      <c r="H3354" s="26">
        <f t="shared" si="3934"/>
        <v>3646.3</v>
      </c>
      <c r="I3354" s="26">
        <f t="shared" si="3934"/>
        <v>3646.3</v>
      </c>
      <c r="J3354" s="26">
        <f t="shared" si="3934"/>
        <v>0</v>
      </c>
      <c r="K3354" s="26">
        <f t="shared" si="3934"/>
        <v>0</v>
      </c>
      <c r="L3354" s="26">
        <f t="shared" si="3934"/>
        <v>0</v>
      </c>
      <c r="M3354" s="26">
        <f t="shared" si="3934"/>
        <v>0</v>
      </c>
      <c r="N3354" s="26">
        <f t="shared" si="3934"/>
        <v>3646.3</v>
      </c>
      <c r="O3354" s="47">
        <f t="shared" si="3929"/>
        <v>100</v>
      </c>
      <c r="P3354" s="26">
        <f t="shared" si="3935"/>
        <v>0</v>
      </c>
      <c r="Q3354" s="26">
        <f t="shared" si="3935"/>
        <v>0</v>
      </c>
      <c r="R3354" s="26">
        <f t="shared" si="3935"/>
        <v>0</v>
      </c>
    </row>
    <row r="3355" spans="1:18" ht="39" x14ac:dyDescent="0.35">
      <c r="A3355" s="10">
        <v>965</v>
      </c>
      <c r="B3355" s="10" t="s">
        <v>99</v>
      </c>
      <c r="C3355" s="10" t="s">
        <v>128</v>
      </c>
      <c r="D3355" s="10" t="s">
        <v>140</v>
      </c>
      <c r="E3355" s="10"/>
      <c r="F3355" s="25" t="s">
        <v>154</v>
      </c>
      <c r="G3355" s="26">
        <f t="shared" si="3934"/>
        <v>3732.7</v>
      </c>
      <c r="H3355" s="26">
        <f t="shared" si="3934"/>
        <v>3646.3</v>
      </c>
      <c r="I3355" s="26">
        <f t="shared" si="3934"/>
        <v>3646.3</v>
      </c>
      <c r="J3355" s="26">
        <f t="shared" si="3934"/>
        <v>0</v>
      </c>
      <c r="K3355" s="26">
        <f t="shared" si="3934"/>
        <v>0</v>
      </c>
      <c r="L3355" s="26">
        <f t="shared" si="3934"/>
        <v>0</v>
      </c>
      <c r="M3355" s="26">
        <f t="shared" si="3934"/>
        <v>0</v>
      </c>
      <c r="N3355" s="26">
        <f t="shared" si="3934"/>
        <v>3646.3</v>
      </c>
      <c r="O3355" s="47">
        <f t="shared" si="3929"/>
        <v>100</v>
      </c>
      <c r="P3355" s="26">
        <f t="shared" si="3935"/>
        <v>0</v>
      </c>
      <c r="Q3355" s="26">
        <f t="shared" si="3935"/>
        <v>0</v>
      </c>
      <c r="R3355" s="26">
        <f t="shared" si="3935"/>
        <v>0</v>
      </c>
    </row>
    <row r="3356" spans="1:18" ht="65" x14ac:dyDescent="0.35">
      <c r="A3356" s="10">
        <v>965</v>
      </c>
      <c r="B3356" s="10" t="s">
        <v>99</v>
      </c>
      <c r="C3356" s="10" t="s">
        <v>128</v>
      </c>
      <c r="D3356" s="10" t="s">
        <v>134</v>
      </c>
      <c r="E3356" s="10"/>
      <c r="F3356" s="25" t="s">
        <v>796</v>
      </c>
      <c r="G3356" s="26">
        <f t="shared" si="3934"/>
        <v>3732.7</v>
      </c>
      <c r="H3356" s="26">
        <f t="shared" si="3934"/>
        <v>3646.3</v>
      </c>
      <c r="I3356" s="26">
        <f t="shared" si="3934"/>
        <v>3646.3</v>
      </c>
      <c r="J3356" s="26">
        <f t="shared" si="3934"/>
        <v>0</v>
      </c>
      <c r="K3356" s="26">
        <f t="shared" si="3934"/>
        <v>0</v>
      </c>
      <c r="L3356" s="26">
        <f t="shared" si="3934"/>
        <v>0</v>
      </c>
      <c r="M3356" s="26">
        <f t="shared" si="3934"/>
        <v>0</v>
      </c>
      <c r="N3356" s="26">
        <f t="shared" si="3934"/>
        <v>3646.3</v>
      </c>
      <c r="O3356" s="47">
        <f t="shared" si="3929"/>
        <v>100</v>
      </c>
      <c r="P3356" s="26">
        <f t="shared" si="3935"/>
        <v>0</v>
      </c>
      <c r="Q3356" s="26">
        <f t="shared" si="3935"/>
        <v>0</v>
      </c>
      <c r="R3356" s="26">
        <f t="shared" si="3935"/>
        <v>0</v>
      </c>
    </row>
    <row r="3357" spans="1:18" ht="26" x14ac:dyDescent="0.35">
      <c r="A3357" s="10">
        <v>965</v>
      </c>
      <c r="B3357" s="10" t="s">
        <v>99</v>
      </c>
      <c r="C3357" s="10" t="s">
        <v>128</v>
      </c>
      <c r="D3357" s="10" t="s">
        <v>134</v>
      </c>
      <c r="E3357" s="10" t="s">
        <v>6</v>
      </c>
      <c r="F3357" s="25" t="s">
        <v>367</v>
      </c>
      <c r="G3357" s="26">
        <f t="shared" si="3934"/>
        <v>3732.7</v>
      </c>
      <c r="H3357" s="26">
        <f t="shared" si="3934"/>
        <v>3646.3</v>
      </c>
      <c r="I3357" s="26">
        <f t="shared" si="3934"/>
        <v>3646.3</v>
      </c>
      <c r="J3357" s="26">
        <f t="shared" si="3934"/>
        <v>0</v>
      </c>
      <c r="K3357" s="26">
        <f t="shared" si="3934"/>
        <v>0</v>
      </c>
      <c r="L3357" s="26">
        <f t="shared" si="3934"/>
        <v>0</v>
      </c>
      <c r="M3357" s="26">
        <f t="shared" si="3934"/>
        <v>0</v>
      </c>
      <c r="N3357" s="26">
        <f t="shared" si="3934"/>
        <v>3646.3</v>
      </c>
      <c r="O3357" s="47">
        <f t="shared" si="3929"/>
        <v>100</v>
      </c>
      <c r="P3357" s="26">
        <f t="shared" si="3935"/>
        <v>0</v>
      </c>
      <c r="Q3357" s="26">
        <f t="shared" si="3935"/>
        <v>0</v>
      </c>
      <c r="R3357" s="26">
        <f t="shared" si="3935"/>
        <v>0</v>
      </c>
    </row>
    <row r="3358" spans="1:18" ht="26" x14ac:dyDescent="0.35">
      <c r="A3358" s="10">
        <v>965</v>
      </c>
      <c r="B3358" s="10" t="s">
        <v>99</v>
      </c>
      <c r="C3358" s="10" t="s">
        <v>128</v>
      </c>
      <c r="D3358" s="10" t="s">
        <v>134</v>
      </c>
      <c r="E3358" s="10">
        <v>240</v>
      </c>
      <c r="F3358" s="25" t="s">
        <v>356</v>
      </c>
      <c r="G3358" s="26">
        <v>3732.7</v>
      </c>
      <c r="H3358" s="26">
        <v>3646.3</v>
      </c>
      <c r="I3358" s="26">
        <v>3646.3</v>
      </c>
      <c r="J3358" s="26"/>
      <c r="K3358" s="26"/>
      <c r="L3358" s="26"/>
      <c r="M3358" s="26"/>
      <c r="N3358" s="26">
        <v>3646.3</v>
      </c>
      <c r="O3358" s="47">
        <f t="shared" si="3929"/>
        <v>100</v>
      </c>
      <c r="P3358" s="26"/>
      <c r="Q3358" s="26"/>
      <c r="R3358" s="26"/>
    </row>
    <row r="3359" spans="1:18" ht="26" x14ac:dyDescent="0.35">
      <c r="A3359" s="10">
        <v>965</v>
      </c>
      <c r="B3359" s="10" t="s">
        <v>99</v>
      </c>
      <c r="C3359" s="10" t="s">
        <v>128</v>
      </c>
      <c r="D3359" s="24" t="s">
        <v>57</v>
      </c>
      <c r="E3359" s="24"/>
      <c r="F3359" s="25" t="s">
        <v>748</v>
      </c>
      <c r="G3359" s="26">
        <f>G3360</f>
        <v>0</v>
      </c>
      <c r="H3359" s="26">
        <f t="shared" ref="H3359:N3362" si="3939">H3360</f>
        <v>250</v>
      </c>
      <c r="I3359" s="26">
        <f t="shared" si="3939"/>
        <v>250</v>
      </c>
      <c r="J3359" s="26">
        <f t="shared" si="3939"/>
        <v>0</v>
      </c>
      <c r="K3359" s="26">
        <f t="shared" si="3939"/>
        <v>0</v>
      </c>
      <c r="L3359" s="26">
        <f t="shared" si="3939"/>
        <v>0</v>
      </c>
      <c r="M3359" s="26">
        <f t="shared" si="3939"/>
        <v>0</v>
      </c>
      <c r="N3359" s="26">
        <f t="shared" si="3939"/>
        <v>250</v>
      </c>
      <c r="O3359" s="47">
        <f t="shared" si="3929"/>
        <v>100</v>
      </c>
      <c r="P3359" s="26">
        <f t="shared" ref="P3359:R3362" si="3940">P3360</f>
        <v>0</v>
      </c>
      <c r="Q3359" s="26">
        <f t="shared" si="3940"/>
        <v>0</v>
      </c>
      <c r="R3359" s="26">
        <f t="shared" si="3940"/>
        <v>0</v>
      </c>
    </row>
    <row r="3360" spans="1:18" ht="26" x14ac:dyDescent="0.35">
      <c r="A3360" s="10">
        <v>965</v>
      </c>
      <c r="B3360" s="10" t="s">
        <v>99</v>
      </c>
      <c r="C3360" s="10" t="s">
        <v>128</v>
      </c>
      <c r="D3360" s="24" t="s">
        <v>60</v>
      </c>
      <c r="E3360" s="24"/>
      <c r="F3360" s="25" t="s">
        <v>67</v>
      </c>
      <c r="G3360" s="26">
        <f>G3361</f>
        <v>0</v>
      </c>
      <c r="H3360" s="26">
        <f t="shared" si="3939"/>
        <v>250</v>
      </c>
      <c r="I3360" s="26">
        <f t="shared" si="3939"/>
        <v>250</v>
      </c>
      <c r="J3360" s="26">
        <f t="shared" si="3939"/>
        <v>0</v>
      </c>
      <c r="K3360" s="26">
        <f t="shared" si="3939"/>
        <v>0</v>
      </c>
      <c r="L3360" s="26">
        <f t="shared" si="3939"/>
        <v>0</v>
      </c>
      <c r="M3360" s="26">
        <f t="shared" si="3939"/>
        <v>0</v>
      </c>
      <c r="N3360" s="26">
        <f t="shared" si="3939"/>
        <v>250</v>
      </c>
      <c r="O3360" s="47">
        <f t="shared" si="3929"/>
        <v>100</v>
      </c>
      <c r="P3360" s="26">
        <f t="shared" si="3940"/>
        <v>0</v>
      </c>
      <c r="Q3360" s="26">
        <f t="shared" si="3940"/>
        <v>0</v>
      </c>
      <c r="R3360" s="26">
        <f t="shared" si="3940"/>
        <v>0</v>
      </c>
    </row>
    <row r="3361" spans="1:18" x14ac:dyDescent="0.35">
      <c r="A3361" s="10">
        <v>965</v>
      </c>
      <c r="B3361" s="10" t="s">
        <v>99</v>
      </c>
      <c r="C3361" s="10" t="s">
        <v>128</v>
      </c>
      <c r="D3361" s="24" t="s">
        <v>52</v>
      </c>
      <c r="E3361" s="24"/>
      <c r="F3361" s="25" t="s">
        <v>68</v>
      </c>
      <c r="G3361" s="26">
        <f>G3362</f>
        <v>0</v>
      </c>
      <c r="H3361" s="26">
        <f t="shared" si="3939"/>
        <v>250</v>
      </c>
      <c r="I3361" s="26">
        <f t="shared" si="3939"/>
        <v>250</v>
      </c>
      <c r="J3361" s="26">
        <f t="shared" si="3939"/>
        <v>0</v>
      </c>
      <c r="K3361" s="26">
        <f t="shared" si="3939"/>
        <v>0</v>
      </c>
      <c r="L3361" s="26">
        <f t="shared" si="3939"/>
        <v>0</v>
      </c>
      <c r="M3361" s="26">
        <f t="shared" si="3939"/>
        <v>0</v>
      </c>
      <c r="N3361" s="26">
        <f t="shared" si="3939"/>
        <v>250</v>
      </c>
      <c r="O3361" s="47">
        <f t="shared" si="3929"/>
        <v>100</v>
      </c>
      <c r="P3361" s="26">
        <f t="shared" si="3940"/>
        <v>0</v>
      </c>
      <c r="Q3361" s="26">
        <f t="shared" si="3940"/>
        <v>0</v>
      </c>
      <c r="R3361" s="26">
        <f t="shared" si="3940"/>
        <v>0</v>
      </c>
    </row>
    <row r="3362" spans="1:18" x14ac:dyDescent="0.35">
      <c r="A3362" s="10">
        <v>965</v>
      </c>
      <c r="B3362" s="10" t="s">
        <v>99</v>
      </c>
      <c r="C3362" s="10" t="s">
        <v>128</v>
      </c>
      <c r="D3362" s="24" t="s">
        <v>52</v>
      </c>
      <c r="E3362" s="24" t="s">
        <v>7</v>
      </c>
      <c r="F3362" s="25" t="s">
        <v>371</v>
      </c>
      <c r="G3362" s="26">
        <f>G3363</f>
        <v>0</v>
      </c>
      <c r="H3362" s="26">
        <f t="shared" si="3939"/>
        <v>250</v>
      </c>
      <c r="I3362" s="26">
        <f t="shared" si="3939"/>
        <v>250</v>
      </c>
      <c r="J3362" s="26">
        <f t="shared" si="3939"/>
        <v>0</v>
      </c>
      <c r="K3362" s="26">
        <f t="shared" si="3939"/>
        <v>0</v>
      </c>
      <c r="L3362" s="26">
        <f t="shared" si="3939"/>
        <v>0</v>
      </c>
      <c r="M3362" s="26">
        <f t="shared" si="3939"/>
        <v>0</v>
      </c>
      <c r="N3362" s="26">
        <f t="shared" si="3939"/>
        <v>250</v>
      </c>
      <c r="O3362" s="47">
        <f t="shared" si="3929"/>
        <v>100</v>
      </c>
      <c r="P3362" s="26">
        <f t="shared" si="3940"/>
        <v>0</v>
      </c>
      <c r="Q3362" s="26">
        <f t="shared" si="3940"/>
        <v>0</v>
      </c>
      <c r="R3362" s="26">
        <f t="shared" si="3940"/>
        <v>0</v>
      </c>
    </row>
    <row r="3363" spans="1:18" x14ac:dyDescent="0.35">
      <c r="A3363" s="10">
        <v>965</v>
      </c>
      <c r="B3363" s="10" t="s">
        <v>99</v>
      </c>
      <c r="C3363" s="10" t="s">
        <v>128</v>
      </c>
      <c r="D3363" s="24" t="s">
        <v>52</v>
      </c>
      <c r="E3363" s="24" t="s">
        <v>845</v>
      </c>
      <c r="F3363" s="25" t="s">
        <v>364</v>
      </c>
      <c r="G3363" s="26"/>
      <c r="H3363" s="26">
        <v>250</v>
      </c>
      <c r="I3363" s="26">
        <v>250</v>
      </c>
      <c r="J3363" s="26"/>
      <c r="K3363" s="26"/>
      <c r="L3363" s="26"/>
      <c r="M3363" s="26"/>
      <c r="N3363" s="26">
        <v>250</v>
      </c>
      <c r="O3363" s="47">
        <f t="shared" si="3929"/>
        <v>100</v>
      </c>
      <c r="P3363" s="26"/>
      <c r="Q3363" s="26"/>
      <c r="R3363" s="26"/>
    </row>
    <row r="3364" spans="1:18" s="7" customFormat="1" x14ac:dyDescent="0.35">
      <c r="A3364" s="16">
        <v>965</v>
      </c>
      <c r="B3364" s="16" t="s">
        <v>74</v>
      </c>
      <c r="C3364" s="16"/>
      <c r="D3364" s="16"/>
      <c r="E3364" s="16"/>
      <c r="F3364" s="17" t="s">
        <v>88</v>
      </c>
      <c r="G3364" s="18">
        <f t="shared" ref="G3364:N3366" si="3941">G3365</f>
        <v>100</v>
      </c>
      <c r="H3364" s="18">
        <f t="shared" si="3941"/>
        <v>100</v>
      </c>
      <c r="I3364" s="18">
        <f t="shared" si="3941"/>
        <v>100</v>
      </c>
      <c r="J3364" s="18">
        <f t="shared" si="3941"/>
        <v>0</v>
      </c>
      <c r="K3364" s="18">
        <f t="shared" si="3941"/>
        <v>0</v>
      </c>
      <c r="L3364" s="18">
        <f t="shared" si="3941"/>
        <v>0</v>
      </c>
      <c r="M3364" s="18">
        <f t="shared" si="3941"/>
        <v>0</v>
      </c>
      <c r="N3364" s="18">
        <f t="shared" si="3941"/>
        <v>100</v>
      </c>
      <c r="O3364" s="46">
        <f t="shared" si="3929"/>
        <v>100</v>
      </c>
      <c r="P3364" s="18">
        <f t="shared" ref="P3364:R3366" si="3942">P3365</f>
        <v>0</v>
      </c>
      <c r="Q3364" s="18">
        <f t="shared" si="3942"/>
        <v>0</v>
      </c>
      <c r="R3364" s="18">
        <f t="shared" si="3942"/>
        <v>0</v>
      </c>
    </row>
    <row r="3365" spans="1:18" s="29" customFormat="1" x14ac:dyDescent="0.35">
      <c r="A3365" s="20">
        <v>965</v>
      </c>
      <c r="B3365" s="20" t="s">
        <v>74</v>
      </c>
      <c r="C3365" s="20" t="s">
        <v>75</v>
      </c>
      <c r="D3365" s="20"/>
      <c r="E3365" s="20"/>
      <c r="F3365" s="21" t="s">
        <v>89</v>
      </c>
      <c r="G3365" s="22">
        <f t="shared" si="3941"/>
        <v>100</v>
      </c>
      <c r="H3365" s="22">
        <f t="shared" si="3941"/>
        <v>100</v>
      </c>
      <c r="I3365" s="22">
        <f t="shared" si="3941"/>
        <v>100</v>
      </c>
      <c r="J3365" s="22">
        <f t="shared" si="3941"/>
        <v>0</v>
      </c>
      <c r="K3365" s="22">
        <f t="shared" si="3941"/>
        <v>0</v>
      </c>
      <c r="L3365" s="22">
        <f t="shared" si="3941"/>
        <v>0</v>
      </c>
      <c r="M3365" s="22">
        <f t="shared" si="3941"/>
        <v>0</v>
      </c>
      <c r="N3365" s="22">
        <f t="shared" si="3941"/>
        <v>100</v>
      </c>
      <c r="O3365" s="48">
        <f t="shared" si="3929"/>
        <v>100</v>
      </c>
      <c r="P3365" s="22">
        <f t="shared" si="3942"/>
        <v>0</v>
      </c>
      <c r="Q3365" s="22">
        <f t="shared" si="3942"/>
        <v>0</v>
      </c>
      <c r="R3365" s="22">
        <f t="shared" si="3942"/>
        <v>0</v>
      </c>
    </row>
    <row r="3366" spans="1:18" x14ac:dyDescent="0.35">
      <c r="A3366" s="10">
        <v>965</v>
      </c>
      <c r="B3366" s="10" t="s">
        <v>74</v>
      </c>
      <c r="C3366" s="10" t="s">
        <v>75</v>
      </c>
      <c r="D3366" s="10" t="s">
        <v>340</v>
      </c>
      <c r="E3366" s="10"/>
      <c r="F3366" s="25" t="s">
        <v>390</v>
      </c>
      <c r="G3366" s="26">
        <f>G3367</f>
        <v>100</v>
      </c>
      <c r="H3366" s="26">
        <f>H3367</f>
        <v>100</v>
      </c>
      <c r="I3366" s="26">
        <f t="shared" si="3941"/>
        <v>100</v>
      </c>
      <c r="J3366" s="26">
        <f t="shared" si="3941"/>
        <v>0</v>
      </c>
      <c r="K3366" s="26">
        <f t="shared" si="3941"/>
        <v>0</v>
      </c>
      <c r="L3366" s="26">
        <f t="shared" si="3941"/>
        <v>0</v>
      </c>
      <c r="M3366" s="26">
        <f t="shared" si="3941"/>
        <v>0</v>
      </c>
      <c r="N3366" s="26">
        <f t="shared" si="3941"/>
        <v>100</v>
      </c>
      <c r="O3366" s="47">
        <f t="shared" si="3929"/>
        <v>100</v>
      </c>
      <c r="P3366" s="26">
        <f t="shared" si="3942"/>
        <v>0</v>
      </c>
      <c r="Q3366" s="26">
        <f t="shared" si="3942"/>
        <v>0</v>
      </c>
      <c r="R3366" s="26">
        <f t="shared" si="3942"/>
        <v>0</v>
      </c>
    </row>
    <row r="3367" spans="1:18" ht="26" x14ac:dyDescent="0.35">
      <c r="A3367" s="10">
        <v>965</v>
      </c>
      <c r="B3367" s="10" t="s">
        <v>74</v>
      </c>
      <c r="C3367" s="10" t="s">
        <v>75</v>
      </c>
      <c r="D3367" s="10" t="s">
        <v>342</v>
      </c>
      <c r="E3367" s="10"/>
      <c r="F3367" s="25" t="s">
        <v>391</v>
      </c>
      <c r="G3367" s="26">
        <f t="shared" ref="G3367:I3369" si="3943">G3368</f>
        <v>100</v>
      </c>
      <c r="H3367" s="26">
        <f t="shared" si="3943"/>
        <v>100</v>
      </c>
      <c r="I3367" s="26">
        <f t="shared" si="3943"/>
        <v>100</v>
      </c>
      <c r="J3367" s="26"/>
      <c r="K3367" s="26"/>
      <c r="L3367" s="26"/>
      <c r="M3367" s="26"/>
      <c r="N3367" s="26">
        <f>N3368</f>
        <v>100</v>
      </c>
      <c r="O3367" s="47">
        <f t="shared" si="3929"/>
        <v>100</v>
      </c>
      <c r="P3367" s="26"/>
      <c r="Q3367" s="26"/>
      <c r="R3367" s="26"/>
    </row>
    <row r="3368" spans="1:18" ht="39" x14ac:dyDescent="0.35">
      <c r="A3368" s="10">
        <v>965</v>
      </c>
      <c r="B3368" s="10" t="s">
        <v>74</v>
      </c>
      <c r="C3368" s="10" t="s">
        <v>75</v>
      </c>
      <c r="D3368" s="10" t="s">
        <v>319</v>
      </c>
      <c r="E3368" s="10"/>
      <c r="F3368" s="25" t="s">
        <v>773</v>
      </c>
      <c r="G3368" s="26">
        <f t="shared" si="3943"/>
        <v>100</v>
      </c>
      <c r="H3368" s="26">
        <f t="shared" si="3943"/>
        <v>100</v>
      </c>
      <c r="I3368" s="26">
        <f t="shared" si="3943"/>
        <v>100</v>
      </c>
      <c r="J3368" s="26"/>
      <c r="K3368" s="26"/>
      <c r="L3368" s="26"/>
      <c r="M3368" s="26"/>
      <c r="N3368" s="26">
        <f>N3369</f>
        <v>100</v>
      </c>
      <c r="O3368" s="47">
        <f t="shared" si="3929"/>
        <v>100</v>
      </c>
      <c r="P3368" s="26"/>
      <c r="Q3368" s="26"/>
      <c r="R3368" s="26"/>
    </row>
    <row r="3369" spans="1:18" ht="26" x14ac:dyDescent="0.35">
      <c r="A3369" s="10">
        <v>965</v>
      </c>
      <c r="B3369" s="10" t="s">
        <v>74</v>
      </c>
      <c r="C3369" s="10" t="s">
        <v>75</v>
      </c>
      <c r="D3369" s="10" t="s">
        <v>319</v>
      </c>
      <c r="E3369" s="10" t="s">
        <v>6</v>
      </c>
      <c r="F3369" s="25" t="s">
        <v>367</v>
      </c>
      <c r="G3369" s="26">
        <f t="shared" si="3943"/>
        <v>100</v>
      </c>
      <c r="H3369" s="26">
        <f t="shared" si="3943"/>
        <v>100</v>
      </c>
      <c r="I3369" s="26">
        <f t="shared" si="3943"/>
        <v>100</v>
      </c>
      <c r="J3369" s="26"/>
      <c r="K3369" s="26"/>
      <c r="L3369" s="26"/>
      <c r="M3369" s="26"/>
      <c r="N3369" s="26">
        <f>N3370</f>
        <v>100</v>
      </c>
      <c r="O3369" s="47">
        <f t="shared" si="3929"/>
        <v>100</v>
      </c>
      <c r="P3369" s="26"/>
      <c r="Q3369" s="26"/>
      <c r="R3369" s="26"/>
    </row>
    <row r="3370" spans="1:18" ht="26" x14ac:dyDescent="0.35">
      <c r="A3370" s="10">
        <v>965</v>
      </c>
      <c r="B3370" s="10" t="s">
        <v>74</v>
      </c>
      <c r="C3370" s="10" t="s">
        <v>75</v>
      </c>
      <c r="D3370" s="10" t="s">
        <v>319</v>
      </c>
      <c r="E3370" s="10">
        <v>240</v>
      </c>
      <c r="F3370" s="25" t="s">
        <v>356</v>
      </c>
      <c r="G3370" s="26">
        <v>100</v>
      </c>
      <c r="H3370" s="26">
        <v>100</v>
      </c>
      <c r="I3370" s="26">
        <v>100</v>
      </c>
      <c r="J3370" s="26"/>
      <c r="K3370" s="26"/>
      <c r="L3370" s="26"/>
      <c r="M3370" s="26"/>
      <c r="N3370" s="26">
        <v>100</v>
      </c>
      <c r="O3370" s="47">
        <f t="shared" si="3929"/>
        <v>100</v>
      </c>
      <c r="P3370" s="26"/>
      <c r="Q3370" s="26"/>
      <c r="R3370" s="26"/>
    </row>
    <row r="3371" spans="1:18" s="7" customFormat="1" x14ac:dyDescent="0.35">
      <c r="A3371" s="16">
        <v>975</v>
      </c>
      <c r="B3371" s="16"/>
      <c r="C3371" s="16"/>
      <c r="D3371" s="16"/>
      <c r="E3371" s="16"/>
      <c r="F3371" s="17" t="s">
        <v>566</v>
      </c>
      <c r="G3371" s="18">
        <f t="shared" ref="G3371:R3371" si="3944">G3372+G3494+G3507+G3514+G3523</f>
        <v>545498.23900000006</v>
      </c>
      <c r="H3371" s="18">
        <f t="shared" si="3944"/>
        <v>557630.80462000007</v>
      </c>
      <c r="I3371" s="18">
        <f t="shared" si="3944"/>
        <v>557630.80462000007</v>
      </c>
      <c r="J3371" s="18">
        <f t="shared" si="3944"/>
        <v>2064.2344999999996</v>
      </c>
      <c r="K3371" s="18">
        <f t="shared" si="3944"/>
        <v>2064.2344999999996</v>
      </c>
      <c r="L3371" s="32">
        <f t="shared" si="3944"/>
        <v>0</v>
      </c>
      <c r="M3371" s="32">
        <f t="shared" si="3944"/>
        <v>0</v>
      </c>
      <c r="N3371" s="18">
        <f t="shared" si="3944"/>
        <v>551656.02500000002</v>
      </c>
      <c r="O3371" s="46">
        <f t="shared" si="3929"/>
        <v>98.928542044216584</v>
      </c>
      <c r="P3371" s="18">
        <f t="shared" si="3944"/>
        <v>2063.9570000000003</v>
      </c>
      <c r="Q3371" s="18">
        <f t="shared" si="3944"/>
        <v>0</v>
      </c>
      <c r="R3371" s="18">
        <f t="shared" si="3944"/>
        <v>0</v>
      </c>
    </row>
    <row r="3372" spans="1:18" s="7" customFormat="1" x14ac:dyDescent="0.35">
      <c r="A3372" s="16">
        <v>975</v>
      </c>
      <c r="B3372" s="16" t="s">
        <v>8</v>
      </c>
      <c r="C3372" s="16"/>
      <c r="D3372" s="16"/>
      <c r="E3372" s="16"/>
      <c r="F3372" s="17" t="s">
        <v>13</v>
      </c>
      <c r="G3372" s="18">
        <f t="shared" ref="G3372" si="3945">G3373+G3400</f>
        <v>538757.272</v>
      </c>
      <c r="H3372" s="18">
        <f t="shared" ref="H3372:M3372" si="3946">H3373+H3400</f>
        <v>550889.83762000001</v>
      </c>
      <c r="I3372" s="18">
        <f t="shared" si="3946"/>
        <v>550889.83762000001</v>
      </c>
      <c r="J3372" s="18">
        <f t="shared" si="3946"/>
        <v>1455.9344999999998</v>
      </c>
      <c r="K3372" s="18">
        <f t="shared" si="3946"/>
        <v>1455.9344999999998</v>
      </c>
      <c r="L3372" s="18">
        <f t="shared" si="3946"/>
        <v>0</v>
      </c>
      <c r="M3372" s="18">
        <f t="shared" si="3946"/>
        <v>0</v>
      </c>
      <c r="N3372" s="18">
        <f t="shared" ref="N3372" si="3947">N3373+N3400</f>
        <v>544915.05799999996</v>
      </c>
      <c r="O3372" s="46">
        <f t="shared" si="3929"/>
        <v>98.915431142129478</v>
      </c>
      <c r="P3372" s="18">
        <f t="shared" ref="P3372:R3372" si="3948">P3373+P3400</f>
        <v>1455.6570000000002</v>
      </c>
      <c r="Q3372" s="18">
        <f t="shared" ref="Q3372" si="3949">Q3373+Q3400</f>
        <v>0</v>
      </c>
      <c r="R3372" s="18">
        <f t="shared" si="3948"/>
        <v>0</v>
      </c>
    </row>
    <row r="3373" spans="1:18" s="29" customFormat="1" ht="39" x14ac:dyDescent="0.35">
      <c r="A3373" s="20">
        <v>975</v>
      </c>
      <c r="B3373" s="20" t="s">
        <v>8</v>
      </c>
      <c r="C3373" s="20" t="s">
        <v>74</v>
      </c>
      <c r="D3373" s="20"/>
      <c r="E3373" s="20"/>
      <c r="F3373" s="21" t="s">
        <v>376</v>
      </c>
      <c r="G3373" s="22">
        <f t="shared" ref="G3373" si="3950">G3374+G3384</f>
        <v>214047.5</v>
      </c>
      <c r="H3373" s="22">
        <f t="shared" ref="H3373:M3373" si="3951">H3374+H3384</f>
        <v>222372.77249999999</v>
      </c>
      <c r="I3373" s="22">
        <f t="shared" si="3951"/>
        <v>222372.77249999999</v>
      </c>
      <c r="J3373" s="22">
        <f t="shared" si="3951"/>
        <v>1455.9344999999998</v>
      </c>
      <c r="K3373" s="22">
        <f t="shared" si="3951"/>
        <v>1455.9344999999998</v>
      </c>
      <c r="L3373" s="22">
        <f t="shared" si="3951"/>
        <v>0</v>
      </c>
      <c r="M3373" s="22">
        <f t="shared" si="3951"/>
        <v>0</v>
      </c>
      <c r="N3373" s="22">
        <f t="shared" ref="N3373" si="3952">N3374+N3384</f>
        <v>221821.93100000001</v>
      </c>
      <c r="O3373" s="48">
        <f t="shared" si="3929"/>
        <v>99.752289143222342</v>
      </c>
      <c r="P3373" s="22">
        <f t="shared" ref="P3373:R3373" si="3953">P3374+P3384</f>
        <v>1455.6570000000002</v>
      </c>
      <c r="Q3373" s="22">
        <f t="shared" ref="Q3373" si="3954">Q3374+Q3384</f>
        <v>0</v>
      </c>
      <c r="R3373" s="22">
        <f t="shared" si="3953"/>
        <v>0</v>
      </c>
    </row>
    <row r="3374" spans="1:18" ht="26" x14ac:dyDescent="0.35">
      <c r="A3374" s="10">
        <v>975</v>
      </c>
      <c r="B3374" s="10" t="s">
        <v>8</v>
      </c>
      <c r="C3374" s="10" t="s">
        <v>74</v>
      </c>
      <c r="D3374" s="10" t="s">
        <v>28</v>
      </c>
      <c r="E3374" s="10"/>
      <c r="F3374" s="25" t="s">
        <v>39</v>
      </c>
      <c r="G3374" s="26">
        <f t="shared" ref="G3374:N3375" si="3955">G3375</f>
        <v>577.5</v>
      </c>
      <c r="H3374" s="26">
        <f t="shared" si="3955"/>
        <v>1455.9344999999998</v>
      </c>
      <c r="I3374" s="26">
        <f t="shared" si="3955"/>
        <v>1455.9344999999998</v>
      </c>
      <c r="J3374" s="26">
        <f t="shared" si="3955"/>
        <v>1455.9344999999998</v>
      </c>
      <c r="K3374" s="26">
        <f t="shared" si="3955"/>
        <v>1455.9344999999998</v>
      </c>
      <c r="L3374" s="26">
        <f t="shared" si="3955"/>
        <v>0</v>
      </c>
      <c r="M3374" s="26">
        <f t="shared" si="3955"/>
        <v>0</v>
      </c>
      <c r="N3374" s="26">
        <f t="shared" si="3955"/>
        <v>1455.6570000000002</v>
      </c>
      <c r="O3374" s="47">
        <f t="shared" si="3929"/>
        <v>99.980940076631214</v>
      </c>
      <c r="P3374" s="26">
        <f t="shared" ref="P3374:R3374" si="3956">P3375</f>
        <v>1455.6570000000002</v>
      </c>
      <c r="Q3374" s="26">
        <f t="shared" si="3956"/>
        <v>0</v>
      </c>
      <c r="R3374" s="26">
        <f t="shared" si="3956"/>
        <v>0</v>
      </c>
    </row>
    <row r="3375" spans="1:18" x14ac:dyDescent="0.35">
      <c r="A3375" s="10">
        <v>975</v>
      </c>
      <c r="B3375" s="10" t="s">
        <v>8</v>
      </c>
      <c r="C3375" s="10" t="s">
        <v>74</v>
      </c>
      <c r="D3375" s="10" t="s">
        <v>29</v>
      </c>
      <c r="E3375" s="10"/>
      <c r="F3375" s="25" t="s">
        <v>40</v>
      </c>
      <c r="G3375" s="26">
        <f t="shared" si="3955"/>
        <v>577.5</v>
      </c>
      <c r="H3375" s="26">
        <f>H3376+H3381</f>
        <v>1455.9344999999998</v>
      </c>
      <c r="I3375" s="26">
        <f t="shared" ref="I3375:R3375" si="3957">I3376+I3381</f>
        <v>1455.9344999999998</v>
      </c>
      <c r="J3375" s="26">
        <f t="shared" si="3957"/>
        <v>1455.9344999999998</v>
      </c>
      <c r="K3375" s="26">
        <f t="shared" si="3957"/>
        <v>1455.9344999999998</v>
      </c>
      <c r="L3375" s="26">
        <f t="shared" si="3957"/>
        <v>0</v>
      </c>
      <c r="M3375" s="26">
        <f t="shared" si="3957"/>
        <v>0</v>
      </c>
      <c r="N3375" s="26">
        <f t="shared" si="3957"/>
        <v>1455.6570000000002</v>
      </c>
      <c r="O3375" s="47">
        <f t="shared" si="3929"/>
        <v>99.980940076631214</v>
      </c>
      <c r="P3375" s="26">
        <f t="shared" si="3957"/>
        <v>1455.6570000000002</v>
      </c>
      <c r="Q3375" s="26">
        <f t="shared" si="3957"/>
        <v>0</v>
      </c>
      <c r="R3375" s="26">
        <f t="shared" si="3957"/>
        <v>0</v>
      </c>
    </row>
    <row r="3376" spans="1:18" ht="26" x14ac:dyDescent="0.35">
      <c r="A3376" s="10">
        <v>975</v>
      </c>
      <c r="B3376" s="10" t="s">
        <v>8</v>
      </c>
      <c r="C3376" s="10" t="s">
        <v>74</v>
      </c>
      <c r="D3376" s="10" t="s">
        <v>301</v>
      </c>
      <c r="E3376" s="10"/>
      <c r="F3376" s="25" t="s">
        <v>414</v>
      </c>
      <c r="G3376" s="26">
        <f t="shared" ref="G3376" si="3958">G3377+G3379</f>
        <v>577.5</v>
      </c>
      <c r="H3376" s="26">
        <f t="shared" ref="H3376:M3376" si="3959">H3377+H3379</f>
        <v>577.5</v>
      </c>
      <c r="I3376" s="26">
        <f t="shared" si="3959"/>
        <v>577.5</v>
      </c>
      <c r="J3376" s="26">
        <f t="shared" si="3959"/>
        <v>577.5</v>
      </c>
      <c r="K3376" s="26">
        <f t="shared" si="3959"/>
        <v>577.5</v>
      </c>
      <c r="L3376" s="26">
        <f t="shared" si="3959"/>
        <v>0</v>
      </c>
      <c r="M3376" s="26">
        <f t="shared" si="3959"/>
        <v>0</v>
      </c>
      <c r="N3376" s="26">
        <f t="shared" ref="N3376" si="3960">N3377+N3379</f>
        <v>577.22200000000009</v>
      </c>
      <c r="O3376" s="47">
        <f t="shared" si="3929"/>
        <v>99.951861471861491</v>
      </c>
      <c r="P3376" s="26">
        <f t="shared" ref="P3376:R3376" si="3961">P3377+P3379</f>
        <v>577.22200000000009</v>
      </c>
      <c r="Q3376" s="26">
        <f t="shared" ref="Q3376" si="3962">Q3377+Q3379</f>
        <v>0</v>
      </c>
      <c r="R3376" s="26">
        <f t="shared" si="3961"/>
        <v>0</v>
      </c>
    </row>
    <row r="3377" spans="1:18" ht="52" x14ac:dyDescent="0.35">
      <c r="A3377" s="10">
        <v>975</v>
      </c>
      <c r="B3377" s="10" t="s">
        <v>8</v>
      </c>
      <c r="C3377" s="10" t="s">
        <v>74</v>
      </c>
      <c r="D3377" s="10" t="s">
        <v>301</v>
      </c>
      <c r="E3377" s="10" t="s">
        <v>19</v>
      </c>
      <c r="F3377" s="25" t="s">
        <v>366</v>
      </c>
      <c r="G3377" s="26">
        <f t="shared" ref="G3377:N3377" si="3963">G3378</f>
        <v>534.5</v>
      </c>
      <c r="H3377" s="26">
        <f t="shared" si="3963"/>
        <v>567.27630999999997</v>
      </c>
      <c r="I3377" s="26">
        <f t="shared" si="3963"/>
        <v>567.27630999999997</v>
      </c>
      <c r="J3377" s="26">
        <f t="shared" si="3963"/>
        <v>567.27630999999997</v>
      </c>
      <c r="K3377" s="26">
        <f t="shared" si="3963"/>
        <v>567.27630999999997</v>
      </c>
      <c r="L3377" s="26">
        <f t="shared" si="3963"/>
        <v>0</v>
      </c>
      <c r="M3377" s="26">
        <f t="shared" si="3963"/>
        <v>0</v>
      </c>
      <c r="N3377" s="26">
        <f t="shared" si="3963"/>
        <v>566.99800000000005</v>
      </c>
      <c r="O3377" s="47">
        <f t="shared" si="3929"/>
        <v>99.950939252160921</v>
      </c>
      <c r="P3377" s="26">
        <f t="shared" ref="P3377:R3377" si="3964">P3378</f>
        <v>566.99800000000005</v>
      </c>
      <c r="Q3377" s="26">
        <f t="shared" si="3964"/>
        <v>0</v>
      </c>
      <c r="R3377" s="26">
        <f t="shared" si="3964"/>
        <v>0</v>
      </c>
    </row>
    <row r="3378" spans="1:18" ht="26" x14ac:dyDescent="0.35">
      <c r="A3378" s="10">
        <v>975</v>
      </c>
      <c r="B3378" s="10" t="s">
        <v>8</v>
      </c>
      <c r="C3378" s="10" t="s">
        <v>74</v>
      </c>
      <c r="D3378" s="10" t="s">
        <v>301</v>
      </c>
      <c r="E3378" s="10">
        <v>120</v>
      </c>
      <c r="F3378" s="25" t="s">
        <v>355</v>
      </c>
      <c r="G3378" s="26">
        <v>534.5</v>
      </c>
      <c r="H3378" s="26">
        <v>567.27630999999997</v>
      </c>
      <c r="I3378" s="26">
        <v>567.27630999999997</v>
      </c>
      <c r="J3378" s="26">
        <f>H3378</f>
        <v>567.27630999999997</v>
      </c>
      <c r="K3378" s="26">
        <f>I3378</f>
        <v>567.27630999999997</v>
      </c>
      <c r="L3378" s="26"/>
      <c r="M3378" s="26"/>
      <c r="N3378" s="26">
        <v>566.99800000000005</v>
      </c>
      <c r="O3378" s="47">
        <f t="shared" si="3929"/>
        <v>99.950939252160921</v>
      </c>
      <c r="P3378" s="26">
        <f>N3378</f>
        <v>566.99800000000005</v>
      </c>
      <c r="Q3378" s="26"/>
      <c r="R3378" s="26"/>
    </row>
    <row r="3379" spans="1:18" ht="26" x14ac:dyDescent="0.35">
      <c r="A3379" s="10">
        <v>975</v>
      </c>
      <c r="B3379" s="10" t="s">
        <v>8</v>
      </c>
      <c r="C3379" s="10" t="s">
        <v>74</v>
      </c>
      <c r="D3379" s="10" t="s">
        <v>301</v>
      </c>
      <c r="E3379" s="10" t="s">
        <v>6</v>
      </c>
      <c r="F3379" s="25" t="s">
        <v>367</v>
      </c>
      <c r="G3379" s="26">
        <f t="shared" ref="G3379:N3379" si="3965">G3380</f>
        <v>43</v>
      </c>
      <c r="H3379" s="26">
        <f t="shared" si="3965"/>
        <v>10.22369</v>
      </c>
      <c r="I3379" s="26">
        <f t="shared" si="3965"/>
        <v>10.22369</v>
      </c>
      <c r="J3379" s="26">
        <f t="shared" si="3965"/>
        <v>10.22369</v>
      </c>
      <c r="K3379" s="26">
        <f t="shared" si="3965"/>
        <v>10.22369</v>
      </c>
      <c r="L3379" s="26">
        <f t="shared" si="3965"/>
        <v>0</v>
      </c>
      <c r="M3379" s="26">
        <f t="shared" si="3965"/>
        <v>0</v>
      </c>
      <c r="N3379" s="26">
        <f t="shared" si="3965"/>
        <v>10.224</v>
      </c>
      <c r="O3379" s="47">
        <f t="shared" si="3929"/>
        <v>100.00303217331512</v>
      </c>
      <c r="P3379" s="26">
        <f t="shared" ref="P3379:R3379" si="3966">P3380</f>
        <v>10.224</v>
      </c>
      <c r="Q3379" s="26">
        <f t="shared" si="3966"/>
        <v>0</v>
      </c>
      <c r="R3379" s="26">
        <f t="shared" si="3966"/>
        <v>0</v>
      </c>
    </row>
    <row r="3380" spans="1:18" ht="26" x14ac:dyDescent="0.35">
      <c r="A3380" s="10">
        <v>975</v>
      </c>
      <c r="B3380" s="10" t="s">
        <v>8</v>
      </c>
      <c r="C3380" s="10" t="s">
        <v>74</v>
      </c>
      <c r="D3380" s="10" t="s">
        <v>301</v>
      </c>
      <c r="E3380" s="10">
        <v>240</v>
      </c>
      <c r="F3380" s="25" t="s">
        <v>356</v>
      </c>
      <c r="G3380" s="26">
        <v>43</v>
      </c>
      <c r="H3380" s="26">
        <v>10.22369</v>
      </c>
      <c r="I3380" s="26">
        <v>10.22369</v>
      </c>
      <c r="J3380" s="26">
        <f>H3380</f>
        <v>10.22369</v>
      </c>
      <c r="K3380" s="26">
        <f>I3380</f>
        <v>10.22369</v>
      </c>
      <c r="L3380" s="26"/>
      <c r="M3380" s="26"/>
      <c r="N3380" s="26">
        <v>10.224</v>
      </c>
      <c r="O3380" s="47">
        <f t="shared" si="3929"/>
        <v>100.00303217331512</v>
      </c>
      <c r="P3380" s="26">
        <f>N3380</f>
        <v>10.224</v>
      </c>
      <c r="Q3380" s="26"/>
      <c r="R3380" s="26"/>
    </row>
    <row r="3381" spans="1:18" ht="65" x14ac:dyDescent="0.35">
      <c r="A3381" s="10">
        <v>975</v>
      </c>
      <c r="B3381" s="10" t="s">
        <v>8</v>
      </c>
      <c r="C3381" s="10" t="s">
        <v>74</v>
      </c>
      <c r="D3381" s="10" t="s">
        <v>954</v>
      </c>
      <c r="E3381" s="10"/>
      <c r="F3381" s="25" t="s">
        <v>913</v>
      </c>
      <c r="G3381" s="26"/>
      <c r="H3381" s="26">
        <f>H3382</f>
        <v>878.43449999999996</v>
      </c>
      <c r="I3381" s="26">
        <f t="shared" ref="I3381:R3382" si="3967">I3382</f>
        <v>878.43449999999996</v>
      </c>
      <c r="J3381" s="26">
        <f t="shared" si="3967"/>
        <v>878.43449999999996</v>
      </c>
      <c r="K3381" s="26">
        <f t="shared" si="3967"/>
        <v>878.43449999999996</v>
      </c>
      <c r="L3381" s="26">
        <f t="shared" si="3967"/>
        <v>0</v>
      </c>
      <c r="M3381" s="26">
        <f t="shared" si="3967"/>
        <v>0</v>
      </c>
      <c r="N3381" s="26">
        <f t="shared" si="3967"/>
        <v>878.43499999999995</v>
      </c>
      <c r="O3381" s="47">
        <f t="shared" si="3929"/>
        <v>100.00005691944021</v>
      </c>
      <c r="P3381" s="26">
        <f t="shared" si="3967"/>
        <v>878.43499999999995</v>
      </c>
      <c r="Q3381" s="26">
        <f t="shared" si="3967"/>
        <v>0</v>
      </c>
      <c r="R3381" s="26">
        <f t="shared" si="3967"/>
        <v>0</v>
      </c>
    </row>
    <row r="3382" spans="1:18" ht="52" x14ac:dyDescent="0.35">
      <c r="A3382" s="10">
        <v>975</v>
      </c>
      <c r="B3382" s="10" t="s">
        <v>8</v>
      </c>
      <c r="C3382" s="10" t="s">
        <v>74</v>
      </c>
      <c r="D3382" s="10" t="s">
        <v>954</v>
      </c>
      <c r="E3382" s="10" t="s">
        <v>19</v>
      </c>
      <c r="F3382" s="25" t="s">
        <v>366</v>
      </c>
      <c r="G3382" s="26"/>
      <c r="H3382" s="26">
        <f>H3383</f>
        <v>878.43449999999996</v>
      </c>
      <c r="I3382" s="26">
        <f t="shared" si="3967"/>
        <v>878.43449999999996</v>
      </c>
      <c r="J3382" s="26">
        <f t="shared" si="3967"/>
        <v>878.43449999999996</v>
      </c>
      <c r="K3382" s="26">
        <f t="shared" si="3967"/>
        <v>878.43449999999996</v>
      </c>
      <c r="L3382" s="26">
        <f t="shared" si="3967"/>
        <v>0</v>
      </c>
      <c r="M3382" s="26">
        <f t="shared" si="3967"/>
        <v>0</v>
      </c>
      <c r="N3382" s="26">
        <f t="shared" si="3967"/>
        <v>878.43499999999995</v>
      </c>
      <c r="O3382" s="47">
        <f t="shared" si="3929"/>
        <v>100.00005691944021</v>
      </c>
      <c r="P3382" s="26">
        <f t="shared" si="3967"/>
        <v>878.43499999999995</v>
      </c>
      <c r="Q3382" s="26">
        <f t="shared" si="3967"/>
        <v>0</v>
      </c>
      <c r="R3382" s="26">
        <f t="shared" si="3967"/>
        <v>0</v>
      </c>
    </row>
    <row r="3383" spans="1:18" ht="26" x14ac:dyDescent="0.35">
      <c r="A3383" s="10">
        <v>975</v>
      </c>
      <c r="B3383" s="10" t="s">
        <v>8</v>
      </c>
      <c r="C3383" s="10" t="s">
        <v>74</v>
      </c>
      <c r="D3383" s="10" t="s">
        <v>954</v>
      </c>
      <c r="E3383" s="10">
        <v>120</v>
      </c>
      <c r="F3383" s="25" t="s">
        <v>355</v>
      </c>
      <c r="G3383" s="26"/>
      <c r="H3383" s="26">
        <v>878.43449999999996</v>
      </c>
      <c r="I3383" s="26">
        <v>878.43449999999996</v>
      </c>
      <c r="J3383" s="26">
        <f>H3383</f>
        <v>878.43449999999996</v>
      </c>
      <c r="K3383" s="26">
        <f>I3383</f>
        <v>878.43449999999996</v>
      </c>
      <c r="L3383" s="26"/>
      <c r="M3383" s="26"/>
      <c r="N3383" s="26">
        <v>878.43499999999995</v>
      </c>
      <c r="O3383" s="47">
        <f t="shared" si="3929"/>
        <v>100.00005691944021</v>
      </c>
      <c r="P3383" s="26">
        <f>N3383</f>
        <v>878.43499999999995</v>
      </c>
      <c r="Q3383" s="26"/>
      <c r="R3383" s="26"/>
    </row>
    <row r="3384" spans="1:18" ht="26" x14ac:dyDescent="0.35">
      <c r="A3384" s="10">
        <v>975</v>
      </c>
      <c r="B3384" s="10" t="s">
        <v>8</v>
      </c>
      <c r="C3384" s="10" t="s">
        <v>74</v>
      </c>
      <c r="D3384" s="10" t="s">
        <v>30</v>
      </c>
      <c r="E3384" s="10"/>
      <c r="F3384" s="25" t="s">
        <v>41</v>
      </c>
      <c r="G3384" s="26">
        <f t="shared" ref="G3384" si="3968">G3385+G3389</f>
        <v>213470</v>
      </c>
      <c r="H3384" s="26">
        <f t="shared" ref="H3384:M3384" si="3969">H3385+H3389</f>
        <v>220916.83799999999</v>
      </c>
      <c r="I3384" s="26">
        <f t="shared" si="3969"/>
        <v>220916.83799999999</v>
      </c>
      <c r="J3384" s="26">
        <f t="shared" si="3969"/>
        <v>0</v>
      </c>
      <c r="K3384" s="26">
        <f t="shared" si="3969"/>
        <v>0</v>
      </c>
      <c r="L3384" s="26">
        <f t="shared" si="3969"/>
        <v>0</v>
      </c>
      <c r="M3384" s="26">
        <f t="shared" si="3969"/>
        <v>0</v>
      </c>
      <c r="N3384" s="26">
        <f t="shared" ref="N3384" si="3970">N3385+N3389</f>
        <v>220366.274</v>
      </c>
      <c r="O3384" s="47">
        <f t="shared" si="3929"/>
        <v>99.750782237793942</v>
      </c>
      <c r="P3384" s="26">
        <f t="shared" ref="P3384:R3384" si="3971">P3385+P3389</f>
        <v>0</v>
      </c>
      <c r="Q3384" s="26">
        <f t="shared" ref="Q3384" si="3972">Q3385+Q3389</f>
        <v>0</v>
      </c>
      <c r="R3384" s="26">
        <f t="shared" si="3971"/>
        <v>0</v>
      </c>
    </row>
    <row r="3385" spans="1:18" x14ac:dyDescent="0.35">
      <c r="A3385" s="10">
        <v>975</v>
      </c>
      <c r="B3385" s="10" t="s">
        <v>8</v>
      </c>
      <c r="C3385" s="10" t="s">
        <v>74</v>
      </c>
      <c r="D3385" s="10" t="s">
        <v>544</v>
      </c>
      <c r="E3385" s="10"/>
      <c r="F3385" s="25" t="s">
        <v>730</v>
      </c>
      <c r="G3385" s="26">
        <f t="shared" ref="G3385:N3387" si="3973">G3386</f>
        <v>3657.3</v>
      </c>
      <c r="H3385" s="26">
        <f t="shared" si="3973"/>
        <v>4752.4028399999997</v>
      </c>
      <c r="I3385" s="26">
        <f t="shared" si="3973"/>
        <v>4752.4028399999997</v>
      </c>
      <c r="J3385" s="26">
        <f t="shared" si="3973"/>
        <v>0</v>
      </c>
      <c r="K3385" s="26">
        <f t="shared" si="3973"/>
        <v>0</v>
      </c>
      <c r="L3385" s="26">
        <f t="shared" si="3973"/>
        <v>0</v>
      </c>
      <c r="M3385" s="26">
        <f t="shared" si="3973"/>
        <v>0</v>
      </c>
      <c r="N3385" s="26">
        <f t="shared" si="3973"/>
        <v>4752.3999999999996</v>
      </c>
      <c r="O3385" s="47">
        <f t="shared" si="3929"/>
        <v>99.999940240756189</v>
      </c>
      <c r="P3385" s="26">
        <f t="shared" ref="P3385:R3387" si="3974">P3386</f>
        <v>0</v>
      </c>
      <c r="Q3385" s="26">
        <f t="shared" si="3974"/>
        <v>0</v>
      </c>
      <c r="R3385" s="26">
        <f t="shared" si="3974"/>
        <v>0</v>
      </c>
    </row>
    <row r="3386" spans="1:18" ht="26" x14ac:dyDescent="0.35">
      <c r="A3386" s="10">
        <v>975</v>
      </c>
      <c r="B3386" s="10" t="s">
        <v>8</v>
      </c>
      <c r="C3386" s="10" t="s">
        <v>74</v>
      </c>
      <c r="D3386" s="10" t="s">
        <v>527</v>
      </c>
      <c r="E3386" s="10"/>
      <c r="F3386" s="25" t="s">
        <v>731</v>
      </c>
      <c r="G3386" s="26">
        <f t="shared" si="3973"/>
        <v>3657.3</v>
      </c>
      <c r="H3386" s="26">
        <f t="shared" si="3973"/>
        <v>4752.4028399999997</v>
      </c>
      <c r="I3386" s="26">
        <f t="shared" si="3973"/>
        <v>4752.4028399999997</v>
      </c>
      <c r="J3386" s="26">
        <f t="shared" si="3973"/>
        <v>0</v>
      </c>
      <c r="K3386" s="26">
        <f t="shared" si="3973"/>
        <v>0</v>
      </c>
      <c r="L3386" s="26">
        <f t="shared" si="3973"/>
        <v>0</v>
      </c>
      <c r="M3386" s="26">
        <f t="shared" si="3973"/>
        <v>0</v>
      </c>
      <c r="N3386" s="26">
        <f t="shared" si="3973"/>
        <v>4752.3999999999996</v>
      </c>
      <c r="O3386" s="47">
        <f t="shared" si="3929"/>
        <v>99.999940240756189</v>
      </c>
      <c r="P3386" s="26">
        <f t="shared" si="3974"/>
        <v>0</v>
      </c>
      <c r="Q3386" s="26">
        <f t="shared" si="3974"/>
        <v>0</v>
      </c>
      <c r="R3386" s="26">
        <f t="shared" si="3974"/>
        <v>0</v>
      </c>
    </row>
    <row r="3387" spans="1:18" ht="52" x14ac:dyDescent="0.35">
      <c r="A3387" s="10">
        <v>975</v>
      </c>
      <c r="B3387" s="10" t="s">
        <v>8</v>
      </c>
      <c r="C3387" s="10" t="s">
        <v>74</v>
      </c>
      <c r="D3387" s="10" t="s">
        <v>527</v>
      </c>
      <c r="E3387" s="10" t="s">
        <v>19</v>
      </c>
      <c r="F3387" s="25" t="s">
        <v>366</v>
      </c>
      <c r="G3387" s="26">
        <f t="shared" si="3973"/>
        <v>3657.3</v>
      </c>
      <c r="H3387" s="26">
        <f t="shared" si="3973"/>
        <v>4752.4028399999997</v>
      </c>
      <c r="I3387" s="26">
        <f t="shared" si="3973"/>
        <v>4752.4028399999997</v>
      </c>
      <c r="J3387" s="26">
        <f t="shared" si="3973"/>
        <v>0</v>
      </c>
      <c r="K3387" s="26">
        <f t="shared" si="3973"/>
        <v>0</v>
      </c>
      <c r="L3387" s="26">
        <f t="shared" si="3973"/>
        <v>0</v>
      </c>
      <c r="M3387" s="26">
        <f t="shared" si="3973"/>
        <v>0</v>
      </c>
      <c r="N3387" s="26">
        <f t="shared" si="3973"/>
        <v>4752.3999999999996</v>
      </c>
      <c r="O3387" s="47">
        <f t="shared" si="3929"/>
        <v>99.999940240756189</v>
      </c>
      <c r="P3387" s="26">
        <f t="shared" si="3974"/>
        <v>0</v>
      </c>
      <c r="Q3387" s="26">
        <f t="shared" si="3974"/>
        <v>0</v>
      </c>
      <c r="R3387" s="26">
        <f t="shared" si="3974"/>
        <v>0</v>
      </c>
    </row>
    <row r="3388" spans="1:18" ht="26" x14ac:dyDescent="0.35">
      <c r="A3388" s="10">
        <v>975</v>
      </c>
      <c r="B3388" s="10" t="s">
        <v>8</v>
      </c>
      <c r="C3388" s="10" t="s">
        <v>74</v>
      </c>
      <c r="D3388" s="10" t="s">
        <v>527</v>
      </c>
      <c r="E3388" s="10">
        <v>120</v>
      </c>
      <c r="F3388" s="25" t="s">
        <v>355</v>
      </c>
      <c r="G3388" s="26">
        <v>3657.3</v>
      </c>
      <c r="H3388" s="26">
        <v>4752.4028399999997</v>
      </c>
      <c r="I3388" s="26">
        <v>4752.4028399999997</v>
      </c>
      <c r="J3388" s="26"/>
      <c r="K3388" s="26"/>
      <c r="L3388" s="26"/>
      <c r="M3388" s="26"/>
      <c r="N3388" s="26">
        <v>4752.3999999999996</v>
      </c>
      <c r="O3388" s="47">
        <f t="shared" si="3929"/>
        <v>99.999940240756189</v>
      </c>
      <c r="P3388" s="26"/>
      <c r="Q3388" s="26"/>
      <c r="R3388" s="26"/>
    </row>
    <row r="3389" spans="1:18" x14ac:dyDescent="0.35">
      <c r="A3389" s="10">
        <v>975</v>
      </c>
      <c r="B3389" s="10" t="s">
        <v>8</v>
      </c>
      <c r="C3389" s="10" t="s">
        <v>74</v>
      </c>
      <c r="D3389" s="10" t="s">
        <v>545</v>
      </c>
      <c r="E3389" s="10"/>
      <c r="F3389" s="25" t="s">
        <v>717</v>
      </c>
      <c r="G3389" s="26">
        <f t="shared" ref="G3389" si="3975">G3390+G3393</f>
        <v>209812.7</v>
      </c>
      <c r="H3389" s="26">
        <f t="shared" ref="H3389:M3389" si="3976">H3390+H3393</f>
        <v>216164.43515999999</v>
      </c>
      <c r="I3389" s="26">
        <f t="shared" si="3976"/>
        <v>216164.43515999999</v>
      </c>
      <c r="J3389" s="26">
        <f t="shared" si="3976"/>
        <v>0</v>
      </c>
      <c r="K3389" s="26">
        <f t="shared" si="3976"/>
        <v>0</v>
      </c>
      <c r="L3389" s="26">
        <f t="shared" si="3976"/>
        <v>0</v>
      </c>
      <c r="M3389" s="26">
        <f t="shared" si="3976"/>
        <v>0</v>
      </c>
      <c r="N3389" s="26">
        <f t="shared" ref="N3389" si="3977">N3390+N3393</f>
        <v>215613.87400000001</v>
      </c>
      <c r="O3389" s="47">
        <f t="shared" si="3929"/>
        <v>99.745304467132868</v>
      </c>
      <c r="P3389" s="26">
        <f t="shared" ref="P3389:R3389" si="3978">P3390+P3393</f>
        <v>0</v>
      </c>
      <c r="Q3389" s="26">
        <f t="shared" ref="Q3389" si="3979">Q3390+Q3393</f>
        <v>0</v>
      </c>
      <c r="R3389" s="26">
        <f t="shared" si="3978"/>
        <v>0</v>
      </c>
    </row>
    <row r="3390" spans="1:18" ht="26" x14ac:dyDescent="0.35">
      <c r="A3390" s="10">
        <v>975</v>
      </c>
      <c r="B3390" s="10" t="s">
        <v>8</v>
      </c>
      <c r="C3390" s="10" t="s">
        <v>74</v>
      </c>
      <c r="D3390" s="10" t="s">
        <v>526</v>
      </c>
      <c r="E3390" s="10"/>
      <c r="F3390" s="25" t="s">
        <v>718</v>
      </c>
      <c r="G3390" s="26">
        <f t="shared" ref="G3390:N3391" si="3980">G3391</f>
        <v>195592.6</v>
      </c>
      <c r="H3390" s="26">
        <f t="shared" si="3980"/>
        <v>205370.44261999999</v>
      </c>
      <c r="I3390" s="26">
        <f t="shared" si="3980"/>
        <v>205370.44261999999</v>
      </c>
      <c r="J3390" s="26">
        <f t="shared" si="3980"/>
        <v>0</v>
      </c>
      <c r="K3390" s="26">
        <f t="shared" si="3980"/>
        <v>0</v>
      </c>
      <c r="L3390" s="26">
        <f t="shared" si="3980"/>
        <v>0</v>
      </c>
      <c r="M3390" s="26">
        <f t="shared" si="3980"/>
        <v>0</v>
      </c>
      <c r="N3390" s="26">
        <f t="shared" si="3980"/>
        <v>205211.617</v>
      </c>
      <c r="O3390" s="47">
        <f t="shared" si="3929"/>
        <v>99.922663837125839</v>
      </c>
      <c r="P3390" s="26">
        <f t="shared" ref="P3390:R3391" si="3981">P3391</f>
        <v>0</v>
      </c>
      <c r="Q3390" s="26">
        <f t="shared" si="3981"/>
        <v>0</v>
      </c>
      <c r="R3390" s="26">
        <f t="shared" si="3981"/>
        <v>0</v>
      </c>
    </row>
    <row r="3391" spans="1:18" ht="52" x14ac:dyDescent="0.35">
      <c r="A3391" s="10">
        <v>975</v>
      </c>
      <c r="B3391" s="10" t="s">
        <v>8</v>
      </c>
      <c r="C3391" s="10" t="s">
        <v>74</v>
      </c>
      <c r="D3391" s="10" t="s">
        <v>526</v>
      </c>
      <c r="E3391" s="10" t="s">
        <v>19</v>
      </c>
      <c r="F3391" s="25" t="s">
        <v>366</v>
      </c>
      <c r="G3391" s="26">
        <f t="shared" si="3980"/>
        <v>195592.6</v>
      </c>
      <c r="H3391" s="26">
        <f t="shared" si="3980"/>
        <v>205370.44261999999</v>
      </c>
      <c r="I3391" s="26">
        <f t="shared" si="3980"/>
        <v>205370.44261999999</v>
      </c>
      <c r="J3391" s="26">
        <f t="shared" si="3980"/>
        <v>0</v>
      </c>
      <c r="K3391" s="26">
        <f t="shared" si="3980"/>
        <v>0</v>
      </c>
      <c r="L3391" s="26">
        <f t="shared" si="3980"/>
        <v>0</v>
      </c>
      <c r="M3391" s="26">
        <f t="shared" si="3980"/>
        <v>0</v>
      </c>
      <c r="N3391" s="26">
        <f t="shared" si="3980"/>
        <v>205211.617</v>
      </c>
      <c r="O3391" s="47">
        <f t="shared" si="3929"/>
        <v>99.922663837125839</v>
      </c>
      <c r="P3391" s="26">
        <f t="shared" si="3981"/>
        <v>0</v>
      </c>
      <c r="Q3391" s="26">
        <f t="shared" si="3981"/>
        <v>0</v>
      </c>
      <c r="R3391" s="26">
        <f t="shared" si="3981"/>
        <v>0</v>
      </c>
    </row>
    <row r="3392" spans="1:18" ht="26" x14ac:dyDescent="0.35">
      <c r="A3392" s="10">
        <v>975</v>
      </c>
      <c r="B3392" s="10" t="s">
        <v>8</v>
      </c>
      <c r="C3392" s="10" t="s">
        <v>74</v>
      </c>
      <c r="D3392" s="10" t="s">
        <v>526</v>
      </c>
      <c r="E3392" s="10">
        <v>120</v>
      </c>
      <c r="F3392" s="25" t="s">
        <v>355</v>
      </c>
      <c r="G3392" s="26">
        <v>195592.6</v>
      </c>
      <c r="H3392" s="26">
        <v>205370.44261999999</v>
      </c>
      <c r="I3392" s="26">
        <v>205370.44261999999</v>
      </c>
      <c r="J3392" s="26"/>
      <c r="K3392" s="26"/>
      <c r="L3392" s="26"/>
      <c r="M3392" s="26"/>
      <c r="N3392" s="26">
        <v>205211.617</v>
      </c>
      <c r="O3392" s="47">
        <f t="shared" si="3929"/>
        <v>99.922663837125839</v>
      </c>
      <c r="P3392" s="26"/>
      <c r="Q3392" s="26"/>
      <c r="R3392" s="26"/>
    </row>
    <row r="3393" spans="1:18" ht="26" x14ac:dyDescent="0.35">
      <c r="A3393" s="10">
        <v>975</v>
      </c>
      <c r="B3393" s="10" t="s">
        <v>8</v>
      </c>
      <c r="C3393" s="10" t="s">
        <v>74</v>
      </c>
      <c r="D3393" s="10" t="s">
        <v>528</v>
      </c>
      <c r="E3393" s="10"/>
      <c r="F3393" s="25" t="s">
        <v>719</v>
      </c>
      <c r="G3393" s="26">
        <f t="shared" ref="G3393" si="3982">G3394+G3396+G3398</f>
        <v>14220.1</v>
      </c>
      <c r="H3393" s="26">
        <f t="shared" ref="H3393:M3393" si="3983">H3394+H3396+H3398</f>
        <v>10793.992539999999</v>
      </c>
      <c r="I3393" s="26">
        <f t="shared" si="3983"/>
        <v>10793.992539999999</v>
      </c>
      <c r="J3393" s="26">
        <f t="shared" si="3983"/>
        <v>0</v>
      </c>
      <c r="K3393" s="26">
        <f t="shared" si="3983"/>
        <v>0</v>
      </c>
      <c r="L3393" s="26">
        <f t="shared" si="3983"/>
        <v>0</v>
      </c>
      <c r="M3393" s="26">
        <f t="shared" si="3983"/>
        <v>0</v>
      </c>
      <c r="N3393" s="26">
        <f t="shared" ref="N3393" si="3984">N3394+N3396+N3398</f>
        <v>10402.257</v>
      </c>
      <c r="O3393" s="47">
        <f t="shared" si="3929"/>
        <v>96.37080034520757</v>
      </c>
      <c r="P3393" s="26">
        <f t="shared" ref="P3393:R3393" si="3985">P3394+P3396+P3398</f>
        <v>0</v>
      </c>
      <c r="Q3393" s="26">
        <f t="shared" ref="Q3393" si="3986">Q3394+Q3396+Q3398</f>
        <v>0</v>
      </c>
      <c r="R3393" s="26">
        <f t="shared" si="3985"/>
        <v>0</v>
      </c>
    </row>
    <row r="3394" spans="1:18" ht="52" x14ac:dyDescent="0.35">
      <c r="A3394" s="10">
        <v>975</v>
      </c>
      <c r="B3394" s="10" t="s">
        <v>8</v>
      </c>
      <c r="C3394" s="10" t="s">
        <v>74</v>
      </c>
      <c r="D3394" s="10" t="s">
        <v>528</v>
      </c>
      <c r="E3394" s="10" t="s">
        <v>19</v>
      </c>
      <c r="F3394" s="25" t="s">
        <v>366</v>
      </c>
      <c r="G3394" s="26">
        <f t="shared" ref="G3394:N3394" si="3987">G3395</f>
        <v>1541.6</v>
      </c>
      <c r="H3394" s="26">
        <f t="shared" si="3987"/>
        <v>972.57934</v>
      </c>
      <c r="I3394" s="26">
        <f t="shared" si="3987"/>
        <v>972.57934</v>
      </c>
      <c r="J3394" s="26">
        <f t="shared" si="3987"/>
        <v>0</v>
      </c>
      <c r="K3394" s="26">
        <f t="shared" si="3987"/>
        <v>0</v>
      </c>
      <c r="L3394" s="26">
        <f t="shared" si="3987"/>
        <v>0</v>
      </c>
      <c r="M3394" s="26">
        <f t="shared" si="3987"/>
        <v>0</v>
      </c>
      <c r="N3394" s="26">
        <f t="shared" si="3987"/>
        <v>972.57899999999995</v>
      </c>
      <c r="O3394" s="47">
        <f t="shared" si="3929"/>
        <v>99.999965041412452</v>
      </c>
      <c r="P3394" s="26">
        <f t="shared" ref="P3394:R3394" si="3988">P3395</f>
        <v>0</v>
      </c>
      <c r="Q3394" s="26">
        <f t="shared" si="3988"/>
        <v>0</v>
      </c>
      <c r="R3394" s="26">
        <f t="shared" si="3988"/>
        <v>0</v>
      </c>
    </row>
    <row r="3395" spans="1:18" ht="26" x14ac:dyDescent="0.35">
      <c r="A3395" s="10">
        <v>975</v>
      </c>
      <c r="B3395" s="10" t="s">
        <v>8</v>
      </c>
      <c r="C3395" s="10" t="s">
        <v>74</v>
      </c>
      <c r="D3395" s="10" t="s">
        <v>528</v>
      </c>
      <c r="E3395" s="10">
        <v>120</v>
      </c>
      <c r="F3395" s="25" t="s">
        <v>355</v>
      </c>
      <c r="G3395" s="26">
        <v>1541.6</v>
      </c>
      <c r="H3395" s="26">
        <v>972.57934</v>
      </c>
      <c r="I3395" s="26">
        <v>972.57934</v>
      </c>
      <c r="J3395" s="26"/>
      <c r="K3395" s="26"/>
      <c r="L3395" s="26"/>
      <c r="M3395" s="26"/>
      <c r="N3395" s="26">
        <v>972.57899999999995</v>
      </c>
      <c r="O3395" s="47">
        <f t="shared" si="3929"/>
        <v>99.999965041412452</v>
      </c>
      <c r="P3395" s="26"/>
      <c r="Q3395" s="26"/>
      <c r="R3395" s="26"/>
    </row>
    <row r="3396" spans="1:18" ht="26" x14ac:dyDescent="0.35">
      <c r="A3396" s="10">
        <v>975</v>
      </c>
      <c r="B3396" s="10" t="s">
        <v>8</v>
      </c>
      <c r="C3396" s="10" t="s">
        <v>74</v>
      </c>
      <c r="D3396" s="10" t="s">
        <v>528</v>
      </c>
      <c r="E3396" s="10" t="s">
        <v>6</v>
      </c>
      <c r="F3396" s="25" t="s">
        <v>367</v>
      </c>
      <c r="G3396" s="26">
        <f t="shared" ref="G3396:N3396" si="3989">G3397</f>
        <v>12231.5</v>
      </c>
      <c r="H3396" s="26">
        <f t="shared" si="3989"/>
        <v>9338.9442899999995</v>
      </c>
      <c r="I3396" s="26">
        <f t="shared" si="3989"/>
        <v>9338.9442899999995</v>
      </c>
      <c r="J3396" s="26">
        <f t="shared" si="3989"/>
        <v>0</v>
      </c>
      <c r="K3396" s="26">
        <f t="shared" si="3989"/>
        <v>0</v>
      </c>
      <c r="L3396" s="26">
        <f t="shared" si="3989"/>
        <v>0</v>
      </c>
      <c r="M3396" s="26">
        <f t="shared" si="3989"/>
        <v>0</v>
      </c>
      <c r="N3396" s="26">
        <f t="shared" si="3989"/>
        <v>8947.2090000000007</v>
      </c>
      <c r="O3396" s="47">
        <f t="shared" si="3929"/>
        <v>95.805357888048832</v>
      </c>
      <c r="P3396" s="26">
        <f t="shared" ref="P3396:R3396" si="3990">P3397</f>
        <v>0</v>
      </c>
      <c r="Q3396" s="26">
        <f t="shared" si="3990"/>
        <v>0</v>
      </c>
      <c r="R3396" s="26">
        <f t="shared" si="3990"/>
        <v>0</v>
      </c>
    </row>
    <row r="3397" spans="1:18" ht="26" x14ac:dyDescent="0.35">
      <c r="A3397" s="10">
        <v>975</v>
      </c>
      <c r="B3397" s="10" t="s">
        <v>8</v>
      </c>
      <c r="C3397" s="10" t="s">
        <v>74</v>
      </c>
      <c r="D3397" s="10" t="s">
        <v>528</v>
      </c>
      <c r="E3397" s="10">
        <v>240</v>
      </c>
      <c r="F3397" s="25" t="s">
        <v>356</v>
      </c>
      <c r="G3397" s="26">
        <v>12231.5</v>
      </c>
      <c r="H3397" s="26">
        <v>9338.9442899999995</v>
      </c>
      <c r="I3397" s="26">
        <v>9338.9442899999995</v>
      </c>
      <c r="J3397" s="26"/>
      <c r="K3397" s="26"/>
      <c r="L3397" s="26"/>
      <c r="M3397" s="26"/>
      <c r="N3397" s="26">
        <v>8947.2090000000007</v>
      </c>
      <c r="O3397" s="47">
        <f t="shared" si="3929"/>
        <v>95.805357888048832</v>
      </c>
      <c r="P3397" s="26"/>
      <c r="Q3397" s="26"/>
      <c r="R3397" s="26"/>
    </row>
    <row r="3398" spans="1:18" x14ac:dyDescent="0.35">
      <c r="A3398" s="10">
        <v>975</v>
      </c>
      <c r="B3398" s="10" t="s">
        <v>8</v>
      </c>
      <c r="C3398" s="10" t="s">
        <v>74</v>
      </c>
      <c r="D3398" s="10" t="s">
        <v>528</v>
      </c>
      <c r="E3398" s="10" t="s">
        <v>7</v>
      </c>
      <c r="F3398" s="25" t="s">
        <v>371</v>
      </c>
      <c r="G3398" s="26">
        <f t="shared" ref="G3398:N3398" si="3991">G3399</f>
        <v>447</v>
      </c>
      <c r="H3398" s="26">
        <f t="shared" si="3991"/>
        <v>482.46890999999999</v>
      </c>
      <c r="I3398" s="26">
        <f t="shared" si="3991"/>
        <v>482.46890999999999</v>
      </c>
      <c r="J3398" s="26">
        <f t="shared" si="3991"/>
        <v>0</v>
      </c>
      <c r="K3398" s="26">
        <f t="shared" si="3991"/>
        <v>0</v>
      </c>
      <c r="L3398" s="26">
        <f t="shared" si="3991"/>
        <v>0</v>
      </c>
      <c r="M3398" s="26">
        <f t="shared" si="3991"/>
        <v>0</v>
      </c>
      <c r="N3398" s="26">
        <f t="shared" si="3991"/>
        <v>482.46899999999999</v>
      </c>
      <c r="O3398" s="47">
        <f t="shared" si="3929"/>
        <v>100.00001865405173</v>
      </c>
      <c r="P3398" s="26">
        <f t="shared" ref="P3398:R3398" si="3992">P3399</f>
        <v>0</v>
      </c>
      <c r="Q3398" s="26">
        <f t="shared" si="3992"/>
        <v>0</v>
      </c>
      <c r="R3398" s="26">
        <f t="shared" si="3992"/>
        <v>0</v>
      </c>
    </row>
    <row r="3399" spans="1:18" x14ac:dyDescent="0.35">
      <c r="A3399" s="10">
        <v>975</v>
      </c>
      <c r="B3399" s="10" t="s">
        <v>8</v>
      </c>
      <c r="C3399" s="10" t="s">
        <v>74</v>
      </c>
      <c r="D3399" s="10" t="s">
        <v>528</v>
      </c>
      <c r="E3399" s="10">
        <v>850</v>
      </c>
      <c r="F3399" s="25" t="s">
        <v>365</v>
      </c>
      <c r="G3399" s="26">
        <v>447</v>
      </c>
      <c r="H3399" s="26">
        <v>482.46890999999999</v>
      </c>
      <c r="I3399" s="26">
        <v>482.46890999999999</v>
      </c>
      <c r="J3399" s="26"/>
      <c r="K3399" s="26"/>
      <c r="L3399" s="26"/>
      <c r="M3399" s="26"/>
      <c r="N3399" s="26">
        <v>482.46899999999999</v>
      </c>
      <c r="O3399" s="47">
        <f t="shared" si="3929"/>
        <v>100.00001865405173</v>
      </c>
      <c r="P3399" s="26"/>
      <c r="Q3399" s="26"/>
      <c r="R3399" s="26"/>
    </row>
    <row r="3400" spans="1:18" s="29" customFormat="1" x14ac:dyDescent="0.35">
      <c r="A3400" s="20">
        <v>975</v>
      </c>
      <c r="B3400" s="20" t="s">
        <v>8</v>
      </c>
      <c r="C3400" s="20" t="s">
        <v>10</v>
      </c>
      <c r="D3400" s="20"/>
      <c r="E3400" s="20"/>
      <c r="F3400" s="21" t="s">
        <v>14</v>
      </c>
      <c r="G3400" s="22">
        <f>G3401+G3423+G3441+G3485+G3431</f>
        <v>324709.772</v>
      </c>
      <c r="H3400" s="22">
        <f>H3401+H3423+H3441+H3485+H3431+H3436</f>
        <v>328517.06512000004</v>
      </c>
      <c r="I3400" s="22">
        <f t="shared" ref="I3400:R3400" si="3993">I3401+I3423+I3441+I3485+I3431+I3436</f>
        <v>328517.06512000004</v>
      </c>
      <c r="J3400" s="22">
        <f t="shared" si="3993"/>
        <v>0</v>
      </c>
      <c r="K3400" s="22">
        <f t="shared" si="3993"/>
        <v>0</v>
      </c>
      <c r="L3400" s="22">
        <f t="shared" si="3993"/>
        <v>0</v>
      </c>
      <c r="M3400" s="22">
        <f t="shared" si="3993"/>
        <v>0</v>
      </c>
      <c r="N3400" s="22">
        <f t="shared" si="3993"/>
        <v>323093.12699999998</v>
      </c>
      <c r="O3400" s="48">
        <f t="shared" si="3929"/>
        <v>98.34896305370961</v>
      </c>
      <c r="P3400" s="22">
        <f t="shared" si="3993"/>
        <v>0</v>
      </c>
      <c r="Q3400" s="22">
        <f t="shared" si="3993"/>
        <v>0</v>
      </c>
      <c r="R3400" s="22">
        <f t="shared" si="3993"/>
        <v>0</v>
      </c>
    </row>
    <row r="3401" spans="1:18" x14ac:dyDescent="0.35">
      <c r="A3401" s="10">
        <v>975</v>
      </c>
      <c r="B3401" s="10" t="s">
        <v>8</v>
      </c>
      <c r="C3401" s="10" t="s">
        <v>10</v>
      </c>
      <c r="D3401" s="10" t="s">
        <v>329</v>
      </c>
      <c r="E3401" s="10"/>
      <c r="F3401" s="25" t="s">
        <v>386</v>
      </c>
      <c r="G3401" s="26">
        <f t="shared" ref="G3401:R3401" si="3994">G3402+G3408+G3417</f>
        <v>42830.421000000002</v>
      </c>
      <c r="H3401" s="26">
        <f>H3402+H3408+H3417</f>
        <v>39170.421000000002</v>
      </c>
      <c r="I3401" s="26">
        <f t="shared" si="3994"/>
        <v>39170.421000000002</v>
      </c>
      <c r="J3401" s="26">
        <f t="shared" si="3994"/>
        <v>0</v>
      </c>
      <c r="K3401" s="26">
        <f t="shared" si="3994"/>
        <v>0</v>
      </c>
      <c r="L3401" s="26">
        <f t="shared" si="3994"/>
        <v>0</v>
      </c>
      <c r="M3401" s="26">
        <f t="shared" si="3994"/>
        <v>0</v>
      </c>
      <c r="N3401" s="26">
        <f t="shared" si="3994"/>
        <v>37799.815000000002</v>
      </c>
      <c r="O3401" s="47">
        <f t="shared" si="3929"/>
        <v>96.500915831361638</v>
      </c>
      <c r="P3401" s="26">
        <f t="shared" si="3994"/>
        <v>0</v>
      </c>
      <c r="Q3401" s="26">
        <f t="shared" si="3994"/>
        <v>0</v>
      </c>
      <c r="R3401" s="26">
        <f t="shared" si="3994"/>
        <v>0</v>
      </c>
    </row>
    <row r="3402" spans="1:18" ht="39" x14ac:dyDescent="0.35">
      <c r="A3402" s="10">
        <v>975</v>
      </c>
      <c r="B3402" s="10" t="s">
        <v>8</v>
      </c>
      <c r="C3402" s="10" t="s">
        <v>10</v>
      </c>
      <c r="D3402" s="10" t="s">
        <v>330</v>
      </c>
      <c r="E3402" s="10"/>
      <c r="F3402" s="25" t="s">
        <v>818</v>
      </c>
      <c r="G3402" s="26">
        <f>G3403</f>
        <v>1093.768</v>
      </c>
      <c r="H3402" s="26">
        <f t="shared" ref="H3402:R3402" si="3995">H3403</f>
        <v>1093.768</v>
      </c>
      <c r="I3402" s="26">
        <f t="shared" si="3995"/>
        <v>1093.768</v>
      </c>
      <c r="J3402" s="26">
        <f t="shared" si="3995"/>
        <v>0</v>
      </c>
      <c r="K3402" s="26">
        <f t="shared" si="3995"/>
        <v>0</v>
      </c>
      <c r="L3402" s="26">
        <f t="shared" si="3995"/>
        <v>0</v>
      </c>
      <c r="M3402" s="26">
        <f t="shared" si="3995"/>
        <v>0</v>
      </c>
      <c r="N3402" s="26">
        <f t="shared" si="3995"/>
        <v>951.92399999999998</v>
      </c>
      <c r="O3402" s="47">
        <f t="shared" si="3929"/>
        <v>87.031619136782197</v>
      </c>
      <c r="P3402" s="26">
        <f t="shared" si="3995"/>
        <v>0</v>
      </c>
      <c r="Q3402" s="26">
        <f t="shared" si="3995"/>
        <v>0</v>
      </c>
      <c r="R3402" s="26">
        <f t="shared" si="3995"/>
        <v>0</v>
      </c>
    </row>
    <row r="3403" spans="1:18" ht="39" x14ac:dyDescent="0.35">
      <c r="A3403" s="10">
        <v>975</v>
      </c>
      <c r="B3403" s="10" t="s">
        <v>8</v>
      </c>
      <c r="C3403" s="10" t="s">
        <v>10</v>
      </c>
      <c r="D3403" s="10" t="s">
        <v>307</v>
      </c>
      <c r="E3403" s="10"/>
      <c r="F3403" s="25" t="s">
        <v>819</v>
      </c>
      <c r="G3403" s="26">
        <f t="shared" ref="G3403" si="3996">G3404+G3406</f>
        <v>1093.768</v>
      </c>
      <c r="H3403" s="26">
        <f t="shared" ref="H3403:M3403" si="3997">H3404+H3406</f>
        <v>1093.768</v>
      </c>
      <c r="I3403" s="26">
        <f t="shared" si="3997"/>
        <v>1093.768</v>
      </c>
      <c r="J3403" s="26">
        <f t="shared" si="3997"/>
        <v>0</v>
      </c>
      <c r="K3403" s="26">
        <f t="shared" si="3997"/>
        <v>0</v>
      </c>
      <c r="L3403" s="26">
        <f t="shared" si="3997"/>
        <v>0</v>
      </c>
      <c r="M3403" s="26">
        <f t="shared" si="3997"/>
        <v>0</v>
      </c>
      <c r="N3403" s="26">
        <f t="shared" ref="N3403" si="3998">N3404+N3406</f>
        <v>951.92399999999998</v>
      </c>
      <c r="O3403" s="47">
        <f t="shared" si="3929"/>
        <v>87.031619136782197</v>
      </c>
      <c r="P3403" s="26">
        <f t="shared" ref="P3403:R3403" si="3999">P3404+P3406</f>
        <v>0</v>
      </c>
      <c r="Q3403" s="26">
        <f t="shared" ref="Q3403" si="4000">Q3404+Q3406</f>
        <v>0</v>
      </c>
      <c r="R3403" s="26">
        <f t="shared" si="3999"/>
        <v>0</v>
      </c>
    </row>
    <row r="3404" spans="1:18" ht="26" x14ac:dyDescent="0.35">
      <c r="A3404" s="10">
        <v>975</v>
      </c>
      <c r="B3404" s="10" t="s">
        <v>8</v>
      </c>
      <c r="C3404" s="10" t="s">
        <v>10</v>
      </c>
      <c r="D3404" s="10" t="s">
        <v>307</v>
      </c>
      <c r="E3404" s="10" t="s">
        <v>6</v>
      </c>
      <c r="F3404" s="25" t="s">
        <v>367</v>
      </c>
      <c r="G3404" s="26">
        <f t="shared" ref="G3404:N3404" si="4001">G3405</f>
        <v>243.768</v>
      </c>
      <c r="H3404" s="26">
        <f t="shared" si="4001"/>
        <v>1093.768</v>
      </c>
      <c r="I3404" s="26">
        <f t="shared" si="4001"/>
        <v>1093.768</v>
      </c>
      <c r="J3404" s="26">
        <f t="shared" si="4001"/>
        <v>0</v>
      </c>
      <c r="K3404" s="26">
        <f t="shared" si="4001"/>
        <v>0</v>
      </c>
      <c r="L3404" s="26">
        <f t="shared" si="4001"/>
        <v>0</v>
      </c>
      <c r="M3404" s="26">
        <f t="shared" si="4001"/>
        <v>0</v>
      </c>
      <c r="N3404" s="26">
        <f t="shared" si="4001"/>
        <v>951.92399999999998</v>
      </c>
      <c r="O3404" s="47">
        <f t="shared" si="3929"/>
        <v>87.031619136782197</v>
      </c>
      <c r="P3404" s="26">
        <f t="shared" ref="P3404:R3404" si="4002">P3405</f>
        <v>0</v>
      </c>
      <c r="Q3404" s="26">
        <f t="shared" si="4002"/>
        <v>0</v>
      </c>
      <c r="R3404" s="26">
        <f t="shared" si="4002"/>
        <v>0</v>
      </c>
    </row>
    <row r="3405" spans="1:18" ht="26" x14ac:dyDescent="0.35">
      <c r="A3405" s="10">
        <v>975</v>
      </c>
      <c r="B3405" s="10" t="s">
        <v>8</v>
      </c>
      <c r="C3405" s="10" t="s">
        <v>10</v>
      </c>
      <c r="D3405" s="10" t="s">
        <v>307</v>
      </c>
      <c r="E3405" s="10">
        <v>240</v>
      </c>
      <c r="F3405" s="25" t="s">
        <v>356</v>
      </c>
      <c r="G3405" s="26">
        <v>243.768</v>
      </c>
      <c r="H3405" s="26">
        <v>1093.768</v>
      </c>
      <c r="I3405" s="26">
        <v>1093.768</v>
      </c>
      <c r="J3405" s="26"/>
      <c r="K3405" s="26"/>
      <c r="L3405" s="26"/>
      <c r="M3405" s="26"/>
      <c r="N3405" s="26">
        <v>951.92399999999998</v>
      </c>
      <c r="O3405" s="47">
        <f t="shared" si="3929"/>
        <v>87.031619136782197</v>
      </c>
      <c r="P3405" s="26"/>
      <c r="Q3405" s="26"/>
      <c r="R3405" s="26"/>
    </row>
    <row r="3406" spans="1:18" ht="26" x14ac:dyDescent="0.35">
      <c r="A3406" s="10">
        <v>975</v>
      </c>
      <c r="B3406" s="10" t="s">
        <v>8</v>
      </c>
      <c r="C3406" s="10" t="s">
        <v>10</v>
      </c>
      <c r="D3406" s="10" t="s">
        <v>307</v>
      </c>
      <c r="E3406" s="10" t="s">
        <v>85</v>
      </c>
      <c r="F3406" s="25" t="s">
        <v>370</v>
      </c>
      <c r="G3406" s="26">
        <f t="shared" ref="G3406:N3406" si="4003">G3407</f>
        <v>850</v>
      </c>
      <c r="H3406" s="26">
        <f t="shared" si="4003"/>
        <v>0</v>
      </c>
      <c r="I3406" s="26">
        <f t="shared" si="4003"/>
        <v>0</v>
      </c>
      <c r="J3406" s="26">
        <f t="shared" si="4003"/>
        <v>0</v>
      </c>
      <c r="K3406" s="26">
        <f t="shared" si="4003"/>
        <v>0</v>
      </c>
      <c r="L3406" s="26">
        <f t="shared" si="4003"/>
        <v>0</v>
      </c>
      <c r="M3406" s="26">
        <f t="shared" si="4003"/>
        <v>0</v>
      </c>
      <c r="N3406" s="26">
        <f t="shared" si="4003"/>
        <v>0</v>
      </c>
      <c r="O3406" s="47"/>
      <c r="P3406" s="26">
        <f t="shared" ref="P3406:R3406" si="4004">P3407</f>
        <v>0</v>
      </c>
      <c r="Q3406" s="26">
        <f t="shared" si="4004"/>
        <v>0</v>
      </c>
      <c r="R3406" s="26">
        <f t="shared" si="4004"/>
        <v>0</v>
      </c>
    </row>
    <row r="3407" spans="1:18" ht="26" x14ac:dyDescent="0.35">
      <c r="A3407" s="10">
        <v>975</v>
      </c>
      <c r="B3407" s="10" t="s">
        <v>8</v>
      </c>
      <c r="C3407" s="10" t="s">
        <v>10</v>
      </c>
      <c r="D3407" s="10" t="s">
        <v>307</v>
      </c>
      <c r="E3407" s="10">
        <v>630</v>
      </c>
      <c r="F3407" s="25" t="s">
        <v>363</v>
      </c>
      <c r="G3407" s="26">
        <v>850</v>
      </c>
      <c r="H3407" s="26"/>
      <c r="I3407" s="26"/>
      <c r="J3407" s="26"/>
      <c r="K3407" s="26"/>
      <c r="L3407" s="26"/>
      <c r="M3407" s="26"/>
      <c r="N3407" s="26"/>
      <c r="O3407" s="47"/>
      <c r="P3407" s="26"/>
      <c r="Q3407" s="26"/>
      <c r="R3407" s="26"/>
    </row>
    <row r="3408" spans="1:18" ht="26" x14ac:dyDescent="0.35">
      <c r="A3408" s="10">
        <v>975</v>
      </c>
      <c r="B3408" s="10" t="s">
        <v>8</v>
      </c>
      <c r="C3408" s="10" t="s">
        <v>10</v>
      </c>
      <c r="D3408" s="10" t="s">
        <v>331</v>
      </c>
      <c r="E3408" s="10"/>
      <c r="F3408" s="25" t="s">
        <v>387</v>
      </c>
      <c r="G3408" s="26">
        <f>G3409+G3414</f>
        <v>36938.218000000001</v>
      </c>
      <c r="H3408" s="26">
        <f t="shared" ref="H3408:R3408" si="4005">H3409+H3414</f>
        <v>33778.218000000001</v>
      </c>
      <c r="I3408" s="26">
        <f t="shared" si="4005"/>
        <v>33778.218000000001</v>
      </c>
      <c r="J3408" s="26">
        <f t="shared" si="4005"/>
        <v>0</v>
      </c>
      <c r="K3408" s="26">
        <f t="shared" si="4005"/>
        <v>0</v>
      </c>
      <c r="L3408" s="26">
        <f t="shared" si="4005"/>
        <v>0</v>
      </c>
      <c r="M3408" s="26">
        <f t="shared" si="4005"/>
        <v>0</v>
      </c>
      <c r="N3408" s="26">
        <f t="shared" si="4005"/>
        <v>33403.809000000001</v>
      </c>
      <c r="O3408" s="47">
        <f t="shared" ref="O3408:O3469" si="4006">N3408/H3408*100</f>
        <v>98.891566748725467</v>
      </c>
      <c r="P3408" s="26">
        <f t="shared" si="4005"/>
        <v>0</v>
      </c>
      <c r="Q3408" s="26">
        <f t="shared" si="4005"/>
        <v>0</v>
      </c>
      <c r="R3408" s="26">
        <f t="shared" si="4005"/>
        <v>0</v>
      </c>
    </row>
    <row r="3409" spans="1:18" ht="26" x14ac:dyDescent="0.35">
      <c r="A3409" s="10">
        <v>975</v>
      </c>
      <c r="B3409" s="10" t="s">
        <v>8</v>
      </c>
      <c r="C3409" s="10" t="s">
        <v>10</v>
      </c>
      <c r="D3409" s="10" t="s">
        <v>540</v>
      </c>
      <c r="E3409" s="10"/>
      <c r="F3409" s="25" t="s">
        <v>820</v>
      </c>
      <c r="G3409" s="26">
        <f t="shared" ref="G3409" si="4007">G3410+G3412</f>
        <v>32411.018</v>
      </c>
      <c r="H3409" s="26">
        <f t="shared" ref="H3409:M3409" si="4008">H3410+H3412</f>
        <v>29251.018</v>
      </c>
      <c r="I3409" s="26">
        <f t="shared" si="4008"/>
        <v>29251.018</v>
      </c>
      <c r="J3409" s="26">
        <f t="shared" si="4008"/>
        <v>0</v>
      </c>
      <c r="K3409" s="26">
        <f t="shared" si="4008"/>
        <v>0</v>
      </c>
      <c r="L3409" s="26">
        <f t="shared" si="4008"/>
        <v>0</v>
      </c>
      <c r="M3409" s="26">
        <f t="shared" si="4008"/>
        <v>0</v>
      </c>
      <c r="N3409" s="26">
        <f t="shared" ref="N3409" si="4009">N3410+N3412</f>
        <v>28876.609</v>
      </c>
      <c r="O3409" s="47">
        <f t="shared" si="4006"/>
        <v>98.720013778665759</v>
      </c>
      <c r="P3409" s="26">
        <f t="shared" ref="P3409:R3409" si="4010">P3410+P3412</f>
        <v>0</v>
      </c>
      <c r="Q3409" s="26">
        <f t="shared" ref="Q3409" si="4011">Q3410+Q3412</f>
        <v>0</v>
      </c>
      <c r="R3409" s="26">
        <f t="shared" si="4010"/>
        <v>0</v>
      </c>
    </row>
    <row r="3410" spans="1:18" ht="26" x14ac:dyDescent="0.35">
      <c r="A3410" s="10">
        <v>975</v>
      </c>
      <c r="B3410" s="10" t="s">
        <v>8</v>
      </c>
      <c r="C3410" s="10" t="s">
        <v>10</v>
      </c>
      <c r="D3410" s="10" t="s">
        <v>540</v>
      </c>
      <c r="E3410" s="10" t="s">
        <v>6</v>
      </c>
      <c r="F3410" s="25" t="s">
        <v>367</v>
      </c>
      <c r="G3410" s="26">
        <f t="shared" ref="G3410:N3410" si="4012">G3411</f>
        <v>2385.018</v>
      </c>
      <c r="H3410" s="26">
        <f t="shared" si="4012"/>
        <v>1575.018</v>
      </c>
      <c r="I3410" s="26">
        <f t="shared" si="4012"/>
        <v>1575.018</v>
      </c>
      <c r="J3410" s="26">
        <f t="shared" si="4012"/>
        <v>0</v>
      </c>
      <c r="K3410" s="26">
        <f t="shared" si="4012"/>
        <v>0</v>
      </c>
      <c r="L3410" s="26">
        <f t="shared" si="4012"/>
        <v>0</v>
      </c>
      <c r="M3410" s="26">
        <f t="shared" si="4012"/>
        <v>0</v>
      </c>
      <c r="N3410" s="26">
        <f t="shared" si="4012"/>
        <v>1546.97</v>
      </c>
      <c r="O3410" s="47">
        <f t="shared" si="4006"/>
        <v>98.219194955232254</v>
      </c>
      <c r="P3410" s="26">
        <f t="shared" ref="P3410:R3410" si="4013">P3411</f>
        <v>0</v>
      </c>
      <c r="Q3410" s="26">
        <f t="shared" si="4013"/>
        <v>0</v>
      </c>
      <c r="R3410" s="26">
        <f t="shared" si="4013"/>
        <v>0</v>
      </c>
    </row>
    <row r="3411" spans="1:18" ht="26" x14ac:dyDescent="0.35">
      <c r="A3411" s="10">
        <v>975</v>
      </c>
      <c r="B3411" s="10" t="s">
        <v>8</v>
      </c>
      <c r="C3411" s="10" t="s">
        <v>10</v>
      </c>
      <c r="D3411" s="10" t="s">
        <v>540</v>
      </c>
      <c r="E3411" s="10">
        <v>240</v>
      </c>
      <c r="F3411" s="25" t="s">
        <v>356</v>
      </c>
      <c r="G3411" s="26">
        <v>2385.018</v>
      </c>
      <c r="H3411" s="26">
        <v>1575.018</v>
      </c>
      <c r="I3411" s="26">
        <v>1575.018</v>
      </c>
      <c r="J3411" s="26"/>
      <c r="K3411" s="26"/>
      <c r="L3411" s="26"/>
      <c r="M3411" s="26"/>
      <c r="N3411" s="26">
        <v>1546.97</v>
      </c>
      <c r="O3411" s="47">
        <f t="shared" si="4006"/>
        <v>98.219194955232254</v>
      </c>
      <c r="P3411" s="26"/>
      <c r="Q3411" s="26"/>
      <c r="R3411" s="26"/>
    </row>
    <row r="3412" spans="1:18" ht="26" x14ac:dyDescent="0.35">
      <c r="A3412" s="10">
        <v>975</v>
      </c>
      <c r="B3412" s="10" t="s">
        <v>8</v>
      </c>
      <c r="C3412" s="10" t="s">
        <v>10</v>
      </c>
      <c r="D3412" s="10" t="s">
        <v>540</v>
      </c>
      <c r="E3412" s="10" t="s">
        <v>85</v>
      </c>
      <c r="F3412" s="25" t="s">
        <v>370</v>
      </c>
      <c r="G3412" s="26">
        <f t="shared" ref="G3412:N3412" si="4014">G3413</f>
        <v>30026</v>
      </c>
      <c r="H3412" s="26">
        <f t="shared" si="4014"/>
        <v>27676</v>
      </c>
      <c r="I3412" s="26">
        <f t="shared" si="4014"/>
        <v>27676</v>
      </c>
      <c r="J3412" s="26">
        <f t="shared" si="4014"/>
        <v>0</v>
      </c>
      <c r="K3412" s="26">
        <f t="shared" si="4014"/>
        <v>0</v>
      </c>
      <c r="L3412" s="26">
        <f t="shared" si="4014"/>
        <v>0</v>
      </c>
      <c r="M3412" s="26">
        <f t="shared" si="4014"/>
        <v>0</v>
      </c>
      <c r="N3412" s="26">
        <f t="shared" si="4014"/>
        <v>27329.638999999999</v>
      </c>
      <c r="O3412" s="47">
        <f t="shared" si="4006"/>
        <v>98.748514958809068</v>
      </c>
      <c r="P3412" s="26">
        <f t="shared" ref="P3412:R3412" si="4015">P3413</f>
        <v>0</v>
      </c>
      <c r="Q3412" s="26">
        <f t="shared" si="4015"/>
        <v>0</v>
      </c>
      <c r="R3412" s="26">
        <f t="shared" si="4015"/>
        <v>0</v>
      </c>
    </row>
    <row r="3413" spans="1:18" ht="26" x14ac:dyDescent="0.35">
      <c r="A3413" s="10">
        <v>975</v>
      </c>
      <c r="B3413" s="10" t="s">
        <v>8</v>
      </c>
      <c r="C3413" s="10" t="s">
        <v>10</v>
      </c>
      <c r="D3413" s="10" t="s">
        <v>540</v>
      </c>
      <c r="E3413" s="10">
        <v>630</v>
      </c>
      <c r="F3413" s="25" t="s">
        <v>363</v>
      </c>
      <c r="G3413" s="26">
        <v>30026</v>
      </c>
      <c r="H3413" s="26">
        <v>27676</v>
      </c>
      <c r="I3413" s="26">
        <v>27676</v>
      </c>
      <c r="J3413" s="26"/>
      <c r="K3413" s="26"/>
      <c r="L3413" s="26"/>
      <c r="M3413" s="26"/>
      <c r="N3413" s="26">
        <v>27329.638999999999</v>
      </c>
      <c r="O3413" s="47">
        <f t="shared" si="4006"/>
        <v>98.748514958809068</v>
      </c>
      <c r="P3413" s="26"/>
      <c r="Q3413" s="26"/>
      <c r="R3413" s="26"/>
    </row>
    <row r="3414" spans="1:18" ht="39" x14ac:dyDescent="0.35">
      <c r="A3414" s="10">
        <v>975</v>
      </c>
      <c r="B3414" s="10" t="s">
        <v>8</v>
      </c>
      <c r="C3414" s="10" t="s">
        <v>10</v>
      </c>
      <c r="D3414" s="10" t="s">
        <v>306</v>
      </c>
      <c r="E3414" s="10"/>
      <c r="F3414" s="25" t="s">
        <v>821</v>
      </c>
      <c r="G3414" s="26">
        <f t="shared" ref="G3414:N3415" si="4016">G3415</f>
        <v>4527.2</v>
      </c>
      <c r="H3414" s="26">
        <f t="shared" si="4016"/>
        <v>4527.2</v>
      </c>
      <c r="I3414" s="26">
        <f t="shared" si="4016"/>
        <v>4527.2</v>
      </c>
      <c r="J3414" s="26">
        <f t="shared" si="4016"/>
        <v>0</v>
      </c>
      <c r="K3414" s="26">
        <f t="shared" si="4016"/>
        <v>0</v>
      </c>
      <c r="L3414" s="26">
        <f t="shared" si="4016"/>
        <v>0</v>
      </c>
      <c r="M3414" s="26">
        <f t="shared" si="4016"/>
        <v>0</v>
      </c>
      <c r="N3414" s="26">
        <f t="shared" si="4016"/>
        <v>4527.2</v>
      </c>
      <c r="O3414" s="47">
        <f t="shared" si="4006"/>
        <v>100</v>
      </c>
      <c r="P3414" s="26">
        <f t="shared" ref="P3414:R3415" si="4017">P3415</f>
        <v>0</v>
      </c>
      <c r="Q3414" s="26">
        <f t="shared" si="4017"/>
        <v>0</v>
      </c>
      <c r="R3414" s="26">
        <f t="shared" si="4017"/>
        <v>0</v>
      </c>
    </row>
    <row r="3415" spans="1:18" ht="26" x14ac:dyDescent="0.35">
      <c r="A3415" s="10">
        <v>975</v>
      </c>
      <c r="B3415" s="10" t="s">
        <v>8</v>
      </c>
      <c r="C3415" s="10" t="s">
        <v>10</v>
      </c>
      <c r="D3415" s="10" t="s">
        <v>306</v>
      </c>
      <c r="E3415" s="10" t="s">
        <v>85</v>
      </c>
      <c r="F3415" s="25" t="s">
        <v>370</v>
      </c>
      <c r="G3415" s="26">
        <f t="shared" si="4016"/>
        <v>4527.2</v>
      </c>
      <c r="H3415" s="26">
        <f t="shared" si="4016"/>
        <v>4527.2</v>
      </c>
      <c r="I3415" s="26">
        <f t="shared" si="4016"/>
        <v>4527.2</v>
      </c>
      <c r="J3415" s="26">
        <f t="shared" si="4016"/>
        <v>0</v>
      </c>
      <c r="K3415" s="26">
        <f t="shared" si="4016"/>
        <v>0</v>
      </c>
      <c r="L3415" s="26">
        <f t="shared" si="4016"/>
        <v>0</v>
      </c>
      <c r="M3415" s="26">
        <f t="shared" si="4016"/>
        <v>0</v>
      </c>
      <c r="N3415" s="26">
        <f t="shared" si="4016"/>
        <v>4527.2</v>
      </c>
      <c r="O3415" s="47">
        <f t="shared" si="4006"/>
        <v>100</v>
      </c>
      <c r="P3415" s="26">
        <f t="shared" si="4017"/>
        <v>0</v>
      </c>
      <c r="Q3415" s="26">
        <f t="shared" si="4017"/>
        <v>0</v>
      </c>
      <c r="R3415" s="26">
        <f t="shared" si="4017"/>
        <v>0</v>
      </c>
    </row>
    <row r="3416" spans="1:18" ht="26" x14ac:dyDescent="0.35">
      <c r="A3416" s="10">
        <v>975</v>
      </c>
      <c r="B3416" s="10" t="s">
        <v>8</v>
      </c>
      <c r="C3416" s="10" t="s">
        <v>10</v>
      </c>
      <c r="D3416" s="10" t="s">
        <v>306</v>
      </c>
      <c r="E3416" s="10">
        <v>630</v>
      </c>
      <c r="F3416" s="25" t="s">
        <v>363</v>
      </c>
      <c r="G3416" s="26">
        <v>4527.2</v>
      </c>
      <c r="H3416" s="26">
        <v>4527.2</v>
      </c>
      <c r="I3416" s="26">
        <v>4527.2</v>
      </c>
      <c r="J3416" s="26"/>
      <c r="K3416" s="26"/>
      <c r="L3416" s="26"/>
      <c r="M3416" s="26"/>
      <c r="N3416" s="26">
        <v>4527.2</v>
      </c>
      <c r="O3416" s="47">
        <f t="shared" si="4006"/>
        <v>100</v>
      </c>
      <c r="P3416" s="26"/>
      <c r="Q3416" s="26"/>
      <c r="R3416" s="26"/>
    </row>
    <row r="3417" spans="1:18" ht="26" x14ac:dyDescent="0.35">
      <c r="A3417" s="10">
        <v>975</v>
      </c>
      <c r="B3417" s="10" t="s">
        <v>8</v>
      </c>
      <c r="C3417" s="10" t="s">
        <v>10</v>
      </c>
      <c r="D3417" s="10" t="s">
        <v>332</v>
      </c>
      <c r="E3417" s="10"/>
      <c r="F3417" s="25" t="s">
        <v>389</v>
      </c>
      <c r="G3417" s="26">
        <f>G3418</f>
        <v>4798.4349999999995</v>
      </c>
      <c r="H3417" s="26">
        <f t="shared" ref="H3417:R3417" si="4018">H3418</f>
        <v>4298.4349999999995</v>
      </c>
      <c r="I3417" s="26">
        <f t="shared" si="4018"/>
        <v>4298.4349999999995</v>
      </c>
      <c r="J3417" s="26">
        <f t="shared" si="4018"/>
        <v>0</v>
      </c>
      <c r="K3417" s="26">
        <f t="shared" si="4018"/>
        <v>0</v>
      </c>
      <c r="L3417" s="26">
        <f t="shared" si="4018"/>
        <v>0</v>
      </c>
      <c r="M3417" s="26">
        <f t="shared" si="4018"/>
        <v>0</v>
      </c>
      <c r="N3417" s="26">
        <f t="shared" si="4018"/>
        <v>3444.0819999999999</v>
      </c>
      <c r="O3417" s="47">
        <f t="shared" si="4006"/>
        <v>80.124091675225998</v>
      </c>
      <c r="P3417" s="26">
        <f t="shared" si="4018"/>
        <v>0</v>
      </c>
      <c r="Q3417" s="26">
        <f t="shared" si="4018"/>
        <v>0</v>
      </c>
      <c r="R3417" s="26">
        <f t="shared" si="4018"/>
        <v>0</v>
      </c>
    </row>
    <row r="3418" spans="1:18" ht="26" x14ac:dyDescent="0.35">
      <c r="A3418" s="10">
        <v>975</v>
      </c>
      <c r="B3418" s="10" t="s">
        <v>8</v>
      </c>
      <c r="C3418" s="10" t="s">
        <v>10</v>
      </c>
      <c r="D3418" s="10" t="s">
        <v>541</v>
      </c>
      <c r="E3418" s="10"/>
      <c r="F3418" s="25" t="s">
        <v>822</v>
      </c>
      <c r="G3418" s="26">
        <f t="shared" ref="G3418" si="4019">G3419+G3421</f>
        <v>4798.4349999999995</v>
      </c>
      <c r="H3418" s="26">
        <f t="shared" ref="H3418:M3418" si="4020">H3419+H3421</f>
        <v>4298.4349999999995</v>
      </c>
      <c r="I3418" s="26">
        <f t="shared" si="4020"/>
        <v>4298.4349999999995</v>
      </c>
      <c r="J3418" s="26">
        <f t="shared" si="4020"/>
        <v>0</v>
      </c>
      <c r="K3418" s="26">
        <f t="shared" si="4020"/>
        <v>0</v>
      </c>
      <c r="L3418" s="26">
        <f t="shared" si="4020"/>
        <v>0</v>
      </c>
      <c r="M3418" s="26">
        <f t="shared" si="4020"/>
        <v>0</v>
      </c>
      <c r="N3418" s="26">
        <f t="shared" ref="N3418" si="4021">N3419+N3421</f>
        <v>3444.0819999999999</v>
      </c>
      <c r="O3418" s="47">
        <f t="shared" si="4006"/>
        <v>80.124091675225998</v>
      </c>
      <c r="P3418" s="26">
        <f t="shared" ref="P3418:R3418" si="4022">P3419+P3421</f>
        <v>0</v>
      </c>
      <c r="Q3418" s="26">
        <f t="shared" ref="Q3418" si="4023">Q3419+Q3421</f>
        <v>0</v>
      </c>
      <c r="R3418" s="26">
        <f t="shared" si="4022"/>
        <v>0</v>
      </c>
    </row>
    <row r="3419" spans="1:18" ht="26" x14ac:dyDescent="0.35">
      <c r="A3419" s="10">
        <v>975</v>
      </c>
      <c r="B3419" s="10" t="s">
        <v>8</v>
      </c>
      <c r="C3419" s="10" t="s">
        <v>10</v>
      </c>
      <c r="D3419" s="10" t="s">
        <v>541</v>
      </c>
      <c r="E3419" s="10" t="s">
        <v>6</v>
      </c>
      <c r="F3419" s="25" t="s">
        <v>367</v>
      </c>
      <c r="G3419" s="26">
        <f t="shared" ref="G3419:N3419" si="4024">G3420</f>
        <v>3867.4349999999999</v>
      </c>
      <c r="H3419" s="26">
        <f t="shared" si="4024"/>
        <v>3867.4349999999999</v>
      </c>
      <c r="I3419" s="26">
        <f t="shared" si="4024"/>
        <v>3867.4349999999999</v>
      </c>
      <c r="J3419" s="26">
        <f t="shared" si="4024"/>
        <v>0</v>
      </c>
      <c r="K3419" s="26">
        <f t="shared" si="4024"/>
        <v>0</v>
      </c>
      <c r="L3419" s="26">
        <f t="shared" si="4024"/>
        <v>0</v>
      </c>
      <c r="M3419" s="26">
        <f t="shared" si="4024"/>
        <v>0</v>
      </c>
      <c r="N3419" s="26">
        <f t="shared" si="4024"/>
        <v>3272.3820000000001</v>
      </c>
      <c r="O3419" s="47">
        <f t="shared" si="4006"/>
        <v>84.613755628730672</v>
      </c>
      <c r="P3419" s="26">
        <f t="shared" ref="P3419:R3419" si="4025">P3420</f>
        <v>0</v>
      </c>
      <c r="Q3419" s="26">
        <f t="shared" si="4025"/>
        <v>0</v>
      </c>
      <c r="R3419" s="26">
        <f t="shared" si="4025"/>
        <v>0</v>
      </c>
    </row>
    <row r="3420" spans="1:18" ht="26" x14ac:dyDescent="0.35">
      <c r="A3420" s="10">
        <v>975</v>
      </c>
      <c r="B3420" s="10" t="s">
        <v>8</v>
      </c>
      <c r="C3420" s="10" t="s">
        <v>10</v>
      </c>
      <c r="D3420" s="10" t="s">
        <v>541</v>
      </c>
      <c r="E3420" s="10">
        <v>240</v>
      </c>
      <c r="F3420" s="25" t="s">
        <v>356</v>
      </c>
      <c r="G3420" s="26">
        <v>3867.4349999999999</v>
      </c>
      <c r="H3420" s="26">
        <v>3867.4349999999999</v>
      </c>
      <c r="I3420" s="26">
        <v>3867.4349999999999</v>
      </c>
      <c r="J3420" s="26"/>
      <c r="K3420" s="26"/>
      <c r="L3420" s="26"/>
      <c r="M3420" s="26"/>
      <c r="N3420" s="26">
        <v>3272.3820000000001</v>
      </c>
      <c r="O3420" s="47">
        <f t="shared" si="4006"/>
        <v>84.613755628730672</v>
      </c>
      <c r="P3420" s="26"/>
      <c r="Q3420" s="26"/>
      <c r="R3420" s="26"/>
    </row>
    <row r="3421" spans="1:18" ht="26" x14ac:dyDescent="0.35">
      <c r="A3421" s="10">
        <v>975</v>
      </c>
      <c r="B3421" s="10" t="s">
        <v>8</v>
      </c>
      <c r="C3421" s="10" t="s">
        <v>10</v>
      </c>
      <c r="D3421" s="10" t="s">
        <v>541</v>
      </c>
      <c r="E3421" s="10" t="s">
        <v>85</v>
      </c>
      <c r="F3421" s="25" t="s">
        <v>370</v>
      </c>
      <c r="G3421" s="26">
        <f t="shared" ref="G3421:N3421" si="4026">G3422</f>
        <v>931</v>
      </c>
      <c r="H3421" s="26">
        <f t="shared" si="4026"/>
        <v>431</v>
      </c>
      <c r="I3421" s="26">
        <f t="shared" si="4026"/>
        <v>431</v>
      </c>
      <c r="J3421" s="26">
        <f t="shared" si="4026"/>
        <v>0</v>
      </c>
      <c r="K3421" s="26">
        <f t="shared" si="4026"/>
        <v>0</v>
      </c>
      <c r="L3421" s="26">
        <f t="shared" si="4026"/>
        <v>0</v>
      </c>
      <c r="M3421" s="26">
        <f t="shared" si="4026"/>
        <v>0</v>
      </c>
      <c r="N3421" s="26">
        <f t="shared" si="4026"/>
        <v>171.7</v>
      </c>
      <c r="O3421" s="47">
        <f t="shared" si="4006"/>
        <v>39.837587006960554</v>
      </c>
      <c r="P3421" s="26">
        <f t="shared" ref="P3421:R3421" si="4027">P3422</f>
        <v>0</v>
      </c>
      <c r="Q3421" s="26">
        <f t="shared" si="4027"/>
        <v>0</v>
      </c>
      <c r="R3421" s="26">
        <f t="shared" si="4027"/>
        <v>0</v>
      </c>
    </row>
    <row r="3422" spans="1:18" ht="26" x14ac:dyDescent="0.35">
      <c r="A3422" s="10">
        <v>975</v>
      </c>
      <c r="B3422" s="10" t="s">
        <v>8</v>
      </c>
      <c r="C3422" s="10" t="s">
        <v>10</v>
      </c>
      <c r="D3422" s="10" t="s">
        <v>541</v>
      </c>
      <c r="E3422" s="10">
        <v>630</v>
      </c>
      <c r="F3422" s="25" t="s">
        <v>363</v>
      </c>
      <c r="G3422" s="26">
        <v>931</v>
      </c>
      <c r="H3422" s="26">
        <v>431</v>
      </c>
      <c r="I3422" s="26">
        <v>431</v>
      </c>
      <c r="J3422" s="26"/>
      <c r="K3422" s="26"/>
      <c r="L3422" s="26"/>
      <c r="M3422" s="26"/>
      <c r="N3422" s="26">
        <v>171.7</v>
      </c>
      <c r="O3422" s="47">
        <f t="shared" si="4006"/>
        <v>39.837587006960554</v>
      </c>
      <c r="P3422" s="26"/>
      <c r="Q3422" s="26"/>
      <c r="R3422" s="26"/>
    </row>
    <row r="3423" spans="1:18" x14ac:dyDescent="0.35">
      <c r="A3423" s="10">
        <v>975</v>
      </c>
      <c r="B3423" s="10" t="s">
        <v>8</v>
      </c>
      <c r="C3423" s="10" t="s">
        <v>10</v>
      </c>
      <c r="D3423" s="10" t="s">
        <v>188</v>
      </c>
      <c r="E3423" s="10"/>
      <c r="F3423" s="25" t="s">
        <v>216</v>
      </c>
      <c r="G3423" s="26">
        <f t="shared" ref="G3423:N3426" si="4028">G3424</f>
        <v>6479.9319999999998</v>
      </c>
      <c r="H3423" s="26">
        <f t="shared" si="4028"/>
        <v>6479.9317199999996</v>
      </c>
      <c r="I3423" s="26">
        <f t="shared" si="4028"/>
        <v>6479.9317199999996</v>
      </c>
      <c r="J3423" s="26">
        <f t="shared" si="4028"/>
        <v>0</v>
      </c>
      <c r="K3423" s="26">
        <f t="shared" si="4028"/>
        <v>0</v>
      </c>
      <c r="L3423" s="26">
        <f t="shared" si="4028"/>
        <v>0</v>
      </c>
      <c r="M3423" s="26">
        <f t="shared" si="4028"/>
        <v>0</v>
      </c>
      <c r="N3423" s="26">
        <f t="shared" si="4028"/>
        <v>6337.6530000000002</v>
      </c>
      <c r="O3423" s="47">
        <f t="shared" si="4006"/>
        <v>97.804317604754033</v>
      </c>
      <c r="P3423" s="26">
        <f t="shared" ref="P3423:R3426" si="4029">P3424</f>
        <v>0</v>
      </c>
      <c r="Q3423" s="26">
        <f t="shared" si="4029"/>
        <v>0</v>
      </c>
      <c r="R3423" s="26">
        <f t="shared" si="4029"/>
        <v>0</v>
      </c>
    </row>
    <row r="3424" spans="1:18" ht="26" x14ac:dyDescent="0.35">
      <c r="A3424" s="10">
        <v>975</v>
      </c>
      <c r="B3424" s="10" t="s">
        <v>8</v>
      </c>
      <c r="C3424" s="10" t="s">
        <v>10</v>
      </c>
      <c r="D3424" s="10" t="s">
        <v>270</v>
      </c>
      <c r="E3424" s="10"/>
      <c r="F3424" s="25" t="s">
        <v>790</v>
      </c>
      <c r="G3424" s="26">
        <f t="shared" ref="G3424" si="4030">G3425+G3428</f>
        <v>6479.9319999999998</v>
      </c>
      <c r="H3424" s="26">
        <f t="shared" ref="H3424:M3424" si="4031">H3425+H3428</f>
        <v>6479.9317199999996</v>
      </c>
      <c r="I3424" s="26">
        <f t="shared" si="4031"/>
        <v>6479.9317199999996</v>
      </c>
      <c r="J3424" s="26">
        <f t="shared" si="4031"/>
        <v>0</v>
      </c>
      <c r="K3424" s="26">
        <f t="shared" si="4031"/>
        <v>0</v>
      </c>
      <c r="L3424" s="26">
        <f t="shared" si="4031"/>
        <v>0</v>
      </c>
      <c r="M3424" s="26">
        <f t="shared" si="4031"/>
        <v>0</v>
      </c>
      <c r="N3424" s="26">
        <f t="shared" ref="N3424" si="4032">N3425+N3428</f>
        <v>6337.6530000000002</v>
      </c>
      <c r="O3424" s="47">
        <f t="shared" si="4006"/>
        <v>97.804317604754033</v>
      </c>
      <c r="P3424" s="26">
        <f t="shared" ref="P3424:R3424" si="4033">P3425+P3428</f>
        <v>0</v>
      </c>
      <c r="Q3424" s="26">
        <f t="shared" ref="Q3424" si="4034">Q3425+Q3428</f>
        <v>0</v>
      </c>
      <c r="R3424" s="26">
        <f t="shared" si="4033"/>
        <v>0</v>
      </c>
    </row>
    <row r="3425" spans="1:18" ht="26" x14ac:dyDescent="0.35">
      <c r="A3425" s="10">
        <v>975</v>
      </c>
      <c r="B3425" s="10" t="s">
        <v>8</v>
      </c>
      <c r="C3425" s="10" t="s">
        <v>10</v>
      </c>
      <c r="D3425" s="10" t="s">
        <v>538</v>
      </c>
      <c r="E3425" s="10"/>
      <c r="F3425" s="25" t="s">
        <v>629</v>
      </c>
      <c r="G3425" s="26">
        <f t="shared" si="4028"/>
        <v>4597.0169999999998</v>
      </c>
      <c r="H3425" s="26">
        <f t="shared" si="4028"/>
        <v>4597.0167199999996</v>
      </c>
      <c r="I3425" s="26">
        <f t="shared" si="4028"/>
        <v>4597.0167199999996</v>
      </c>
      <c r="J3425" s="26">
        <f t="shared" si="4028"/>
        <v>0</v>
      </c>
      <c r="K3425" s="26">
        <f t="shared" si="4028"/>
        <v>0</v>
      </c>
      <c r="L3425" s="26">
        <f t="shared" si="4028"/>
        <v>0</v>
      </c>
      <c r="M3425" s="26">
        <f t="shared" si="4028"/>
        <v>0</v>
      </c>
      <c r="N3425" s="26">
        <f t="shared" si="4028"/>
        <v>4454.7420000000002</v>
      </c>
      <c r="O3425" s="47">
        <f t="shared" si="4006"/>
        <v>96.905064117321743</v>
      </c>
      <c r="P3425" s="26">
        <f t="shared" si="4029"/>
        <v>0</v>
      </c>
      <c r="Q3425" s="26">
        <f t="shared" si="4029"/>
        <v>0</v>
      </c>
      <c r="R3425" s="26">
        <f t="shared" si="4029"/>
        <v>0</v>
      </c>
    </row>
    <row r="3426" spans="1:18" ht="26" x14ac:dyDescent="0.35">
      <c r="A3426" s="10">
        <v>975</v>
      </c>
      <c r="B3426" s="10" t="s">
        <v>8</v>
      </c>
      <c r="C3426" s="10" t="s">
        <v>10</v>
      </c>
      <c r="D3426" s="10" t="s">
        <v>538</v>
      </c>
      <c r="E3426" s="10" t="s">
        <v>6</v>
      </c>
      <c r="F3426" s="25" t="s">
        <v>367</v>
      </c>
      <c r="G3426" s="26">
        <f t="shared" si="4028"/>
        <v>4597.0169999999998</v>
      </c>
      <c r="H3426" s="26">
        <f t="shared" si="4028"/>
        <v>4597.0167199999996</v>
      </c>
      <c r="I3426" s="26">
        <f t="shared" si="4028"/>
        <v>4597.0167199999996</v>
      </c>
      <c r="J3426" s="26">
        <f t="shared" si="4028"/>
        <v>0</v>
      </c>
      <c r="K3426" s="26">
        <f t="shared" si="4028"/>
        <v>0</v>
      </c>
      <c r="L3426" s="26">
        <f t="shared" si="4028"/>
        <v>0</v>
      </c>
      <c r="M3426" s="26">
        <f t="shared" si="4028"/>
        <v>0</v>
      </c>
      <c r="N3426" s="26">
        <f t="shared" si="4028"/>
        <v>4454.7420000000002</v>
      </c>
      <c r="O3426" s="47">
        <f t="shared" si="4006"/>
        <v>96.905064117321743</v>
      </c>
      <c r="P3426" s="26">
        <f t="shared" si="4029"/>
        <v>0</v>
      </c>
      <c r="Q3426" s="26">
        <f t="shared" si="4029"/>
        <v>0</v>
      </c>
      <c r="R3426" s="26">
        <f t="shared" si="4029"/>
        <v>0</v>
      </c>
    </row>
    <row r="3427" spans="1:18" ht="26" x14ac:dyDescent="0.35">
      <c r="A3427" s="10">
        <v>975</v>
      </c>
      <c r="B3427" s="10" t="s">
        <v>8</v>
      </c>
      <c r="C3427" s="10" t="s">
        <v>10</v>
      </c>
      <c r="D3427" s="10" t="s">
        <v>538</v>
      </c>
      <c r="E3427" s="10">
        <v>240</v>
      </c>
      <c r="F3427" s="25" t="s">
        <v>356</v>
      </c>
      <c r="G3427" s="26">
        <v>4597.0169999999998</v>
      </c>
      <c r="H3427" s="26">
        <v>4597.0167199999996</v>
      </c>
      <c r="I3427" s="26">
        <v>4597.0167199999996</v>
      </c>
      <c r="J3427" s="26"/>
      <c r="K3427" s="26"/>
      <c r="L3427" s="26"/>
      <c r="M3427" s="26"/>
      <c r="N3427" s="26">
        <v>4454.7420000000002</v>
      </c>
      <c r="O3427" s="47">
        <f t="shared" si="4006"/>
        <v>96.905064117321743</v>
      </c>
      <c r="P3427" s="26"/>
      <c r="Q3427" s="26"/>
      <c r="R3427" s="26"/>
    </row>
    <row r="3428" spans="1:18" ht="26" x14ac:dyDescent="0.35">
      <c r="A3428" s="10">
        <v>975</v>
      </c>
      <c r="B3428" s="10" t="s">
        <v>8</v>
      </c>
      <c r="C3428" s="10" t="s">
        <v>10</v>
      </c>
      <c r="D3428" s="10" t="s">
        <v>539</v>
      </c>
      <c r="E3428" s="10"/>
      <c r="F3428" s="25" t="s">
        <v>630</v>
      </c>
      <c r="G3428" s="26">
        <f t="shared" ref="G3428:N3429" si="4035">G3429</f>
        <v>1882.915</v>
      </c>
      <c r="H3428" s="26">
        <f t="shared" si="4035"/>
        <v>1882.915</v>
      </c>
      <c r="I3428" s="26">
        <f t="shared" si="4035"/>
        <v>1882.915</v>
      </c>
      <c r="J3428" s="26">
        <f t="shared" si="4035"/>
        <v>0</v>
      </c>
      <c r="K3428" s="26">
        <f t="shared" si="4035"/>
        <v>0</v>
      </c>
      <c r="L3428" s="26">
        <f t="shared" si="4035"/>
        <v>0</v>
      </c>
      <c r="M3428" s="26">
        <f t="shared" si="4035"/>
        <v>0</v>
      </c>
      <c r="N3428" s="26">
        <f t="shared" si="4035"/>
        <v>1882.9110000000001</v>
      </c>
      <c r="O3428" s="47">
        <f t="shared" si="4006"/>
        <v>99.999787563432236</v>
      </c>
      <c r="P3428" s="26">
        <f t="shared" ref="P3428:R3429" si="4036">P3429</f>
        <v>0</v>
      </c>
      <c r="Q3428" s="26">
        <f t="shared" si="4036"/>
        <v>0</v>
      </c>
      <c r="R3428" s="26">
        <f t="shared" si="4036"/>
        <v>0</v>
      </c>
    </row>
    <row r="3429" spans="1:18" ht="26" x14ac:dyDescent="0.35">
      <c r="A3429" s="10">
        <v>975</v>
      </c>
      <c r="B3429" s="10" t="s">
        <v>8</v>
      </c>
      <c r="C3429" s="10" t="s">
        <v>10</v>
      </c>
      <c r="D3429" s="10" t="s">
        <v>539</v>
      </c>
      <c r="E3429" s="10" t="s">
        <v>6</v>
      </c>
      <c r="F3429" s="25" t="s">
        <v>367</v>
      </c>
      <c r="G3429" s="26">
        <f t="shared" si="4035"/>
        <v>1882.915</v>
      </c>
      <c r="H3429" s="26">
        <f t="shared" si="4035"/>
        <v>1882.915</v>
      </c>
      <c r="I3429" s="26">
        <f t="shared" si="4035"/>
        <v>1882.915</v>
      </c>
      <c r="J3429" s="26">
        <f t="shared" si="4035"/>
        <v>0</v>
      </c>
      <c r="K3429" s="26">
        <f t="shared" si="4035"/>
        <v>0</v>
      </c>
      <c r="L3429" s="26">
        <f t="shared" si="4035"/>
        <v>0</v>
      </c>
      <c r="M3429" s="26">
        <f t="shared" si="4035"/>
        <v>0</v>
      </c>
      <c r="N3429" s="26">
        <f t="shared" si="4035"/>
        <v>1882.9110000000001</v>
      </c>
      <c r="O3429" s="47">
        <f t="shared" si="4006"/>
        <v>99.999787563432236</v>
      </c>
      <c r="P3429" s="26">
        <f t="shared" si="4036"/>
        <v>0</v>
      </c>
      <c r="Q3429" s="26">
        <f t="shared" si="4036"/>
        <v>0</v>
      </c>
      <c r="R3429" s="26">
        <f t="shared" si="4036"/>
        <v>0</v>
      </c>
    </row>
    <row r="3430" spans="1:18" ht="26" x14ac:dyDescent="0.35">
      <c r="A3430" s="10">
        <v>975</v>
      </c>
      <c r="B3430" s="10" t="s">
        <v>8</v>
      </c>
      <c r="C3430" s="10" t="s">
        <v>10</v>
      </c>
      <c r="D3430" s="10" t="s">
        <v>539</v>
      </c>
      <c r="E3430" s="10">
        <v>240</v>
      </c>
      <c r="F3430" s="25" t="s">
        <v>356</v>
      </c>
      <c r="G3430" s="26">
        <v>1882.915</v>
      </c>
      <c r="H3430" s="26">
        <v>1882.915</v>
      </c>
      <c r="I3430" s="26">
        <v>1882.915</v>
      </c>
      <c r="J3430" s="26"/>
      <c r="K3430" s="26"/>
      <c r="L3430" s="26"/>
      <c r="M3430" s="26"/>
      <c r="N3430" s="26">
        <v>1882.9110000000001</v>
      </c>
      <c r="O3430" s="47">
        <f t="shared" si="4006"/>
        <v>99.999787563432236</v>
      </c>
      <c r="P3430" s="26"/>
      <c r="Q3430" s="26"/>
      <c r="R3430" s="26"/>
    </row>
    <row r="3431" spans="1:18" x14ac:dyDescent="0.35">
      <c r="A3431" s="10">
        <v>975</v>
      </c>
      <c r="B3431" s="10" t="s">
        <v>8</v>
      </c>
      <c r="C3431" s="10" t="s">
        <v>10</v>
      </c>
      <c r="D3431" s="10" t="s">
        <v>340</v>
      </c>
      <c r="E3431" s="10"/>
      <c r="F3431" s="25" t="s">
        <v>390</v>
      </c>
      <c r="G3431" s="26">
        <f>G3432</f>
        <v>1143</v>
      </c>
      <c r="H3431" s="26">
        <f t="shared" ref="H3431:N3434" si="4037">H3432</f>
        <v>1143</v>
      </c>
      <c r="I3431" s="26">
        <f t="shared" si="4037"/>
        <v>1143</v>
      </c>
      <c r="J3431" s="26">
        <f t="shared" si="4037"/>
        <v>0</v>
      </c>
      <c r="K3431" s="26">
        <f t="shared" si="4037"/>
        <v>0</v>
      </c>
      <c r="L3431" s="26">
        <f t="shared" si="4037"/>
        <v>0</v>
      </c>
      <c r="M3431" s="26">
        <f t="shared" si="4037"/>
        <v>0</v>
      </c>
      <c r="N3431" s="26">
        <f t="shared" si="4037"/>
        <v>1143</v>
      </c>
      <c r="O3431" s="47">
        <f t="shared" si="4006"/>
        <v>100</v>
      </c>
      <c r="P3431" s="26">
        <f t="shared" ref="P3431:R3434" si="4038">P3432</f>
        <v>0</v>
      </c>
      <c r="Q3431" s="26">
        <f t="shared" si="4038"/>
        <v>0</v>
      </c>
      <c r="R3431" s="26">
        <f t="shared" si="4038"/>
        <v>0</v>
      </c>
    </row>
    <row r="3432" spans="1:18" ht="26" x14ac:dyDescent="0.35">
      <c r="A3432" s="10">
        <v>975</v>
      </c>
      <c r="B3432" s="10" t="s">
        <v>8</v>
      </c>
      <c r="C3432" s="10" t="s">
        <v>10</v>
      </c>
      <c r="D3432" s="10" t="s">
        <v>341</v>
      </c>
      <c r="E3432" s="10"/>
      <c r="F3432" s="25" t="s">
        <v>392</v>
      </c>
      <c r="G3432" s="26">
        <f>G3433</f>
        <v>1143</v>
      </c>
      <c r="H3432" s="26">
        <f t="shared" si="4037"/>
        <v>1143</v>
      </c>
      <c r="I3432" s="26">
        <f t="shared" si="4037"/>
        <v>1143</v>
      </c>
      <c r="J3432" s="26">
        <f t="shared" si="4037"/>
        <v>0</v>
      </c>
      <c r="K3432" s="26">
        <f t="shared" si="4037"/>
        <v>0</v>
      </c>
      <c r="L3432" s="26">
        <f t="shared" si="4037"/>
        <v>0</v>
      </c>
      <c r="M3432" s="26">
        <f t="shared" si="4037"/>
        <v>0</v>
      </c>
      <c r="N3432" s="26">
        <f t="shared" si="4037"/>
        <v>1143</v>
      </c>
      <c r="O3432" s="47">
        <f t="shared" si="4006"/>
        <v>100</v>
      </c>
      <c r="P3432" s="26">
        <f t="shared" si="4038"/>
        <v>0</v>
      </c>
      <c r="Q3432" s="26">
        <f t="shared" si="4038"/>
        <v>0</v>
      </c>
      <c r="R3432" s="26">
        <f t="shared" si="4038"/>
        <v>0</v>
      </c>
    </row>
    <row r="3433" spans="1:18" x14ac:dyDescent="0.35">
      <c r="A3433" s="10">
        <v>975</v>
      </c>
      <c r="B3433" s="10" t="s">
        <v>8</v>
      </c>
      <c r="C3433" s="10" t="s">
        <v>10</v>
      </c>
      <c r="D3433" s="10" t="s">
        <v>525</v>
      </c>
      <c r="E3433" s="10"/>
      <c r="F3433" s="25" t="s">
        <v>764</v>
      </c>
      <c r="G3433" s="26">
        <f>G3434</f>
        <v>1143</v>
      </c>
      <c r="H3433" s="26">
        <f t="shared" si="4037"/>
        <v>1143</v>
      </c>
      <c r="I3433" s="26">
        <f t="shared" si="4037"/>
        <v>1143</v>
      </c>
      <c r="J3433" s="26">
        <f t="shared" si="4037"/>
        <v>0</v>
      </c>
      <c r="K3433" s="26">
        <f t="shared" si="4037"/>
        <v>0</v>
      </c>
      <c r="L3433" s="26">
        <f t="shared" si="4037"/>
        <v>0</v>
      </c>
      <c r="M3433" s="26">
        <f t="shared" si="4037"/>
        <v>0</v>
      </c>
      <c r="N3433" s="26">
        <f t="shared" si="4037"/>
        <v>1143</v>
      </c>
      <c r="O3433" s="47">
        <f t="shared" si="4006"/>
        <v>100</v>
      </c>
      <c r="P3433" s="26">
        <f t="shared" si="4038"/>
        <v>0</v>
      </c>
      <c r="Q3433" s="26">
        <f t="shared" si="4038"/>
        <v>0</v>
      </c>
      <c r="R3433" s="26">
        <f t="shared" si="4038"/>
        <v>0</v>
      </c>
    </row>
    <row r="3434" spans="1:18" ht="26" x14ac:dyDescent="0.35">
      <c r="A3434" s="10">
        <v>975</v>
      </c>
      <c r="B3434" s="10" t="s">
        <v>8</v>
      </c>
      <c r="C3434" s="10" t="s">
        <v>10</v>
      </c>
      <c r="D3434" s="10" t="s">
        <v>525</v>
      </c>
      <c r="E3434" s="10" t="s">
        <v>6</v>
      </c>
      <c r="F3434" s="25" t="s">
        <v>367</v>
      </c>
      <c r="G3434" s="26">
        <f>G3435</f>
        <v>1143</v>
      </c>
      <c r="H3434" s="26">
        <f t="shared" si="4037"/>
        <v>1143</v>
      </c>
      <c r="I3434" s="26">
        <f t="shared" si="4037"/>
        <v>1143</v>
      </c>
      <c r="J3434" s="26">
        <f t="shared" si="4037"/>
        <v>0</v>
      </c>
      <c r="K3434" s="26">
        <f t="shared" si="4037"/>
        <v>0</v>
      </c>
      <c r="L3434" s="26">
        <f t="shared" si="4037"/>
        <v>0</v>
      </c>
      <c r="M3434" s="26">
        <f t="shared" si="4037"/>
        <v>0</v>
      </c>
      <c r="N3434" s="26">
        <f t="shared" si="4037"/>
        <v>1143</v>
      </c>
      <c r="O3434" s="47">
        <f t="shared" si="4006"/>
        <v>100</v>
      </c>
      <c r="P3434" s="26">
        <f t="shared" si="4038"/>
        <v>0</v>
      </c>
      <c r="Q3434" s="26">
        <f t="shared" si="4038"/>
        <v>0</v>
      </c>
      <c r="R3434" s="26">
        <f t="shared" si="4038"/>
        <v>0</v>
      </c>
    </row>
    <row r="3435" spans="1:18" ht="26" x14ac:dyDescent="0.35">
      <c r="A3435" s="10">
        <v>975</v>
      </c>
      <c r="B3435" s="10" t="s">
        <v>8</v>
      </c>
      <c r="C3435" s="10" t="s">
        <v>10</v>
      </c>
      <c r="D3435" s="10" t="s">
        <v>525</v>
      </c>
      <c r="E3435" s="10" t="s">
        <v>302</v>
      </c>
      <c r="F3435" s="25" t="s">
        <v>356</v>
      </c>
      <c r="G3435" s="26">
        <v>1143</v>
      </c>
      <c r="H3435" s="26">
        <v>1143</v>
      </c>
      <c r="I3435" s="26">
        <v>1143</v>
      </c>
      <c r="J3435" s="26"/>
      <c r="K3435" s="26"/>
      <c r="L3435" s="26"/>
      <c r="M3435" s="26"/>
      <c r="N3435" s="26">
        <v>1143</v>
      </c>
      <c r="O3435" s="47">
        <f t="shared" si="4006"/>
        <v>100</v>
      </c>
      <c r="P3435" s="26"/>
      <c r="Q3435" s="26"/>
      <c r="R3435" s="26"/>
    </row>
    <row r="3436" spans="1:18" ht="26" x14ac:dyDescent="0.35">
      <c r="A3436" s="10">
        <v>975</v>
      </c>
      <c r="B3436" s="10" t="s">
        <v>8</v>
      </c>
      <c r="C3436" s="10" t="s">
        <v>10</v>
      </c>
      <c r="D3436" s="10" t="s">
        <v>21</v>
      </c>
      <c r="E3436" s="10"/>
      <c r="F3436" s="25" t="s">
        <v>15</v>
      </c>
      <c r="G3436" s="26"/>
      <c r="H3436" s="26">
        <f>H3437</f>
        <v>300</v>
      </c>
      <c r="I3436" s="26">
        <f t="shared" ref="I3436:R3436" si="4039">I3437</f>
        <v>300</v>
      </c>
      <c r="J3436" s="26">
        <f t="shared" si="4039"/>
        <v>0</v>
      </c>
      <c r="K3436" s="26">
        <f t="shared" si="4039"/>
        <v>0</v>
      </c>
      <c r="L3436" s="26">
        <f t="shared" si="4039"/>
        <v>0</v>
      </c>
      <c r="M3436" s="26">
        <f t="shared" si="4039"/>
        <v>0</v>
      </c>
      <c r="N3436" s="26">
        <f t="shared" si="4039"/>
        <v>300</v>
      </c>
      <c r="O3436" s="47">
        <f t="shared" si="4006"/>
        <v>100</v>
      </c>
      <c r="P3436" s="26">
        <f t="shared" si="4039"/>
        <v>0</v>
      </c>
      <c r="Q3436" s="26">
        <f t="shared" si="4039"/>
        <v>0</v>
      </c>
      <c r="R3436" s="26">
        <f t="shared" si="4039"/>
        <v>0</v>
      </c>
    </row>
    <row r="3437" spans="1:18" x14ac:dyDescent="0.35">
      <c r="A3437" s="10">
        <v>975</v>
      </c>
      <c r="B3437" s="10" t="s">
        <v>8</v>
      </c>
      <c r="C3437" s="10" t="s">
        <v>10</v>
      </c>
      <c r="D3437" s="10" t="s">
        <v>22</v>
      </c>
      <c r="E3437" s="10"/>
      <c r="F3437" s="25" t="s">
        <v>16</v>
      </c>
      <c r="G3437" s="26"/>
      <c r="H3437" s="26">
        <f t="shared" ref="H3437:N3439" si="4040">H3438</f>
        <v>300</v>
      </c>
      <c r="I3437" s="26">
        <f t="shared" si="4040"/>
        <v>300</v>
      </c>
      <c r="J3437" s="26"/>
      <c r="K3437" s="26"/>
      <c r="L3437" s="26"/>
      <c r="M3437" s="26"/>
      <c r="N3437" s="26">
        <f t="shared" si="4040"/>
        <v>300</v>
      </c>
      <c r="O3437" s="47">
        <f t="shared" si="4006"/>
        <v>100</v>
      </c>
      <c r="P3437" s="26"/>
      <c r="Q3437" s="26"/>
      <c r="R3437" s="26"/>
    </row>
    <row r="3438" spans="1:18" ht="39" x14ac:dyDescent="0.35">
      <c r="A3438" s="10">
        <v>975</v>
      </c>
      <c r="B3438" s="10" t="s">
        <v>8</v>
      </c>
      <c r="C3438" s="10" t="s">
        <v>10</v>
      </c>
      <c r="D3438" s="10" t="s">
        <v>23</v>
      </c>
      <c r="E3438" s="10"/>
      <c r="F3438" s="25" t="s">
        <v>17</v>
      </c>
      <c r="G3438" s="26"/>
      <c r="H3438" s="26">
        <f t="shared" si="4040"/>
        <v>300</v>
      </c>
      <c r="I3438" s="26">
        <f t="shared" si="4040"/>
        <v>300</v>
      </c>
      <c r="J3438" s="26"/>
      <c r="K3438" s="26"/>
      <c r="L3438" s="26"/>
      <c r="M3438" s="26"/>
      <c r="N3438" s="26">
        <f t="shared" si="4040"/>
        <v>300</v>
      </c>
      <c r="O3438" s="47">
        <f t="shared" si="4006"/>
        <v>100</v>
      </c>
      <c r="P3438" s="26"/>
      <c r="Q3438" s="26"/>
      <c r="R3438" s="26"/>
    </row>
    <row r="3439" spans="1:18" ht="26" x14ac:dyDescent="0.35">
      <c r="A3439" s="10">
        <v>975</v>
      </c>
      <c r="B3439" s="10" t="s">
        <v>8</v>
      </c>
      <c r="C3439" s="10" t="s">
        <v>10</v>
      </c>
      <c r="D3439" s="10" t="s">
        <v>23</v>
      </c>
      <c r="E3439" s="10" t="s">
        <v>6</v>
      </c>
      <c r="F3439" s="25" t="s">
        <v>367</v>
      </c>
      <c r="G3439" s="26"/>
      <c r="H3439" s="26">
        <f t="shared" si="4040"/>
        <v>300</v>
      </c>
      <c r="I3439" s="26">
        <f t="shared" si="4040"/>
        <v>300</v>
      </c>
      <c r="J3439" s="26"/>
      <c r="K3439" s="26"/>
      <c r="L3439" s="26"/>
      <c r="M3439" s="26"/>
      <c r="N3439" s="26">
        <f t="shared" si="4040"/>
        <v>300</v>
      </c>
      <c r="O3439" s="47">
        <f t="shared" si="4006"/>
        <v>100</v>
      </c>
      <c r="P3439" s="26"/>
      <c r="Q3439" s="26"/>
      <c r="R3439" s="26"/>
    </row>
    <row r="3440" spans="1:18" ht="26" x14ac:dyDescent="0.35">
      <c r="A3440" s="10">
        <v>975</v>
      </c>
      <c r="B3440" s="10" t="s">
        <v>8</v>
      </c>
      <c r="C3440" s="10" t="s">
        <v>10</v>
      </c>
      <c r="D3440" s="10" t="s">
        <v>23</v>
      </c>
      <c r="E3440" s="10" t="s">
        <v>302</v>
      </c>
      <c r="F3440" s="25" t="s">
        <v>356</v>
      </c>
      <c r="G3440" s="26"/>
      <c r="H3440" s="26">
        <v>300</v>
      </c>
      <c r="I3440" s="26">
        <v>300</v>
      </c>
      <c r="J3440" s="26"/>
      <c r="K3440" s="26"/>
      <c r="L3440" s="26"/>
      <c r="M3440" s="26"/>
      <c r="N3440" s="26">
        <v>300</v>
      </c>
      <c r="O3440" s="47">
        <f t="shared" si="4006"/>
        <v>100</v>
      </c>
      <c r="P3440" s="26"/>
      <c r="Q3440" s="26"/>
      <c r="R3440" s="26"/>
    </row>
    <row r="3441" spans="1:18" ht="26" x14ac:dyDescent="0.35">
      <c r="A3441" s="10">
        <v>975</v>
      </c>
      <c r="B3441" s="10" t="s">
        <v>8</v>
      </c>
      <c r="C3441" s="10" t="s">
        <v>10</v>
      </c>
      <c r="D3441" s="10" t="s">
        <v>28</v>
      </c>
      <c r="E3441" s="10"/>
      <c r="F3441" s="25" t="s">
        <v>39</v>
      </c>
      <c r="G3441" s="26">
        <f t="shared" ref="G3441" si="4041">G3442+G3450+G3446+G3461+G3465</f>
        <v>274211.41899999999</v>
      </c>
      <c r="H3441" s="26">
        <f t="shared" ref="H3441:M3441" si="4042">H3442+H3450+H3446+H3461+H3465</f>
        <v>277385.71840000001</v>
      </c>
      <c r="I3441" s="26">
        <f t="shared" si="4042"/>
        <v>277385.71840000001</v>
      </c>
      <c r="J3441" s="26">
        <f t="shared" si="4042"/>
        <v>0</v>
      </c>
      <c r="K3441" s="26">
        <f t="shared" si="4042"/>
        <v>0</v>
      </c>
      <c r="L3441" s="26">
        <f t="shared" si="4042"/>
        <v>0</v>
      </c>
      <c r="M3441" s="26">
        <f t="shared" si="4042"/>
        <v>0</v>
      </c>
      <c r="N3441" s="26">
        <f t="shared" ref="N3441" si="4043">N3442+N3450+N3446+N3461+N3465</f>
        <v>273474.66499999998</v>
      </c>
      <c r="O3441" s="47">
        <f t="shared" si="4006"/>
        <v>98.590030725965434</v>
      </c>
      <c r="P3441" s="26">
        <f t="shared" ref="P3441:R3441" si="4044">P3442+P3450+P3446+P3461+P3465</f>
        <v>0</v>
      </c>
      <c r="Q3441" s="26">
        <f t="shared" ref="Q3441" si="4045">Q3442+Q3450+Q3446+Q3461+Q3465</f>
        <v>0</v>
      </c>
      <c r="R3441" s="26">
        <f t="shared" si="4044"/>
        <v>0</v>
      </c>
    </row>
    <row r="3442" spans="1:18" ht="52" x14ac:dyDescent="0.35">
      <c r="A3442" s="10">
        <v>975</v>
      </c>
      <c r="B3442" s="10" t="s">
        <v>8</v>
      </c>
      <c r="C3442" s="10" t="s">
        <v>10</v>
      </c>
      <c r="D3442" s="10" t="s">
        <v>546</v>
      </c>
      <c r="E3442" s="10"/>
      <c r="F3442" s="25" t="s">
        <v>740</v>
      </c>
      <c r="G3442" s="26">
        <f t="shared" ref="G3442:N3444" si="4046">G3443</f>
        <v>24155.4</v>
      </c>
      <c r="H3442" s="26">
        <f t="shared" si="4046"/>
        <v>24155.4</v>
      </c>
      <c r="I3442" s="26">
        <f t="shared" si="4046"/>
        <v>24155.4</v>
      </c>
      <c r="J3442" s="26">
        <f t="shared" si="4046"/>
        <v>0</v>
      </c>
      <c r="K3442" s="26">
        <f t="shared" si="4046"/>
        <v>0</v>
      </c>
      <c r="L3442" s="26">
        <f t="shared" si="4046"/>
        <v>0</v>
      </c>
      <c r="M3442" s="26">
        <f t="shared" si="4046"/>
        <v>0</v>
      </c>
      <c r="N3442" s="26">
        <f t="shared" si="4046"/>
        <v>24100.434000000001</v>
      </c>
      <c r="O3442" s="47">
        <f t="shared" si="4006"/>
        <v>99.772448396631802</v>
      </c>
      <c r="P3442" s="26">
        <f t="shared" ref="P3442:R3444" si="4047">P3443</f>
        <v>0</v>
      </c>
      <c r="Q3442" s="26">
        <f t="shared" si="4047"/>
        <v>0</v>
      </c>
      <c r="R3442" s="26">
        <f t="shared" si="4047"/>
        <v>0</v>
      </c>
    </row>
    <row r="3443" spans="1:18" ht="39" x14ac:dyDescent="0.35">
      <c r="A3443" s="10">
        <v>975</v>
      </c>
      <c r="B3443" s="10" t="s">
        <v>8</v>
      </c>
      <c r="C3443" s="10" t="s">
        <v>10</v>
      </c>
      <c r="D3443" s="10" t="s">
        <v>529</v>
      </c>
      <c r="E3443" s="10"/>
      <c r="F3443" s="25" t="s">
        <v>699</v>
      </c>
      <c r="G3443" s="26">
        <f t="shared" si="4046"/>
        <v>24155.4</v>
      </c>
      <c r="H3443" s="26">
        <f t="shared" si="4046"/>
        <v>24155.4</v>
      </c>
      <c r="I3443" s="26">
        <f t="shared" si="4046"/>
        <v>24155.4</v>
      </c>
      <c r="J3443" s="26">
        <f t="shared" si="4046"/>
        <v>0</v>
      </c>
      <c r="K3443" s="26">
        <f t="shared" si="4046"/>
        <v>0</v>
      </c>
      <c r="L3443" s="26">
        <f t="shared" si="4046"/>
        <v>0</v>
      </c>
      <c r="M3443" s="26">
        <f t="shared" si="4046"/>
        <v>0</v>
      </c>
      <c r="N3443" s="26">
        <f t="shared" si="4046"/>
        <v>24100.434000000001</v>
      </c>
      <c r="O3443" s="47">
        <f t="shared" si="4006"/>
        <v>99.772448396631802</v>
      </c>
      <c r="P3443" s="26">
        <f t="shared" si="4047"/>
        <v>0</v>
      </c>
      <c r="Q3443" s="26">
        <f t="shared" si="4047"/>
        <v>0</v>
      </c>
      <c r="R3443" s="26">
        <f t="shared" si="4047"/>
        <v>0</v>
      </c>
    </row>
    <row r="3444" spans="1:18" ht="26" x14ac:dyDescent="0.35">
      <c r="A3444" s="10">
        <v>975</v>
      </c>
      <c r="B3444" s="10" t="s">
        <v>8</v>
      </c>
      <c r="C3444" s="10" t="s">
        <v>10</v>
      </c>
      <c r="D3444" s="10" t="s">
        <v>529</v>
      </c>
      <c r="E3444" s="10" t="s">
        <v>6</v>
      </c>
      <c r="F3444" s="25" t="s">
        <v>367</v>
      </c>
      <c r="G3444" s="26">
        <f t="shared" si="4046"/>
        <v>24155.4</v>
      </c>
      <c r="H3444" s="26">
        <f t="shared" si="4046"/>
        <v>24155.4</v>
      </c>
      <c r="I3444" s="26">
        <f t="shared" si="4046"/>
        <v>24155.4</v>
      </c>
      <c r="J3444" s="26">
        <f t="shared" si="4046"/>
        <v>0</v>
      </c>
      <c r="K3444" s="26">
        <f t="shared" si="4046"/>
        <v>0</v>
      </c>
      <c r="L3444" s="26">
        <f t="shared" si="4046"/>
        <v>0</v>
      </c>
      <c r="M3444" s="26">
        <f t="shared" si="4046"/>
        <v>0</v>
      </c>
      <c r="N3444" s="26">
        <f t="shared" si="4046"/>
        <v>24100.434000000001</v>
      </c>
      <c r="O3444" s="47">
        <f t="shared" si="4006"/>
        <v>99.772448396631802</v>
      </c>
      <c r="P3444" s="26">
        <f t="shared" si="4047"/>
        <v>0</v>
      </c>
      <c r="Q3444" s="26">
        <f t="shared" si="4047"/>
        <v>0</v>
      </c>
      <c r="R3444" s="26">
        <f t="shared" si="4047"/>
        <v>0</v>
      </c>
    </row>
    <row r="3445" spans="1:18" ht="26" x14ac:dyDescent="0.35">
      <c r="A3445" s="10">
        <v>975</v>
      </c>
      <c r="B3445" s="10" t="s">
        <v>8</v>
      </c>
      <c r="C3445" s="10" t="s">
        <v>10</v>
      </c>
      <c r="D3445" s="10" t="s">
        <v>529</v>
      </c>
      <c r="E3445" s="10">
        <v>240</v>
      </c>
      <c r="F3445" s="25" t="s">
        <v>356</v>
      </c>
      <c r="G3445" s="26">
        <f>23655.4+500</f>
        <v>24155.4</v>
      </c>
      <c r="H3445" s="26">
        <v>24155.4</v>
      </c>
      <c r="I3445" s="26">
        <v>24155.4</v>
      </c>
      <c r="J3445" s="26"/>
      <c r="K3445" s="26"/>
      <c r="L3445" s="26"/>
      <c r="M3445" s="26"/>
      <c r="N3445" s="26">
        <v>24100.434000000001</v>
      </c>
      <c r="O3445" s="47">
        <f t="shared" si="4006"/>
        <v>99.772448396631802</v>
      </c>
      <c r="P3445" s="26"/>
      <c r="Q3445" s="26"/>
      <c r="R3445" s="26"/>
    </row>
    <row r="3446" spans="1:18" ht="26" x14ac:dyDescent="0.35">
      <c r="A3446" s="10">
        <v>975</v>
      </c>
      <c r="B3446" s="10" t="s">
        <v>8</v>
      </c>
      <c r="C3446" s="10" t="s">
        <v>10</v>
      </c>
      <c r="D3446" s="10" t="s">
        <v>547</v>
      </c>
      <c r="E3446" s="10"/>
      <c r="F3446" s="25" t="s">
        <v>742</v>
      </c>
      <c r="G3446" s="26">
        <f t="shared" ref="G3446:N3448" si="4048">G3447</f>
        <v>4540.5</v>
      </c>
      <c r="H3446" s="26">
        <f t="shared" si="4048"/>
        <v>4540.5</v>
      </c>
      <c r="I3446" s="26">
        <f t="shared" si="4048"/>
        <v>4540.5</v>
      </c>
      <c r="J3446" s="26">
        <f t="shared" si="4048"/>
        <v>0</v>
      </c>
      <c r="K3446" s="26">
        <f t="shared" si="4048"/>
        <v>0</v>
      </c>
      <c r="L3446" s="26">
        <f t="shared" si="4048"/>
        <v>0</v>
      </c>
      <c r="M3446" s="26">
        <f t="shared" si="4048"/>
        <v>0</v>
      </c>
      <c r="N3446" s="26">
        <f t="shared" si="4048"/>
        <v>4522.2370000000001</v>
      </c>
      <c r="O3446" s="47">
        <f t="shared" si="4006"/>
        <v>99.59777557537717</v>
      </c>
      <c r="P3446" s="26">
        <f t="shared" ref="P3446:R3448" si="4049">P3447</f>
        <v>0</v>
      </c>
      <c r="Q3446" s="26">
        <f t="shared" si="4049"/>
        <v>0</v>
      </c>
      <c r="R3446" s="26">
        <f t="shared" si="4049"/>
        <v>0</v>
      </c>
    </row>
    <row r="3447" spans="1:18" ht="26" x14ac:dyDescent="0.35">
      <c r="A3447" s="10">
        <v>975</v>
      </c>
      <c r="B3447" s="10" t="s">
        <v>8</v>
      </c>
      <c r="C3447" s="10" t="s">
        <v>10</v>
      </c>
      <c r="D3447" s="10" t="s">
        <v>530</v>
      </c>
      <c r="E3447" s="10"/>
      <c r="F3447" s="25" t="s">
        <v>700</v>
      </c>
      <c r="G3447" s="26">
        <f t="shared" si="4048"/>
        <v>4540.5</v>
      </c>
      <c r="H3447" s="26">
        <f t="shared" si="4048"/>
        <v>4540.5</v>
      </c>
      <c r="I3447" s="26">
        <f t="shared" si="4048"/>
        <v>4540.5</v>
      </c>
      <c r="J3447" s="26">
        <f t="shared" si="4048"/>
        <v>0</v>
      </c>
      <c r="K3447" s="26">
        <f t="shared" si="4048"/>
        <v>0</v>
      </c>
      <c r="L3447" s="26">
        <f t="shared" si="4048"/>
        <v>0</v>
      </c>
      <c r="M3447" s="26">
        <f t="shared" si="4048"/>
        <v>0</v>
      </c>
      <c r="N3447" s="26">
        <f t="shared" si="4048"/>
        <v>4522.2370000000001</v>
      </c>
      <c r="O3447" s="47">
        <f t="shared" si="4006"/>
        <v>99.59777557537717</v>
      </c>
      <c r="P3447" s="26">
        <f t="shared" si="4049"/>
        <v>0</v>
      </c>
      <c r="Q3447" s="26">
        <f t="shared" si="4049"/>
        <v>0</v>
      </c>
      <c r="R3447" s="26">
        <f t="shared" si="4049"/>
        <v>0</v>
      </c>
    </row>
    <row r="3448" spans="1:18" ht="26" x14ac:dyDescent="0.35">
      <c r="A3448" s="10">
        <v>975</v>
      </c>
      <c r="B3448" s="10" t="s">
        <v>8</v>
      </c>
      <c r="C3448" s="10" t="s">
        <v>10</v>
      </c>
      <c r="D3448" s="10" t="s">
        <v>530</v>
      </c>
      <c r="E3448" s="10" t="s">
        <v>6</v>
      </c>
      <c r="F3448" s="25" t="s">
        <v>367</v>
      </c>
      <c r="G3448" s="26">
        <f t="shared" si="4048"/>
        <v>4540.5</v>
      </c>
      <c r="H3448" s="26">
        <f t="shared" si="4048"/>
        <v>4540.5</v>
      </c>
      <c r="I3448" s="26">
        <f t="shared" si="4048"/>
        <v>4540.5</v>
      </c>
      <c r="J3448" s="26">
        <f t="shared" si="4048"/>
        <v>0</v>
      </c>
      <c r="K3448" s="26">
        <f t="shared" si="4048"/>
        <v>0</v>
      </c>
      <c r="L3448" s="26">
        <f t="shared" si="4048"/>
        <v>0</v>
      </c>
      <c r="M3448" s="26">
        <f t="shared" si="4048"/>
        <v>0</v>
      </c>
      <c r="N3448" s="26">
        <f t="shared" si="4048"/>
        <v>4522.2370000000001</v>
      </c>
      <c r="O3448" s="47">
        <f t="shared" si="4006"/>
        <v>99.59777557537717</v>
      </c>
      <c r="P3448" s="26">
        <f t="shared" si="4049"/>
        <v>0</v>
      </c>
      <c r="Q3448" s="26">
        <f t="shared" si="4049"/>
        <v>0</v>
      </c>
      <c r="R3448" s="26">
        <f t="shared" si="4049"/>
        <v>0</v>
      </c>
    </row>
    <row r="3449" spans="1:18" ht="26" x14ac:dyDescent="0.35">
      <c r="A3449" s="10">
        <v>975</v>
      </c>
      <c r="B3449" s="10" t="s">
        <v>8</v>
      </c>
      <c r="C3449" s="10" t="s">
        <v>10</v>
      </c>
      <c r="D3449" s="10" t="s">
        <v>530</v>
      </c>
      <c r="E3449" s="10">
        <v>240</v>
      </c>
      <c r="F3449" s="25" t="s">
        <v>356</v>
      </c>
      <c r="G3449" s="26">
        <v>4540.5</v>
      </c>
      <c r="H3449" s="26">
        <v>4540.5</v>
      </c>
      <c r="I3449" s="26">
        <v>4540.5</v>
      </c>
      <c r="J3449" s="26"/>
      <c r="K3449" s="26"/>
      <c r="L3449" s="26"/>
      <c r="M3449" s="26"/>
      <c r="N3449" s="26">
        <v>4522.2370000000001</v>
      </c>
      <c r="O3449" s="47">
        <f t="shared" si="4006"/>
        <v>99.59777557537717</v>
      </c>
      <c r="P3449" s="26"/>
      <c r="Q3449" s="26"/>
      <c r="R3449" s="26"/>
    </row>
    <row r="3450" spans="1:18" ht="39" x14ac:dyDescent="0.35">
      <c r="A3450" s="10">
        <v>975</v>
      </c>
      <c r="B3450" s="10" t="s">
        <v>8</v>
      </c>
      <c r="C3450" s="10" t="s">
        <v>10</v>
      </c>
      <c r="D3450" s="10" t="s">
        <v>548</v>
      </c>
      <c r="E3450" s="10"/>
      <c r="F3450" s="25" t="s">
        <v>743</v>
      </c>
      <c r="G3450" s="26">
        <f t="shared" ref="G3450" si="4050">G3451+G3458</f>
        <v>177930.092</v>
      </c>
      <c r="H3450" s="26">
        <f t="shared" ref="H3450:M3450" si="4051">H3451+H3458</f>
        <v>180571.29200000002</v>
      </c>
      <c r="I3450" s="26">
        <f t="shared" si="4051"/>
        <v>180571.29200000002</v>
      </c>
      <c r="J3450" s="26">
        <f t="shared" si="4051"/>
        <v>0</v>
      </c>
      <c r="K3450" s="26">
        <f t="shared" si="4051"/>
        <v>0</v>
      </c>
      <c r="L3450" s="26">
        <f t="shared" si="4051"/>
        <v>0</v>
      </c>
      <c r="M3450" s="26">
        <f t="shared" si="4051"/>
        <v>0</v>
      </c>
      <c r="N3450" s="26">
        <f t="shared" ref="N3450" si="4052">N3451+N3458</f>
        <v>177653.625</v>
      </c>
      <c r="O3450" s="47">
        <f t="shared" si="4006"/>
        <v>98.384202179823788</v>
      </c>
      <c r="P3450" s="26">
        <f t="shared" ref="P3450:R3450" si="4053">P3451+P3458</f>
        <v>0</v>
      </c>
      <c r="Q3450" s="26">
        <f t="shared" ref="Q3450" si="4054">Q3451+Q3458</f>
        <v>0</v>
      </c>
      <c r="R3450" s="26">
        <f t="shared" si="4053"/>
        <v>0</v>
      </c>
    </row>
    <row r="3451" spans="1:18" ht="39" x14ac:dyDescent="0.35">
      <c r="A3451" s="10">
        <v>975</v>
      </c>
      <c r="B3451" s="10" t="s">
        <v>8</v>
      </c>
      <c r="C3451" s="10" t="s">
        <v>10</v>
      </c>
      <c r="D3451" s="10" t="s">
        <v>532</v>
      </c>
      <c r="E3451" s="10"/>
      <c r="F3451" s="25" t="s">
        <v>37</v>
      </c>
      <c r="G3451" s="26">
        <f t="shared" ref="G3451" si="4055">G3452+G3454+G3456</f>
        <v>127648.37899999999</v>
      </c>
      <c r="H3451" s="26">
        <f t="shared" ref="H3451:M3451" si="4056">H3452+H3454+H3456</f>
        <v>130289.579</v>
      </c>
      <c r="I3451" s="26">
        <f t="shared" si="4056"/>
        <v>130289.579</v>
      </c>
      <c r="J3451" s="26">
        <f t="shared" si="4056"/>
        <v>0</v>
      </c>
      <c r="K3451" s="26">
        <f t="shared" si="4056"/>
        <v>0</v>
      </c>
      <c r="L3451" s="26">
        <f t="shared" si="4056"/>
        <v>0</v>
      </c>
      <c r="M3451" s="26">
        <f t="shared" si="4056"/>
        <v>0</v>
      </c>
      <c r="N3451" s="26">
        <f t="shared" ref="N3451" si="4057">N3452+N3454+N3456</f>
        <v>128526.765</v>
      </c>
      <c r="O3451" s="47">
        <f t="shared" si="4006"/>
        <v>98.647003073054677</v>
      </c>
      <c r="P3451" s="26">
        <f t="shared" ref="P3451:R3451" si="4058">P3452+P3454+P3456</f>
        <v>0</v>
      </c>
      <c r="Q3451" s="26">
        <f t="shared" ref="Q3451" si="4059">Q3452+Q3454+Q3456</f>
        <v>0</v>
      </c>
      <c r="R3451" s="26">
        <f t="shared" si="4058"/>
        <v>0</v>
      </c>
    </row>
    <row r="3452" spans="1:18" ht="52" x14ac:dyDescent="0.35">
      <c r="A3452" s="10">
        <v>975</v>
      </c>
      <c r="B3452" s="10" t="s">
        <v>8</v>
      </c>
      <c r="C3452" s="10" t="s">
        <v>10</v>
      </c>
      <c r="D3452" s="10" t="s">
        <v>532</v>
      </c>
      <c r="E3452" s="10" t="s">
        <v>19</v>
      </c>
      <c r="F3452" s="25" t="s">
        <v>366</v>
      </c>
      <c r="G3452" s="26">
        <f t="shared" ref="G3452:N3452" si="4060">G3453</f>
        <v>38840.699999999997</v>
      </c>
      <c r="H3452" s="26">
        <f t="shared" si="4060"/>
        <v>41481.9</v>
      </c>
      <c r="I3452" s="26">
        <f t="shared" si="4060"/>
        <v>41481.9</v>
      </c>
      <c r="J3452" s="26">
        <f t="shared" si="4060"/>
        <v>0</v>
      </c>
      <c r="K3452" s="26">
        <f t="shared" si="4060"/>
        <v>0</v>
      </c>
      <c r="L3452" s="26">
        <f t="shared" si="4060"/>
        <v>0</v>
      </c>
      <c r="M3452" s="26">
        <f t="shared" si="4060"/>
        <v>0</v>
      </c>
      <c r="N3452" s="26">
        <f t="shared" si="4060"/>
        <v>41409.457999999999</v>
      </c>
      <c r="O3452" s="47">
        <f t="shared" si="4006"/>
        <v>99.825364797658736</v>
      </c>
      <c r="P3452" s="26">
        <f t="shared" ref="P3452:R3452" si="4061">P3453</f>
        <v>0</v>
      </c>
      <c r="Q3452" s="26">
        <f t="shared" si="4061"/>
        <v>0</v>
      </c>
      <c r="R3452" s="26">
        <f t="shared" si="4061"/>
        <v>0</v>
      </c>
    </row>
    <row r="3453" spans="1:18" x14ac:dyDescent="0.35">
      <c r="A3453" s="10">
        <v>975</v>
      </c>
      <c r="B3453" s="10" t="s">
        <v>8</v>
      </c>
      <c r="C3453" s="10" t="s">
        <v>10</v>
      </c>
      <c r="D3453" s="10" t="s">
        <v>532</v>
      </c>
      <c r="E3453" s="10">
        <v>110</v>
      </c>
      <c r="F3453" s="25" t="s">
        <v>354</v>
      </c>
      <c r="G3453" s="26">
        <v>38840.699999999997</v>
      </c>
      <c r="H3453" s="26">
        <v>41481.9</v>
      </c>
      <c r="I3453" s="26">
        <v>41481.9</v>
      </c>
      <c r="J3453" s="26"/>
      <c r="K3453" s="26"/>
      <c r="L3453" s="26"/>
      <c r="M3453" s="26"/>
      <c r="N3453" s="26">
        <v>41409.457999999999</v>
      </c>
      <c r="O3453" s="47">
        <f t="shared" si="4006"/>
        <v>99.825364797658736</v>
      </c>
      <c r="P3453" s="26"/>
      <c r="Q3453" s="26"/>
      <c r="R3453" s="26"/>
    </row>
    <row r="3454" spans="1:18" ht="26" x14ac:dyDescent="0.35">
      <c r="A3454" s="10">
        <v>975</v>
      </c>
      <c r="B3454" s="10" t="s">
        <v>8</v>
      </c>
      <c r="C3454" s="10" t="s">
        <v>10</v>
      </c>
      <c r="D3454" s="10" t="s">
        <v>532</v>
      </c>
      <c r="E3454" s="10" t="s">
        <v>6</v>
      </c>
      <c r="F3454" s="25" t="s">
        <v>367</v>
      </c>
      <c r="G3454" s="26">
        <f t="shared" ref="G3454:N3454" si="4062">G3455</f>
        <v>82108.104999999996</v>
      </c>
      <c r="H3454" s="26">
        <f t="shared" si="4062"/>
        <v>82213.47206</v>
      </c>
      <c r="I3454" s="26">
        <f t="shared" si="4062"/>
        <v>82213.47206</v>
      </c>
      <c r="J3454" s="26">
        <f t="shared" si="4062"/>
        <v>0</v>
      </c>
      <c r="K3454" s="26">
        <f t="shared" si="4062"/>
        <v>0</v>
      </c>
      <c r="L3454" s="26">
        <f t="shared" si="4062"/>
        <v>0</v>
      </c>
      <c r="M3454" s="26">
        <f t="shared" si="4062"/>
        <v>0</v>
      </c>
      <c r="N3454" s="26">
        <f t="shared" si="4062"/>
        <v>80523.100000000006</v>
      </c>
      <c r="O3454" s="47">
        <f t="shared" si="4006"/>
        <v>97.943923279670813</v>
      </c>
      <c r="P3454" s="26">
        <f t="shared" ref="P3454:R3454" si="4063">P3455</f>
        <v>0</v>
      </c>
      <c r="Q3454" s="26">
        <f t="shared" si="4063"/>
        <v>0</v>
      </c>
      <c r="R3454" s="26">
        <f t="shared" si="4063"/>
        <v>0</v>
      </c>
    </row>
    <row r="3455" spans="1:18" ht="26" x14ac:dyDescent="0.35">
      <c r="A3455" s="10">
        <v>975</v>
      </c>
      <c r="B3455" s="10" t="s">
        <v>8</v>
      </c>
      <c r="C3455" s="10" t="s">
        <v>10</v>
      </c>
      <c r="D3455" s="10" t="s">
        <v>532</v>
      </c>
      <c r="E3455" s="10">
        <v>240</v>
      </c>
      <c r="F3455" s="25" t="s">
        <v>356</v>
      </c>
      <c r="G3455" s="26">
        <v>82108.104999999996</v>
      </c>
      <c r="H3455" s="26">
        <v>82213.47206</v>
      </c>
      <c r="I3455" s="26">
        <v>82213.47206</v>
      </c>
      <c r="J3455" s="26"/>
      <c r="K3455" s="26"/>
      <c r="L3455" s="26"/>
      <c r="M3455" s="26"/>
      <c r="N3455" s="26">
        <v>80523.100000000006</v>
      </c>
      <c r="O3455" s="47">
        <f t="shared" si="4006"/>
        <v>97.943923279670813</v>
      </c>
      <c r="P3455" s="26"/>
      <c r="Q3455" s="26"/>
      <c r="R3455" s="26"/>
    </row>
    <row r="3456" spans="1:18" x14ac:dyDescent="0.35">
      <c r="A3456" s="10">
        <v>975</v>
      </c>
      <c r="B3456" s="10" t="s">
        <v>8</v>
      </c>
      <c r="C3456" s="10" t="s">
        <v>10</v>
      </c>
      <c r="D3456" s="10" t="s">
        <v>532</v>
      </c>
      <c r="E3456" s="10" t="s">
        <v>7</v>
      </c>
      <c r="F3456" s="25" t="s">
        <v>371</v>
      </c>
      <c r="G3456" s="26">
        <f t="shared" ref="G3456:N3456" si="4064">G3457</f>
        <v>6699.5740000000005</v>
      </c>
      <c r="H3456" s="26">
        <f t="shared" si="4064"/>
        <v>6594.20694</v>
      </c>
      <c r="I3456" s="26">
        <f t="shared" si="4064"/>
        <v>6594.20694</v>
      </c>
      <c r="J3456" s="26">
        <f t="shared" si="4064"/>
        <v>0</v>
      </c>
      <c r="K3456" s="26">
        <f t="shared" si="4064"/>
        <v>0</v>
      </c>
      <c r="L3456" s="26">
        <f t="shared" si="4064"/>
        <v>0</v>
      </c>
      <c r="M3456" s="26">
        <f t="shared" si="4064"/>
        <v>0</v>
      </c>
      <c r="N3456" s="26">
        <f t="shared" si="4064"/>
        <v>6594.2070000000003</v>
      </c>
      <c r="O3456" s="47">
        <f t="shared" si="4006"/>
        <v>100.00000090988956</v>
      </c>
      <c r="P3456" s="26">
        <f t="shared" ref="P3456:R3456" si="4065">P3457</f>
        <v>0</v>
      </c>
      <c r="Q3456" s="26">
        <f t="shared" si="4065"/>
        <v>0</v>
      </c>
      <c r="R3456" s="26">
        <f t="shared" si="4065"/>
        <v>0</v>
      </c>
    </row>
    <row r="3457" spans="1:18" x14ac:dyDescent="0.35">
      <c r="A3457" s="10">
        <v>975</v>
      </c>
      <c r="B3457" s="10" t="s">
        <v>8</v>
      </c>
      <c r="C3457" s="10" t="s">
        <v>10</v>
      </c>
      <c r="D3457" s="10" t="s">
        <v>532</v>
      </c>
      <c r="E3457" s="10">
        <v>850</v>
      </c>
      <c r="F3457" s="25" t="s">
        <v>365</v>
      </c>
      <c r="G3457" s="26">
        <f>8252.1-1552.526</f>
        <v>6699.5740000000005</v>
      </c>
      <c r="H3457" s="26">
        <v>6594.20694</v>
      </c>
      <c r="I3457" s="26">
        <v>6594.20694</v>
      </c>
      <c r="J3457" s="26"/>
      <c r="K3457" s="26"/>
      <c r="L3457" s="26"/>
      <c r="M3457" s="26"/>
      <c r="N3457" s="26">
        <v>6594.2070000000003</v>
      </c>
      <c r="O3457" s="47">
        <f t="shared" si="4006"/>
        <v>100.00000090988956</v>
      </c>
      <c r="P3457" s="26"/>
      <c r="Q3457" s="26"/>
      <c r="R3457" s="26"/>
    </row>
    <row r="3458" spans="1:18" x14ac:dyDescent="0.35">
      <c r="A3458" s="10">
        <v>975</v>
      </c>
      <c r="B3458" s="10" t="s">
        <v>8</v>
      </c>
      <c r="C3458" s="10" t="s">
        <v>10</v>
      </c>
      <c r="D3458" s="10" t="s">
        <v>533</v>
      </c>
      <c r="E3458" s="10"/>
      <c r="F3458" s="25" t="s">
        <v>701</v>
      </c>
      <c r="G3458" s="26">
        <f t="shared" ref="G3458:N3459" si="4066">G3459</f>
        <v>50281.713000000003</v>
      </c>
      <c r="H3458" s="26">
        <f t="shared" si="4066"/>
        <v>50281.713000000003</v>
      </c>
      <c r="I3458" s="26">
        <f t="shared" si="4066"/>
        <v>50281.713000000003</v>
      </c>
      <c r="J3458" s="26">
        <f t="shared" si="4066"/>
        <v>0</v>
      </c>
      <c r="K3458" s="26">
        <f t="shared" si="4066"/>
        <v>0</v>
      </c>
      <c r="L3458" s="26">
        <f t="shared" si="4066"/>
        <v>0</v>
      </c>
      <c r="M3458" s="26">
        <f t="shared" si="4066"/>
        <v>0</v>
      </c>
      <c r="N3458" s="26">
        <f t="shared" si="4066"/>
        <v>49126.86</v>
      </c>
      <c r="O3458" s="47">
        <f t="shared" si="4006"/>
        <v>97.703234573571507</v>
      </c>
      <c r="P3458" s="26">
        <f t="shared" ref="P3458:R3459" si="4067">P3459</f>
        <v>0</v>
      </c>
      <c r="Q3458" s="26">
        <f t="shared" si="4067"/>
        <v>0</v>
      </c>
      <c r="R3458" s="26">
        <f t="shared" si="4067"/>
        <v>0</v>
      </c>
    </row>
    <row r="3459" spans="1:18" ht="26" x14ac:dyDescent="0.35">
      <c r="A3459" s="10">
        <v>975</v>
      </c>
      <c r="B3459" s="10" t="s">
        <v>8</v>
      </c>
      <c r="C3459" s="10" t="s">
        <v>10</v>
      </c>
      <c r="D3459" s="10" t="s">
        <v>533</v>
      </c>
      <c r="E3459" s="10" t="s">
        <v>6</v>
      </c>
      <c r="F3459" s="25" t="s">
        <v>367</v>
      </c>
      <c r="G3459" s="26">
        <f t="shared" si="4066"/>
        <v>50281.713000000003</v>
      </c>
      <c r="H3459" s="26">
        <f t="shared" si="4066"/>
        <v>50281.713000000003</v>
      </c>
      <c r="I3459" s="26">
        <f t="shared" si="4066"/>
        <v>50281.713000000003</v>
      </c>
      <c r="J3459" s="26">
        <f t="shared" si="4066"/>
        <v>0</v>
      </c>
      <c r="K3459" s="26">
        <f t="shared" si="4066"/>
        <v>0</v>
      </c>
      <c r="L3459" s="26">
        <f t="shared" si="4066"/>
        <v>0</v>
      </c>
      <c r="M3459" s="26">
        <f t="shared" si="4066"/>
        <v>0</v>
      </c>
      <c r="N3459" s="26">
        <f t="shared" si="4066"/>
        <v>49126.86</v>
      </c>
      <c r="O3459" s="47">
        <f t="shared" si="4006"/>
        <v>97.703234573571507</v>
      </c>
      <c r="P3459" s="26">
        <f t="shared" si="4067"/>
        <v>0</v>
      </c>
      <c r="Q3459" s="26">
        <f t="shared" si="4067"/>
        <v>0</v>
      </c>
      <c r="R3459" s="26">
        <f t="shared" si="4067"/>
        <v>0</v>
      </c>
    </row>
    <row r="3460" spans="1:18" ht="26" x14ac:dyDescent="0.35">
      <c r="A3460" s="10">
        <v>975</v>
      </c>
      <c r="B3460" s="10" t="s">
        <v>8</v>
      </c>
      <c r="C3460" s="10" t="s">
        <v>10</v>
      </c>
      <c r="D3460" s="10" t="s">
        <v>533</v>
      </c>
      <c r="E3460" s="10">
        <v>240</v>
      </c>
      <c r="F3460" s="25" t="s">
        <v>356</v>
      </c>
      <c r="G3460" s="26">
        <v>50281.713000000003</v>
      </c>
      <c r="H3460" s="26">
        <v>50281.713000000003</v>
      </c>
      <c r="I3460" s="26">
        <v>50281.713000000003</v>
      </c>
      <c r="J3460" s="26"/>
      <c r="K3460" s="26"/>
      <c r="L3460" s="26"/>
      <c r="M3460" s="26"/>
      <c r="N3460" s="26">
        <v>49126.86</v>
      </c>
      <c r="O3460" s="47">
        <f t="shared" si="4006"/>
        <v>97.703234573571507</v>
      </c>
      <c r="P3460" s="26"/>
      <c r="Q3460" s="26"/>
      <c r="R3460" s="26"/>
    </row>
    <row r="3461" spans="1:18" ht="26" x14ac:dyDescent="0.35">
      <c r="A3461" s="10">
        <v>975</v>
      </c>
      <c r="B3461" s="10" t="s">
        <v>8</v>
      </c>
      <c r="C3461" s="10" t="s">
        <v>10</v>
      </c>
      <c r="D3461" s="10" t="s">
        <v>549</v>
      </c>
      <c r="E3461" s="10"/>
      <c r="F3461" s="25" t="s">
        <v>744</v>
      </c>
      <c r="G3461" s="26">
        <f t="shared" ref="G3461:N3463" si="4068">G3462</f>
        <v>12457.2</v>
      </c>
      <c r="H3461" s="26">
        <f t="shared" si="4068"/>
        <v>12990.3</v>
      </c>
      <c r="I3461" s="26">
        <f t="shared" si="4068"/>
        <v>12990.3</v>
      </c>
      <c r="J3461" s="26">
        <f t="shared" si="4068"/>
        <v>0</v>
      </c>
      <c r="K3461" s="26">
        <f t="shared" si="4068"/>
        <v>0</v>
      </c>
      <c r="L3461" s="26">
        <f t="shared" si="4068"/>
        <v>0</v>
      </c>
      <c r="M3461" s="26">
        <f t="shared" si="4068"/>
        <v>0</v>
      </c>
      <c r="N3461" s="26">
        <f t="shared" si="4068"/>
        <v>12990.3</v>
      </c>
      <c r="O3461" s="47">
        <f t="shared" si="4006"/>
        <v>100</v>
      </c>
      <c r="P3461" s="26">
        <f t="shared" ref="P3461:R3463" si="4069">P3462</f>
        <v>0</v>
      </c>
      <c r="Q3461" s="26">
        <f t="shared" si="4069"/>
        <v>0</v>
      </c>
      <c r="R3461" s="26">
        <f t="shared" si="4069"/>
        <v>0</v>
      </c>
    </row>
    <row r="3462" spans="1:18" ht="39" x14ac:dyDescent="0.35">
      <c r="A3462" s="10">
        <v>975</v>
      </c>
      <c r="B3462" s="10" t="s">
        <v>8</v>
      </c>
      <c r="C3462" s="10" t="s">
        <v>10</v>
      </c>
      <c r="D3462" s="10" t="s">
        <v>531</v>
      </c>
      <c r="E3462" s="10"/>
      <c r="F3462" s="25" t="s">
        <v>37</v>
      </c>
      <c r="G3462" s="26">
        <f t="shared" si="4068"/>
        <v>12457.2</v>
      </c>
      <c r="H3462" s="26">
        <f t="shared" si="4068"/>
        <v>12990.3</v>
      </c>
      <c r="I3462" s="26">
        <f t="shared" si="4068"/>
        <v>12990.3</v>
      </c>
      <c r="J3462" s="26">
        <f t="shared" si="4068"/>
        <v>0</v>
      </c>
      <c r="K3462" s="26">
        <f t="shared" si="4068"/>
        <v>0</v>
      </c>
      <c r="L3462" s="26">
        <f t="shared" si="4068"/>
        <v>0</v>
      </c>
      <c r="M3462" s="26">
        <f t="shared" si="4068"/>
        <v>0</v>
      </c>
      <c r="N3462" s="26">
        <f t="shared" si="4068"/>
        <v>12990.3</v>
      </c>
      <c r="O3462" s="47">
        <f t="shared" si="4006"/>
        <v>100</v>
      </c>
      <c r="P3462" s="26">
        <f t="shared" si="4069"/>
        <v>0</v>
      </c>
      <c r="Q3462" s="26">
        <f t="shared" si="4069"/>
        <v>0</v>
      </c>
      <c r="R3462" s="26">
        <f t="shared" si="4069"/>
        <v>0</v>
      </c>
    </row>
    <row r="3463" spans="1:18" ht="26" x14ac:dyDescent="0.35">
      <c r="A3463" s="10">
        <v>975</v>
      </c>
      <c r="B3463" s="10" t="s">
        <v>8</v>
      </c>
      <c r="C3463" s="10" t="s">
        <v>10</v>
      </c>
      <c r="D3463" s="10" t="s">
        <v>531</v>
      </c>
      <c r="E3463" s="10" t="s">
        <v>85</v>
      </c>
      <c r="F3463" s="25" t="s">
        <v>370</v>
      </c>
      <c r="G3463" s="26">
        <f t="shared" si="4068"/>
        <v>12457.2</v>
      </c>
      <c r="H3463" s="26">
        <f t="shared" si="4068"/>
        <v>12990.3</v>
      </c>
      <c r="I3463" s="26">
        <f t="shared" si="4068"/>
        <v>12990.3</v>
      </c>
      <c r="J3463" s="26">
        <f t="shared" si="4068"/>
        <v>0</v>
      </c>
      <c r="K3463" s="26">
        <f t="shared" si="4068"/>
        <v>0</v>
      </c>
      <c r="L3463" s="26">
        <f t="shared" si="4068"/>
        <v>0</v>
      </c>
      <c r="M3463" s="26">
        <f t="shared" si="4068"/>
        <v>0</v>
      </c>
      <c r="N3463" s="26">
        <f t="shared" si="4068"/>
        <v>12990.3</v>
      </c>
      <c r="O3463" s="47">
        <f t="shared" si="4006"/>
        <v>100</v>
      </c>
      <c r="P3463" s="26">
        <f t="shared" si="4069"/>
        <v>0</v>
      </c>
      <c r="Q3463" s="26">
        <f t="shared" si="4069"/>
        <v>0</v>
      </c>
      <c r="R3463" s="26">
        <f t="shared" si="4069"/>
        <v>0</v>
      </c>
    </row>
    <row r="3464" spans="1:18" x14ac:dyDescent="0.35">
      <c r="A3464" s="10">
        <v>975</v>
      </c>
      <c r="B3464" s="10" t="s">
        <v>8</v>
      </c>
      <c r="C3464" s="10" t="s">
        <v>10</v>
      </c>
      <c r="D3464" s="10" t="s">
        <v>531</v>
      </c>
      <c r="E3464" s="10">
        <v>610</v>
      </c>
      <c r="F3464" s="25" t="s">
        <v>361</v>
      </c>
      <c r="G3464" s="26">
        <f>12957.2-500</f>
        <v>12457.2</v>
      </c>
      <c r="H3464" s="26">
        <v>12990.3</v>
      </c>
      <c r="I3464" s="26">
        <v>12990.3</v>
      </c>
      <c r="J3464" s="26"/>
      <c r="K3464" s="26"/>
      <c r="L3464" s="26"/>
      <c r="M3464" s="26"/>
      <c r="N3464" s="26">
        <v>12990.3</v>
      </c>
      <c r="O3464" s="47">
        <f t="shared" si="4006"/>
        <v>100</v>
      </c>
      <c r="P3464" s="26"/>
      <c r="Q3464" s="26"/>
      <c r="R3464" s="26"/>
    </row>
    <row r="3465" spans="1:18" x14ac:dyDescent="0.35">
      <c r="A3465" s="10">
        <v>975</v>
      </c>
      <c r="B3465" s="10" t="s">
        <v>8</v>
      </c>
      <c r="C3465" s="10" t="s">
        <v>10</v>
      </c>
      <c r="D3465" s="10" t="s">
        <v>29</v>
      </c>
      <c r="E3465" s="10"/>
      <c r="F3465" s="25" t="s">
        <v>40</v>
      </c>
      <c r="G3465" s="26">
        <f>G3466+G3469+G3472+G3475+G3478+G3482</f>
        <v>55128.226999999992</v>
      </c>
      <c r="H3465" s="26">
        <f t="shared" ref="H3465:N3465" si="4070">H3466+H3469+H3472+H3475+H3478+H3482</f>
        <v>55128.226399999992</v>
      </c>
      <c r="I3465" s="26">
        <f t="shared" si="4070"/>
        <v>55128.226399999992</v>
      </c>
      <c r="J3465" s="26">
        <f t="shared" si="4070"/>
        <v>0</v>
      </c>
      <c r="K3465" s="26">
        <f t="shared" si="4070"/>
        <v>0</v>
      </c>
      <c r="L3465" s="26">
        <f t="shared" si="4070"/>
        <v>0</v>
      </c>
      <c r="M3465" s="26">
        <f t="shared" si="4070"/>
        <v>0</v>
      </c>
      <c r="N3465" s="26">
        <f t="shared" si="4070"/>
        <v>54208.069000000003</v>
      </c>
      <c r="O3465" s="47">
        <f t="shared" si="4006"/>
        <v>98.33087791846684</v>
      </c>
      <c r="P3465" s="26">
        <f t="shared" ref="P3465:R3465" si="4071">P3466+P3469+P3472+P3475+P3478+P3482</f>
        <v>0</v>
      </c>
      <c r="Q3465" s="26">
        <f t="shared" ref="Q3465" si="4072">Q3466+Q3469+Q3472+Q3475+Q3478+Q3482</f>
        <v>0</v>
      </c>
      <c r="R3465" s="26">
        <f t="shared" si="4071"/>
        <v>0</v>
      </c>
    </row>
    <row r="3466" spans="1:18" x14ac:dyDescent="0.35">
      <c r="A3466" s="10">
        <v>975</v>
      </c>
      <c r="B3466" s="10" t="s">
        <v>8</v>
      </c>
      <c r="C3466" s="10" t="s">
        <v>10</v>
      </c>
      <c r="D3466" s="10" t="s">
        <v>537</v>
      </c>
      <c r="E3466" s="10"/>
      <c r="F3466" s="25" t="s">
        <v>702</v>
      </c>
      <c r="G3466" s="26">
        <f t="shared" ref="G3466:N3467" si="4073">G3467</f>
        <v>7179.84</v>
      </c>
      <c r="H3466" s="26">
        <f t="shared" si="4073"/>
        <v>7179.84</v>
      </c>
      <c r="I3466" s="26">
        <f t="shared" si="4073"/>
        <v>7179.84</v>
      </c>
      <c r="J3466" s="26">
        <f t="shared" si="4073"/>
        <v>0</v>
      </c>
      <c r="K3466" s="26">
        <f t="shared" si="4073"/>
        <v>0</v>
      </c>
      <c r="L3466" s="26">
        <f t="shared" si="4073"/>
        <v>0</v>
      </c>
      <c r="M3466" s="26">
        <f t="shared" si="4073"/>
        <v>0</v>
      </c>
      <c r="N3466" s="26">
        <f t="shared" si="4073"/>
        <v>7104.3490000000002</v>
      </c>
      <c r="O3466" s="47">
        <f t="shared" si="4006"/>
        <v>98.948569884565671</v>
      </c>
      <c r="P3466" s="26">
        <f t="shared" ref="P3466:R3467" si="4074">P3467</f>
        <v>0</v>
      </c>
      <c r="Q3466" s="26">
        <f t="shared" si="4074"/>
        <v>0</v>
      </c>
      <c r="R3466" s="26">
        <f t="shared" si="4074"/>
        <v>0</v>
      </c>
    </row>
    <row r="3467" spans="1:18" ht="26" x14ac:dyDescent="0.35">
      <c r="A3467" s="10">
        <v>975</v>
      </c>
      <c r="B3467" s="10" t="s">
        <v>8</v>
      </c>
      <c r="C3467" s="10" t="s">
        <v>10</v>
      </c>
      <c r="D3467" s="10" t="s">
        <v>537</v>
      </c>
      <c r="E3467" s="10" t="s">
        <v>6</v>
      </c>
      <c r="F3467" s="25" t="s">
        <v>367</v>
      </c>
      <c r="G3467" s="26">
        <f t="shared" si="4073"/>
        <v>7179.84</v>
      </c>
      <c r="H3467" s="26">
        <f t="shared" si="4073"/>
        <v>7179.84</v>
      </c>
      <c r="I3467" s="26">
        <f t="shared" si="4073"/>
        <v>7179.84</v>
      </c>
      <c r="J3467" s="26">
        <f t="shared" si="4073"/>
        <v>0</v>
      </c>
      <c r="K3467" s="26">
        <f t="shared" si="4073"/>
        <v>0</v>
      </c>
      <c r="L3467" s="26">
        <f t="shared" si="4073"/>
        <v>0</v>
      </c>
      <c r="M3467" s="26">
        <f t="shared" si="4073"/>
        <v>0</v>
      </c>
      <c r="N3467" s="26">
        <f t="shared" si="4073"/>
        <v>7104.3490000000002</v>
      </c>
      <c r="O3467" s="47">
        <f t="shared" si="4006"/>
        <v>98.948569884565671</v>
      </c>
      <c r="P3467" s="26">
        <f t="shared" si="4074"/>
        <v>0</v>
      </c>
      <c r="Q3467" s="26">
        <f t="shared" si="4074"/>
        <v>0</v>
      </c>
      <c r="R3467" s="26">
        <f t="shared" si="4074"/>
        <v>0</v>
      </c>
    </row>
    <row r="3468" spans="1:18" ht="26" x14ac:dyDescent="0.35">
      <c r="A3468" s="10">
        <v>975</v>
      </c>
      <c r="B3468" s="10" t="s">
        <v>8</v>
      </c>
      <c r="C3468" s="10" t="s">
        <v>10</v>
      </c>
      <c r="D3468" s="10" t="s">
        <v>537</v>
      </c>
      <c r="E3468" s="10">
        <v>240</v>
      </c>
      <c r="F3468" s="25" t="s">
        <v>356</v>
      </c>
      <c r="G3468" s="26">
        <v>7179.84</v>
      </c>
      <c r="H3468" s="26">
        <v>7179.84</v>
      </c>
      <c r="I3468" s="26">
        <v>7179.84</v>
      </c>
      <c r="J3468" s="26"/>
      <c r="K3468" s="26"/>
      <c r="L3468" s="26"/>
      <c r="M3468" s="26"/>
      <c r="N3468" s="26">
        <v>7104.3490000000002</v>
      </c>
      <c r="O3468" s="47">
        <f t="shared" si="4006"/>
        <v>98.948569884565671</v>
      </c>
      <c r="P3468" s="26"/>
      <c r="Q3468" s="26"/>
      <c r="R3468" s="26"/>
    </row>
    <row r="3469" spans="1:18" x14ac:dyDescent="0.35">
      <c r="A3469" s="10">
        <v>975</v>
      </c>
      <c r="B3469" s="10" t="s">
        <v>8</v>
      </c>
      <c r="C3469" s="10" t="s">
        <v>10</v>
      </c>
      <c r="D3469" s="10" t="s">
        <v>534</v>
      </c>
      <c r="E3469" s="10"/>
      <c r="F3469" s="25" t="s">
        <v>703</v>
      </c>
      <c r="G3469" s="26">
        <f t="shared" ref="G3469:N3470" si="4075">G3470</f>
        <v>34203.699999999997</v>
      </c>
      <c r="H3469" s="26">
        <f t="shared" si="4075"/>
        <v>34203.699999999997</v>
      </c>
      <c r="I3469" s="26">
        <f t="shared" si="4075"/>
        <v>34203.699999999997</v>
      </c>
      <c r="J3469" s="26">
        <f t="shared" si="4075"/>
        <v>0</v>
      </c>
      <c r="K3469" s="26">
        <f t="shared" si="4075"/>
        <v>0</v>
      </c>
      <c r="L3469" s="26">
        <f t="shared" si="4075"/>
        <v>0</v>
      </c>
      <c r="M3469" s="26">
        <f t="shared" si="4075"/>
        <v>0</v>
      </c>
      <c r="N3469" s="26">
        <f t="shared" si="4075"/>
        <v>33645.641000000003</v>
      </c>
      <c r="O3469" s="47">
        <f t="shared" si="4006"/>
        <v>98.368425053429903</v>
      </c>
      <c r="P3469" s="26">
        <f t="shared" ref="P3469:R3470" si="4076">P3470</f>
        <v>0</v>
      </c>
      <c r="Q3469" s="26">
        <f t="shared" si="4076"/>
        <v>0</v>
      </c>
      <c r="R3469" s="26">
        <f t="shared" si="4076"/>
        <v>0</v>
      </c>
    </row>
    <row r="3470" spans="1:18" ht="26" x14ac:dyDescent="0.35">
      <c r="A3470" s="10">
        <v>975</v>
      </c>
      <c r="B3470" s="10" t="s">
        <v>8</v>
      </c>
      <c r="C3470" s="10" t="s">
        <v>10</v>
      </c>
      <c r="D3470" s="10" t="s">
        <v>534</v>
      </c>
      <c r="E3470" s="10" t="s">
        <v>6</v>
      </c>
      <c r="F3470" s="25" t="s">
        <v>367</v>
      </c>
      <c r="G3470" s="26">
        <f t="shared" si="4075"/>
        <v>34203.699999999997</v>
      </c>
      <c r="H3470" s="26">
        <f t="shared" si="4075"/>
        <v>34203.699999999997</v>
      </c>
      <c r="I3470" s="26">
        <f t="shared" si="4075"/>
        <v>34203.699999999997</v>
      </c>
      <c r="J3470" s="26">
        <f t="shared" si="4075"/>
        <v>0</v>
      </c>
      <c r="K3470" s="26">
        <f t="shared" si="4075"/>
        <v>0</v>
      </c>
      <c r="L3470" s="26">
        <f t="shared" si="4075"/>
        <v>0</v>
      </c>
      <c r="M3470" s="26">
        <f t="shared" si="4075"/>
        <v>0</v>
      </c>
      <c r="N3470" s="26">
        <f t="shared" si="4075"/>
        <v>33645.641000000003</v>
      </c>
      <c r="O3470" s="47">
        <f t="shared" ref="O3470:O3533" si="4077">N3470/H3470*100</f>
        <v>98.368425053429903</v>
      </c>
      <c r="P3470" s="26">
        <f t="shared" si="4076"/>
        <v>0</v>
      </c>
      <c r="Q3470" s="26">
        <f t="shared" si="4076"/>
        <v>0</v>
      </c>
      <c r="R3470" s="26">
        <f t="shared" si="4076"/>
        <v>0</v>
      </c>
    </row>
    <row r="3471" spans="1:18" ht="26" x14ac:dyDescent="0.35">
      <c r="A3471" s="10">
        <v>975</v>
      </c>
      <c r="B3471" s="10" t="s">
        <v>8</v>
      </c>
      <c r="C3471" s="10" t="s">
        <v>10</v>
      </c>
      <c r="D3471" s="10" t="s">
        <v>534</v>
      </c>
      <c r="E3471" s="10">
        <v>240</v>
      </c>
      <c r="F3471" s="25" t="s">
        <v>356</v>
      </c>
      <c r="G3471" s="26">
        <v>34203.699999999997</v>
      </c>
      <c r="H3471" s="26">
        <v>34203.699999999997</v>
      </c>
      <c r="I3471" s="26">
        <v>34203.699999999997</v>
      </c>
      <c r="J3471" s="26"/>
      <c r="K3471" s="26"/>
      <c r="L3471" s="26"/>
      <c r="M3471" s="26"/>
      <c r="N3471" s="26">
        <v>33645.641000000003</v>
      </c>
      <c r="O3471" s="47">
        <f t="shared" si="4077"/>
        <v>98.368425053429903</v>
      </c>
      <c r="P3471" s="26"/>
      <c r="Q3471" s="26"/>
      <c r="R3471" s="26"/>
    </row>
    <row r="3472" spans="1:18" ht="52" x14ac:dyDescent="0.35">
      <c r="A3472" s="10">
        <v>975</v>
      </c>
      <c r="B3472" s="10" t="s">
        <v>8</v>
      </c>
      <c r="C3472" s="10" t="s">
        <v>10</v>
      </c>
      <c r="D3472" s="10" t="s">
        <v>535</v>
      </c>
      <c r="E3472" s="10"/>
      <c r="F3472" s="25" t="s">
        <v>704</v>
      </c>
      <c r="G3472" s="26">
        <f t="shared" ref="G3472:N3473" si="4078">G3473</f>
        <v>7207.24</v>
      </c>
      <c r="H3472" s="26">
        <f t="shared" si="4078"/>
        <v>7207.2394000000004</v>
      </c>
      <c r="I3472" s="26">
        <f t="shared" si="4078"/>
        <v>7207.2394000000004</v>
      </c>
      <c r="J3472" s="26">
        <f t="shared" si="4078"/>
        <v>0</v>
      </c>
      <c r="K3472" s="26">
        <f t="shared" si="4078"/>
        <v>0</v>
      </c>
      <c r="L3472" s="26">
        <f t="shared" si="4078"/>
        <v>0</v>
      </c>
      <c r="M3472" s="26">
        <f t="shared" si="4078"/>
        <v>0</v>
      </c>
      <c r="N3472" s="26">
        <f t="shared" si="4078"/>
        <v>6920.7420000000002</v>
      </c>
      <c r="O3472" s="47">
        <f t="shared" si="4077"/>
        <v>96.024866330928319</v>
      </c>
      <c r="P3472" s="26">
        <f t="shared" ref="P3472:R3473" si="4079">P3473</f>
        <v>0</v>
      </c>
      <c r="Q3472" s="26">
        <f t="shared" si="4079"/>
        <v>0</v>
      </c>
      <c r="R3472" s="26">
        <f t="shared" si="4079"/>
        <v>0</v>
      </c>
    </row>
    <row r="3473" spans="1:18" ht="26" x14ac:dyDescent="0.35">
      <c r="A3473" s="10">
        <v>975</v>
      </c>
      <c r="B3473" s="10" t="s">
        <v>8</v>
      </c>
      <c r="C3473" s="10" t="s">
        <v>10</v>
      </c>
      <c r="D3473" s="10" t="s">
        <v>535</v>
      </c>
      <c r="E3473" s="10" t="s">
        <v>6</v>
      </c>
      <c r="F3473" s="25" t="s">
        <v>367</v>
      </c>
      <c r="G3473" s="26">
        <f t="shared" si="4078"/>
        <v>7207.24</v>
      </c>
      <c r="H3473" s="26">
        <f t="shared" si="4078"/>
        <v>7207.2394000000004</v>
      </c>
      <c r="I3473" s="26">
        <f t="shared" si="4078"/>
        <v>7207.2394000000004</v>
      </c>
      <c r="J3473" s="26">
        <f t="shared" si="4078"/>
        <v>0</v>
      </c>
      <c r="K3473" s="26">
        <f t="shared" si="4078"/>
        <v>0</v>
      </c>
      <c r="L3473" s="26">
        <f t="shared" si="4078"/>
        <v>0</v>
      </c>
      <c r="M3473" s="26">
        <f t="shared" si="4078"/>
        <v>0</v>
      </c>
      <c r="N3473" s="26">
        <f t="shared" si="4078"/>
        <v>6920.7420000000002</v>
      </c>
      <c r="O3473" s="47">
        <f t="shared" si="4077"/>
        <v>96.024866330928319</v>
      </c>
      <c r="P3473" s="26">
        <f t="shared" si="4079"/>
        <v>0</v>
      </c>
      <c r="Q3473" s="26">
        <f t="shared" si="4079"/>
        <v>0</v>
      </c>
      <c r="R3473" s="26">
        <f t="shared" si="4079"/>
        <v>0</v>
      </c>
    </row>
    <row r="3474" spans="1:18" ht="26" x14ac:dyDescent="0.35">
      <c r="A3474" s="10">
        <v>975</v>
      </c>
      <c r="B3474" s="10" t="s">
        <v>8</v>
      </c>
      <c r="C3474" s="10" t="s">
        <v>10</v>
      </c>
      <c r="D3474" s="10" t="s">
        <v>535</v>
      </c>
      <c r="E3474" s="10">
        <v>240</v>
      </c>
      <c r="F3474" s="25" t="s">
        <v>356</v>
      </c>
      <c r="G3474" s="26">
        <f>5379.34+1827.9</f>
        <v>7207.24</v>
      </c>
      <c r="H3474" s="26">
        <v>7207.2394000000004</v>
      </c>
      <c r="I3474" s="26">
        <v>7207.2394000000004</v>
      </c>
      <c r="J3474" s="26"/>
      <c r="K3474" s="26"/>
      <c r="L3474" s="26"/>
      <c r="M3474" s="26"/>
      <c r="N3474" s="26">
        <v>6920.7420000000002</v>
      </c>
      <c r="O3474" s="47">
        <f t="shared" si="4077"/>
        <v>96.024866330928319</v>
      </c>
      <c r="P3474" s="26"/>
      <c r="Q3474" s="26"/>
      <c r="R3474" s="26"/>
    </row>
    <row r="3475" spans="1:18" ht="26" x14ac:dyDescent="0.35">
      <c r="A3475" s="10">
        <v>975</v>
      </c>
      <c r="B3475" s="10" t="s">
        <v>8</v>
      </c>
      <c r="C3475" s="10" t="s">
        <v>10</v>
      </c>
      <c r="D3475" s="10" t="s">
        <v>536</v>
      </c>
      <c r="E3475" s="10"/>
      <c r="F3475" s="25" t="s">
        <v>705</v>
      </c>
      <c r="G3475" s="26">
        <f t="shared" ref="G3475:N3476" si="4080">G3476</f>
        <v>6409</v>
      </c>
      <c r="H3475" s="26">
        <f t="shared" si="4080"/>
        <v>6409</v>
      </c>
      <c r="I3475" s="26">
        <f t="shared" si="4080"/>
        <v>6409</v>
      </c>
      <c r="J3475" s="26">
        <f t="shared" si="4080"/>
        <v>0</v>
      </c>
      <c r="K3475" s="26">
        <f t="shared" si="4080"/>
        <v>0</v>
      </c>
      <c r="L3475" s="26">
        <f t="shared" si="4080"/>
        <v>0</v>
      </c>
      <c r="M3475" s="26">
        <f t="shared" si="4080"/>
        <v>0</v>
      </c>
      <c r="N3475" s="26">
        <f t="shared" si="4080"/>
        <v>6408.89</v>
      </c>
      <c r="O3475" s="47">
        <f t="shared" si="4077"/>
        <v>99.998283663598073</v>
      </c>
      <c r="P3475" s="26">
        <f t="shared" ref="P3475:R3476" si="4081">P3476</f>
        <v>0</v>
      </c>
      <c r="Q3475" s="26">
        <f t="shared" si="4081"/>
        <v>0</v>
      </c>
      <c r="R3475" s="26">
        <f t="shared" si="4081"/>
        <v>0</v>
      </c>
    </row>
    <row r="3476" spans="1:18" ht="26" x14ac:dyDescent="0.35">
      <c r="A3476" s="10">
        <v>975</v>
      </c>
      <c r="B3476" s="10" t="s">
        <v>8</v>
      </c>
      <c r="C3476" s="10" t="s">
        <v>10</v>
      </c>
      <c r="D3476" s="10" t="s">
        <v>536</v>
      </c>
      <c r="E3476" s="10" t="s">
        <v>6</v>
      </c>
      <c r="F3476" s="25" t="s">
        <v>367</v>
      </c>
      <c r="G3476" s="26">
        <f t="shared" si="4080"/>
        <v>6409</v>
      </c>
      <c r="H3476" s="26">
        <f t="shared" si="4080"/>
        <v>6409</v>
      </c>
      <c r="I3476" s="26">
        <f t="shared" si="4080"/>
        <v>6409</v>
      </c>
      <c r="J3476" s="26">
        <f t="shared" si="4080"/>
        <v>0</v>
      </c>
      <c r="K3476" s="26">
        <f t="shared" si="4080"/>
        <v>0</v>
      </c>
      <c r="L3476" s="26">
        <f t="shared" si="4080"/>
        <v>0</v>
      </c>
      <c r="M3476" s="26">
        <f t="shared" si="4080"/>
        <v>0</v>
      </c>
      <c r="N3476" s="26">
        <f t="shared" si="4080"/>
        <v>6408.89</v>
      </c>
      <c r="O3476" s="47">
        <f t="shared" si="4077"/>
        <v>99.998283663598073</v>
      </c>
      <c r="P3476" s="26">
        <f t="shared" si="4081"/>
        <v>0</v>
      </c>
      <c r="Q3476" s="26">
        <f t="shared" si="4081"/>
        <v>0</v>
      </c>
      <c r="R3476" s="26">
        <f t="shared" si="4081"/>
        <v>0</v>
      </c>
    </row>
    <row r="3477" spans="1:18" ht="26" x14ac:dyDescent="0.35">
      <c r="A3477" s="10">
        <v>975</v>
      </c>
      <c r="B3477" s="10" t="s">
        <v>8</v>
      </c>
      <c r="C3477" s="10" t="s">
        <v>10</v>
      </c>
      <c r="D3477" s="10" t="s">
        <v>536</v>
      </c>
      <c r="E3477" s="10">
        <v>240</v>
      </c>
      <c r="F3477" s="25" t="s">
        <v>356</v>
      </c>
      <c r="G3477" s="26">
        <v>6409</v>
      </c>
      <c r="H3477" s="26">
        <v>6409</v>
      </c>
      <c r="I3477" s="26">
        <v>6409</v>
      </c>
      <c r="J3477" s="26"/>
      <c r="K3477" s="26"/>
      <c r="L3477" s="26"/>
      <c r="M3477" s="26"/>
      <c r="N3477" s="26">
        <v>6408.89</v>
      </c>
      <c r="O3477" s="47">
        <f t="shared" si="4077"/>
        <v>99.998283663598073</v>
      </c>
      <c r="P3477" s="26"/>
      <c r="Q3477" s="26"/>
      <c r="R3477" s="26"/>
    </row>
    <row r="3478" spans="1:18" ht="26" x14ac:dyDescent="0.35">
      <c r="A3478" s="10">
        <v>975</v>
      </c>
      <c r="B3478" s="10" t="s">
        <v>8</v>
      </c>
      <c r="C3478" s="10" t="s">
        <v>10</v>
      </c>
      <c r="D3478" s="10" t="s">
        <v>883</v>
      </c>
      <c r="E3478" s="10"/>
      <c r="F3478" s="25" t="s">
        <v>884</v>
      </c>
      <c r="G3478" s="26">
        <f>G3479</f>
        <v>46</v>
      </c>
      <c r="H3478" s="26">
        <f t="shared" ref="H3478:N3478" si="4082">H3479</f>
        <v>46</v>
      </c>
      <c r="I3478" s="26">
        <f t="shared" si="4082"/>
        <v>46</v>
      </c>
      <c r="J3478" s="26">
        <f t="shared" si="4082"/>
        <v>0</v>
      </c>
      <c r="K3478" s="26">
        <f t="shared" si="4082"/>
        <v>0</v>
      </c>
      <c r="L3478" s="26">
        <f t="shared" si="4082"/>
        <v>0</v>
      </c>
      <c r="M3478" s="26">
        <f t="shared" si="4082"/>
        <v>0</v>
      </c>
      <c r="N3478" s="26">
        <f t="shared" si="4082"/>
        <v>46</v>
      </c>
      <c r="O3478" s="47">
        <f t="shared" si="4077"/>
        <v>100</v>
      </c>
      <c r="P3478" s="26">
        <f t="shared" ref="P3478:R3478" si="4083">P3479</f>
        <v>0</v>
      </c>
      <c r="Q3478" s="26">
        <f t="shared" si="4083"/>
        <v>0</v>
      </c>
      <c r="R3478" s="26">
        <f t="shared" si="4083"/>
        <v>0</v>
      </c>
    </row>
    <row r="3479" spans="1:18" x14ac:dyDescent="0.35">
      <c r="A3479" s="10">
        <v>975</v>
      </c>
      <c r="B3479" s="10" t="s">
        <v>8</v>
      </c>
      <c r="C3479" s="10" t="s">
        <v>10</v>
      </c>
      <c r="D3479" s="10" t="s">
        <v>883</v>
      </c>
      <c r="E3479" s="10" t="s">
        <v>141</v>
      </c>
      <c r="F3479" s="25" t="s">
        <v>368</v>
      </c>
      <c r="G3479" s="26">
        <f>G3480+G3481</f>
        <v>46</v>
      </c>
      <c r="H3479" s="26">
        <f t="shared" ref="H3479:N3479" si="4084">H3480+H3481</f>
        <v>46</v>
      </c>
      <c r="I3479" s="26">
        <f t="shared" si="4084"/>
        <v>46</v>
      </c>
      <c r="J3479" s="26">
        <f t="shared" si="4084"/>
        <v>0</v>
      </c>
      <c r="K3479" s="26">
        <f t="shared" si="4084"/>
        <v>0</v>
      </c>
      <c r="L3479" s="26">
        <f t="shared" si="4084"/>
        <v>0</v>
      </c>
      <c r="M3479" s="26">
        <f t="shared" si="4084"/>
        <v>0</v>
      </c>
      <c r="N3479" s="26">
        <f t="shared" si="4084"/>
        <v>46</v>
      </c>
      <c r="O3479" s="47">
        <f t="shared" si="4077"/>
        <v>100</v>
      </c>
      <c r="P3479" s="26">
        <f t="shared" ref="P3479:R3479" si="4085">P3480+P3481</f>
        <v>0</v>
      </c>
      <c r="Q3479" s="26">
        <f t="shared" ref="Q3479" si="4086">Q3480+Q3481</f>
        <v>0</v>
      </c>
      <c r="R3479" s="26">
        <f t="shared" si="4085"/>
        <v>0</v>
      </c>
    </row>
    <row r="3480" spans="1:18" ht="26" x14ac:dyDescent="0.35">
      <c r="A3480" s="10">
        <v>975</v>
      </c>
      <c r="B3480" s="10" t="s">
        <v>8</v>
      </c>
      <c r="C3480" s="10" t="s">
        <v>10</v>
      </c>
      <c r="D3480" s="10" t="s">
        <v>883</v>
      </c>
      <c r="E3480" s="10" t="s">
        <v>801</v>
      </c>
      <c r="F3480" s="25" t="s">
        <v>357</v>
      </c>
      <c r="G3480" s="26">
        <v>46</v>
      </c>
      <c r="H3480" s="26"/>
      <c r="I3480" s="26"/>
      <c r="J3480" s="26"/>
      <c r="K3480" s="26"/>
      <c r="L3480" s="26"/>
      <c r="M3480" s="26"/>
      <c r="N3480" s="26"/>
      <c r="O3480" s="47"/>
      <c r="P3480" s="26"/>
      <c r="Q3480" s="26"/>
      <c r="R3480" s="26"/>
    </row>
    <row r="3481" spans="1:18" x14ac:dyDescent="0.35">
      <c r="A3481" s="10">
        <v>975</v>
      </c>
      <c r="B3481" s="10" t="s">
        <v>8</v>
      </c>
      <c r="C3481" s="10" t="s">
        <v>10</v>
      </c>
      <c r="D3481" s="10" t="s">
        <v>883</v>
      </c>
      <c r="E3481" s="10" t="s">
        <v>855</v>
      </c>
      <c r="F3481" s="25" t="s">
        <v>856</v>
      </c>
      <c r="G3481" s="26"/>
      <c r="H3481" s="26">
        <f>57.5-11.5</f>
        <v>46</v>
      </c>
      <c r="I3481" s="26">
        <v>46</v>
      </c>
      <c r="J3481" s="26"/>
      <c r="K3481" s="26"/>
      <c r="L3481" s="26"/>
      <c r="M3481" s="26"/>
      <c r="N3481" s="26">
        <v>46</v>
      </c>
      <c r="O3481" s="47">
        <f t="shared" si="4077"/>
        <v>100</v>
      </c>
      <c r="P3481" s="26"/>
      <c r="Q3481" s="26"/>
      <c r="R3481" s="26"/>
    </row>
    <row r="3482" spans="1:18" x14ac:dyDescent="0.35">
      <c r="A3482" s="10">
        <v>975</v>
      </c>
      <c r="B3482" s="10" t="s">
        <v>8</v>
      </c>
      <c r="C3482" s="10" t="s">
        <v>10</v>
      </c>
      <c r="D3482" s="10" t="s">
        <v>885</v>
      </c>
      <c r="E3482" s="10"/>
      <c r="F3482" s="25" t="s">
        <v>886</v>
      </c>
      <c r="G3482" s="26">
        <f>G3483</f>
        <v>82.447000000000003</v>
      </c>
      <c r="H3482" s="26">
        <f>H3483</f>
        <v>82.447000000000003</v>
      </c>
      <c r="I3482" s="26">
        <f t="shared" ref="H3482:N3483" si="4087">I3483</f>
        <v>82.447000000000003</v>
      </c>
      <c r="J3482" s="26">
        <f t="shared" si="4087"/>
        <v>0</v>
      </c>
      <c r="K3482" s="26">
        <f t="shared" si="4087"/>
        <v>0</v>
      </c>
      <c r="L3482" s="26">
        <f t="shared" si="4087"/>
        <v>0</v>
      </c>
      <c r="M3482" s="26">
        <f t="shared" si="4087"/>
        <v>0</v>
      </c>
      <c r="N3482" s="26">
        <f t="shared" si="4087"/>
        <v>82.447000000000003</v>
      </c>
      <c r="O3482" s="47">
        <f t="shared" si="4077"/>
        <v>100</v>
      </c>
      <c r="P3482" s="26">
        <f t="shared" ref="P3482:R3483" si="4088">P3483</f>
        <v>0</v>
      </c>
      <c r="Q3482" s="26">
        <f t="shared" si="4088"/>
        <v>0</v>
      </c>
      <c r="R3482" s="26">
        <f t="shared" si="4088"/>
        <v>0</v>
      </c>
    </row>
    <row r="3483" spans="1:18" ht="26" x14ac:dyDescent="0.35">
      <c r="A3483" s="10">
        <v>975</v>
      </c>
      <c r="B3483" s="10" t="s">
        <v>8</v>
      </c>
      <c r="C3483" s="10" t="s">
        <v>10</v>
      </c>
      <c r="D3483" s="10" t="s">
        <v>885</v>
      </c>
      <c r="E3483" s="10" t="s">
        <v>6</v>
      </c>
      <c r="F3483" s="25" t="s">
        <v>367</v>
      </c>
      <c r="G3483" s="26">
        <f>G3484</f>
        <v>82.447000000000003</v>
      </c>
      <c r="H3483" s="26">
        <f t="shared" si="4087"/>
        <v>82.447000000000003</v>
      </c>
      <c r="I3483" s="26">
        <f t="shared" si="4087"/>
        <v>82.447000000000003</v>
      </c>
      <c r="J3483" s="26">
        <f t="shared" si="4087"/>
        <v>0</v>
      </c>
      <c r="K3483" s="26">
        <f t="shared" si="4087"/>
        <v>0</v>
      </c>
      <c r="L3483" s="26">
        <f t="shared" si="4087"/>
        <v>0</v>
      </c>
      <c r="M3483" s="26">
        <f t="shared" si="4087"/>
        <v>0</v>
      </c>
      <c r="N3483" s="26">
        <f t="shared" si="4087"/>
        <v>82.447000000000003</v>
      </c>
      <c r="O3483" s="47">
        <f t="shared" si="4077"/>
        <v>100</v>
      </c>
      <c r="P3483" s="26">
        <f t="shared" si="4088"/>
        <v>0</v>
      </c>
      <c r="Q3483" s="26">
        <f t="shared" si="4088"/>
        <v>0</v>
      </c>
      <c r="R3483" s="26">
        <f t="shared" si="4088"/>
        <v>0</v>
      </c>
    </row>
    <row r="3484" spans="1:18" ht="26" x14ac:dyDescent="0.35">
      <c r="A3484" s="10">
        <v>975</v>
      </c>
      <c r="B3484" s="10" t="s">
        <v>8</v>
      </c>
      <c r="C3484" s="10" t="s">
        <v>10</v>
      </c>
      <c r="D3484" s="10" t="s">
        <v>885</v>
      </c>
      <c r="E3484" s="10" t="s">
        <v>302</v>
      </c>
      <c r="F3484" s="25" t="s">
        <v>356</v>
      </c>
      <c r="G3484" s="26">
        <f>125-42.553</f>
        <v>82.447000000000003</v>
      </c>
      <c r="H3484" s="26">
        <v>82.447000000000003</v>
      </c>
      <c r="I3484" s="26">
        <v>82.447000000000003</v>
      </c>
      <c r="J3484" s="26"/>
      <c r="K3484" s="26"/>
      <c r="L3484" s="26"/>
      <c r="M3484" s="26"/>
      <c r="N3484" s="26">
        <v>82.447000000000003</v>
      </c>
      <c r="O3484" s="47">
        <f t="shared" si="4077"/>
        <v>100</v>
      </c>
      <c r="P3484" s="26"/>
      <c r="Q3484" s="26"/>
      <c r="R3484" s="26"/>
    </row>
    <row r="3485" spans="1:18" ht="26" x14ac:dyDescent="0.35">
      <c r="A3485" s="10">
        <v>975</v>
      </c>
      <c r="B3485" s="10" t="s">
        <v>8</v>
      </c>
      <c r="C3485" s="10" t="s">
        <v>10</v>
      </c>
      <c r="D3485" s="10" t="s">
        <v>57</v>
      </c>
      <c r="E3485" s="10"/>
      <c r="F3485" s="25" t="s">
        <v>748</v>
      </c>
      <c r="G3485" s="26">
        <f>G3490+G3486</f>
        <v>45</v>
      </c>
      <c r="H3485" s="26">
        <f t="shared" ref="H3485:N3485" si="4089">H3490+H3486</f>
        <v>4037.9940000000001</v>
      </c>
      <c r="I3485" s="26">
        <f t="shared" si="4089"/>
        <v>4037.9940000000001</v>
      </c>
      <c r="J3485" s="26">
        <f t="shared" si="4089"/>
        <v>0</v>
      </c>
      <c r="K3485" s="26">
        <f t="shared" si="4089"/>
        <v>0</v>
      </c>
      <c r="L3485" s="26">
        <f t="shared" si="4089"/>
        <v>0</v>
      </c>
      <c r="M3485" s="26">
        <f t="shared" si="4089"/>
        <v>0</v>
      </c>
      <c r="N3485" s="26">
        <f t="shared" si="4089"/>
        <v>4037.9940000000001</v>
      </c>
      <c r="O3485" s="47">
        <f t="shared" si="4077"/>
        <v>100</v>
      </c>
      <c r="P3485" s="26">
        <f t="shared" ref="P3485:R3485" si="4090">P3490+P3486</f>
        <v>0</v>
      </c>
      <c r="Q3485" s="26">
        <f t="shared" ref="Q3485" si="4091">Q3490+Q3486</f>
        <v>0</v>
      </c>
      <c r="R3485" s="26">
        <f t="shared" si="4090"/>
        <v>0</v>
      </c>
    </row>
    <row r="3486" spans="1:18" ht="26" x14ac:dyDescent="0.35">
      <c r="A3486" s="10">
        <v>975</v>
      </c>
      <c r="B3486" s="10" t="s">
        <v>8</v>
      </c>
      <c r="C3486" s="10" t="s">
        <v>10</v>
      </c>
      <c r="D3486" s="10" t="s">
        <v>60</v>
      </c>
      <c r="E3486" s="10"/>
      <c r="F3486" s="25" t="s">
        <v>67</v>
      </c>
      <c r="G3486" s="26">
        <f>G3487</f>
        <v>45</v>
      </c>
      <c r="H3486" s="26">
        <f t="shared" ref="H3486:N3488" si="4092">H3487</f>
        <v>45</v>
      </c>
      <c r="I3486" s="26">
        <f t="shared" si="4092"/>
        <v>45</v>
      </c>
      <c r="J3486" s="26">
        <f t="shared" si="4092"/>
        <v>0</v>
      </c>
      <c r="K3486" s="26">
        <f t="shared" si="4092"/>
        <v>0</v>
      </c>
      <c r="L3486" s="26">
        <f t="shared" si="4092"/>
        <v>0</v>
      </c>
      <c r="M3486" s="26">
        <f t="shared" si="4092"/>
        <v>0</v>
      </c>
      <c r="N3486" s="26">
        <f t="shared" si="4092"/>
        <v>45</v>
      </c>
      <c r="O3486" s="47">
        <f t="shared" si="4077"/>
        <v>100</v>
      </c>
      <c r="P3486" s="26">
        <f t="shared" ref="P3486:R3488" si="4093">P3487</f>
        <v>0</v>
      </c>
      <c r="Q3486" s="26">
        <f t="shared" si="4093"/>
        <v>0</v>
      </c>
      <c r="R3486" s="26">
        <f t="shared" si="4093"/>
        <v>0</v>
      </c>
    </row>
    <row r="3487" spans="1:18" x14ac:dyDescent="0.35">
      <c r="A3487" s="10">
        <v>975</v>
      </c>
      <c r="B3487" s="10" t="s">
        <v>8</v>
      </c>
      <c r="C3487" s="10" t="s">
        <v>10</v>
      </c>
      <c r="D3487" s="10" t="s">
        <v>52</v>
      </c>
      <c r="E3487" s="10"/>
      <c r="F3487" s="25" t="s">
        <v>68</v>
      </c>
      <c r="G3487" s="26">
        <f>G3488</f>
        <v>45</v>
      </c>
      <c r="H3487" s="26">
        <f t="shared" si="4092"/>
        <v>45</v>
      </c>
      <c r="I3487" s="26">
        <f t="shared" si="4092"/>
        <v>45</v>
      </c>
      <c r="J3487" s="26">
        <f t="shared" si="4092"/>
        <v>0</v>
      </c>
      <c r="K3487" s="26">
        <f t="shared" si="4092"/>
        <v>0</v>
      </c>
      <c r="L3487" s="26">
        <f t="shared" si="4092"/>
        <v>0</v>
      </c>
      <c r="M3487" s="26">
        <f t="shared" si="4092"/>
        <v>0</v>
      </c>
      <c r="N3487" s="26">
        <f t="shared" si="4092"/>
        <v>45</v>
      </c>
      <c r="O3487" s="47">
        <f t="shared" si="4077"/>
        <v>100</v>
      </c>
      <c r="P3487" s="26">
        <f t="shared" si="4093"/>
        <v>0</v>
      </c>
      <c r="Q3487" s="26">
        <f t="shared" si="4093"/>
        <v>0</v>
      </c>
      <c r="R3487" s="26">
        <f t="shared" si="4093"/>
        <v>0</v>
      </c>
    </row>
    <row r="3488" spans="1:18" x14ac:dyDescent="0.35">
      <c r="A3488" s="10">
        <v>975</v>
      </c>
      <c r="B3488" s="10" t="s">
        <v>8</v>
      </c>
      <c r="C3488" s="10" t="s">
        <v>10</v>
      </c>
      <c r="D3488" s="10" t="s">
        <v>52</v>
      </c>
      <c r="E3488" s="24" t="s">
        <v>7</v>
      </c>
      <c r="F3488" s="25" t="s">
        <v>371</v>
      </c>
      <c r="G3488" s="26">
        <f>G3489</f>
        <v>45</v>
      </c>
      <c r="H3488" s="26">
        <f t="shared" si="4092"/>
        <v>45</v>
      </c>
      <c r="I3488" s="26">
        <f t="shared" si="4092"/>
        <v>45</v>
      </c>
      <c r="J3488" s="26">
        <f t="shared" si="4092"/>
        <v>0</v>
      </c>
      <c r="K3488" s="26">
        <f t="shared" si="4092"/>
        <v>0</v>
      </c>
      <c r="L3488" s="26">
        <f t="shared" si="4092"/>
        <v>0</v>
      </c>
      <c r="M3488" s="26">
        <f t="shared" si="4092"/>
        <v>0</v>
      </c>
      <c r="N3488" s="26">
        <f t="shared" si="4092"/>
        <v>45</v>
      </c>
      <c r="O3488" s="47">
        <f t="shared" si="4077"/>
        <v>100</v>
      </c>
      <c r="P3488" s="26">
        <f t="shared" si="4093"/>
        <v>0</v>
      </c>
      <c r="Q3488" s="26">
        <f t="shared" si="4093"/>
        <v>0</v>
      </c>
      <c r="R3488" s="26">
        <f t="shared" si="4093"/>
        <v>0</v>
      </c>
    </row>
    <row r="3489" spans="1:18" x14ac:dyDescent="0.35">
      <c r="A3489" s="10">
        <v>975</v>
      </c>
      <c r="B3489" s="10" t="s">
        <v>8</v>
      </c>
      <c r="C3489" s="10" t="s">
        <v>10</v>
      </c>
      <c r="D3489" s="10" t="s">
        <v>52</v>
      </c>
      <c r="E3489" s="24" t="s">
        <v>845</v>
      </c>
      <c r="F3489" s="25" t="s">
        <v>364</v>
      </c>
      <c r="G3489" s="26">
        <v>45</v>
      </c>
      <c r="H3489" s="26">
        <v>45</v>
      </c>
      <c r="I3489" s="26">
        <v>45</v>
      </c>
      <c r="J3489" s="26"/>
      <c r="K3489" s="26"/>
      <c r="L3489" s="26"/>
      <c r="M3489" s="26"/>
      <c r="N3489" s="26">
        <v>45</v>
      </c>
      <c r="O3489" s="47">
        <f t="shared" si="4077"/>
        <v>100</v>
      </c>
      <c r="P3489" s="26"/>
      <c r="Q3489" s="26"/>
      <c r="R3489" s="26"/>
    </row>
    <row r="3490" spans="1:18" x14ac:dyDescent="0.35">
      <c r="A3490" s="10">
        <v>975</v>
      </c>
      <c r="B3490" s="10" t="s">
        <v>8</v>
      </c>
      <c r="C3490" s="10" t="s">
        <v>10</v>
      </c>
      <c r="D3490" s="10" t="s">
        <v>58</v>
      </c>
      <c r="E3490" s="10"/>
      <c r="F3490" s="25" t="s">
        <v>65</v>
      </c>
      <c r="G3490" s="26">
        <f t="shared" ref="G3490:G3492" si="4094">G3491</f>
        <v>0</v>
      </c>
      <c r="H3490" s="26">
        <f>H3491</f>
        <v>3992.9940000000001</v>
      </c>
      <c r="I3490" s="26">
        <f t="shared" ref="I3490:M3492" si="4095">I3491</f>
        <v>3992.9940000000001</v>
      </c>
      <c r="J3490" s="26">
        <f t="shared" si="4095"/>
        <v>0</v>
      </c>
      <c r="K3490" s="26">
        <f t="shared" si="4095"/>
        <v>0</v>
      </c>
      <c r="L3490" s="26">
        <f t="shared" si="4095"/>
        <v>0</v>
      </c>
      <c r="M3490" s="26">
        <f t="shared" si="4095"/>
        <v>0</v>
      </c>
      <c r="N3490" s="26">
        <f t="shared" ref="N3490:N3491" si="4096">N3491</f>
        <v>3992.9940000000001</v>
      </c>
      <c r="O3490" s="47">
        <f t="shared" si="4077"/>
        <v>100</v>
      </c>
      <c r="P3490" s="26">
        <f t="shared" ref="P3490:R3492" si="4097">P3491</f>
        <v>0</v>
      </c>
      <c r="Q3490" s="26">
        <f t="shared" si="4097"/>
        <v>0</v>
      </c>
      <c r="R3490" s="26">
        <f t="shared" si="4097"/>
        <v>0</v>
      </c>
    </row>
    <row r="3491" spans="1:18" x14ac:dyDescent="0.35">
      <c r="A3491" s="10">
        <v>975</v>
      </c>
      <c r="B3491" s="10" t="s">
        <v>8</v>
      </c>
      <c r="C3491" s="10" t="s">
        <v>10</v>
      </c>
      <c r="D3491" s="10" t="s">
        <v>56</v>
      </c>
      <c r="E3491" s="10"/>
      <c r="F3491" s="25" t="s">
        <v>66</v>
      </c>
      <c r="G3491" s="26">
        <f t="shared" si="4094"/>
        <v>0</v>
      </c>
      <c r="H3491" s="26">
        <f>H3492</f>
        <v>3992.9940000000001</v>
      </c>
      <c r="I3491" s="26">
        <f t="shared" si="4095"/>
        <v>3992.9940000000001</v>
      </c>
      <c r="J3491" s="26">
        <f t="shared" si="4095"/>
        <v>0</v>
      </c>
      <c r="K3491" s="26">
        <f t="shared" si="4095"/>
        <v>0</v>
      </c>
      <c r="L3491" s="26">
        <f t="shared" si="4095"/>
        <v>0</v>
      </c>
      <c r="M3491" s="26">
        <f t="shared" si="4095"/>
        <v>0</v>
      </c>
      <c r="N3491" s="26">
        <f t="shared" si="4096"/>
        <v>3992.9940000000001</v>
      </c>
      <c r="O3491" s="47">
        <f t="shared" si="4077"/>
        <v>100</v>
      </c>
      <c r="P3491" s="26">
        <f t="shared" si="4097"/>
        <v>0</v>
      </c>
      <c r="Q3491" s="26">
        <f t="shared" si="4097"/>
        <v>0</v>
      </c>
      <c r="R3491" s="26">
        <f t="shared" si="4097"/>
        <v>0</v>
      </c>
    </row>
    <row r="3492" spans="1:18" x14ac:dyDescent="0.35">
      <c r="A3492" s="10">
        <v>975</v>
      </c>
      <c r="B3492" s="10" t="s">
        <v>8</v>
      </c>
      <c r="C3492" s="10" t="s">
        <v>10</v>
      </c>
      <c r="D3492" s="10" t="s">
        <v>56</v>
      </c>
      <c r="E3492" s="10" t="s">
        <v>141</v>
      </c>
      <c r="F3492" s="25" t="s">
        <v>368</v>
      </c>
      <c r="G3492" s="26">
        <f t="shared" si="4094"/>
        <v>0</v>
      </c>
      <c r="H3492" s="26">
        <f>H3493</f>
        <v>3992.9940000000001</v>
      </c>
      <c r="I3492" s="26">
        <f t="shared" si="4095"/>
        <v>3992.9940000000001</v>
      </c>
      <c r="J3492" s="26">
        <f t="shared" si="4095"/>
        <v>0</v>
      </c>
      <c r="K3492" s="26">
        <f t="shared" si="4095"/>
        <v>0</v>
      </c>
      <c r="L3492" s="26">
        <f t="shared" si="4095"/>
        <v>0</v>
      </c>
      <c r="M3492" s="26">
        <f t="shared" si="4095"/>
        <v>0</v>
      </c>
      <c r="N3492" s="26">
        <f t="shared" ref="N3492" si="4098">N3493</f>
        <v>3992.9940000000001</v>
      </c>
      <c r="O3492" s="47">
        <f t="shared" si="4077"/>
        <v>100</v>
      </c>
      <c r="P3492" s="26">
        <f t="shared" si="4097"/>
        <v>0</v>
      </c>
      <c r="Q3492" s="26">
        <f t="shared" si="4097"/>
        <v>0</v>
      </c>
      <c r="R3492" s="26">
        <f t="shared" si="4097"/>
        <v>0</v>
      </c>
    </row>
    <row r="3493" spans="1:18" x14ac:dyDescent="0.35">
      <c r="A3493" s="10">
        <v>975</v>
      </c>
      <c r="B3493" s="10" t="s">
        <v>8</v>
      </c>
      <c r="C3493" s="10" t="s">
        <v>10</v>
      </c>
      <c r="D3493" s="10" t="s">
        <v>56</v>
      </c>
      <c r="E3493" s="10" t="s">
        <v>855</v>
      </c>
      <c r="F3493" s="25" t="s">
        <v>856</v>
      </c>
      <c r="G3493" s="26"/>
      <c r="H3493" s="26">
        <v>3992.9940000000001</v>
      </c>
      <c r="I3493" s="26">
        <v>3992.9940000000001</v>
      </c>
      <c r="J3493" s="26"/>
      <c r="K3493" s="26"/>
      <c r="L3493" s="26"/>
      <c r="M3493" s="26"/>
      <c r="N3493" s="26">
        <v>3992.9940000000001</v>
      </c>
      <c r="O3493" s="47">
        <f t="shared" si="4077"/>
        <v>100</v>
      </c>
      <c r="P3493" s="26"/>
      <c r="Q3493" s="26"/>
      <c r="R3493" s="26"/>
    </row>
    <row r="3494" spans="1:18" s="7" customFormat="1" x14ac:dyDescent="0.35">
      <c r="A3494" s="16">
        <v>975</v>
      </c>
      <c r="B3494" s="16" t="s">
        <v>99</v>
      </c>
      <c r="C3494" s="16"/>
      <c r="D3494" s="16"/>
      <c r="E3494" s="16"/>
      <c r="F3494" s="17" t="s">
        <v>372</v>
      </c>
      <c r="G3494" s="18">
        <f t="shared" ref="G3494" si="4099">G3495+G3501</f>
        <v>786.69999999999993</v>
      </c>
      <c r="H3494" s="18">
        <f t="shared" ref="H3494:M3494" si="4100">H3495+H3501</f>
        <v>786.69999999999993</v>
      </c>
      <c r="I3494" s="18">
        <f t="shared" si="4100"/>
        <v>786.69999999999993</v>
      </c>
      <c r="J3494" s="18">
        <f t="shared" si="4100"/>
        <v>608.29999999999995</v>
      </c>
      <c r="K3494" s="18">
        <f t="shared" si="4100"/>
        <v>608.29999999999995</v>
      </c>
      <c r="L3494" s="18">
        <f t="shared" si="4100"/>
        <v>0</v>
      </c>
      <c r="M3494" s="18">
        <f t="shared" si="4100"/>
        <v>0</v>
      </c>
      <c r="N3494" s="18">
        <f t="shared" ref="N3494" si="4101">N3495+N3501</f>
        <v>786.69999999999993</v>
      </c>
      <c r="O3494" s="46">
        <f t="shared" si="4077"/>
        <v>100</v>
      </c>
      <c r="P3494" s="18">
        <f t="shared" ref="P3494:R3494" si="4102">P3495+P3501</f>
        <v>608.29999999999995</v>
      </c>
      <c r="Q3494" s="18">
        <f t="shared" ref="Q3494" si="4103">Q3495+Q3501</f>
        <v>0</v>
      </c>
      <c r="R3494" s="18">
        <f t="shared" si="4102"/>
        <v>0</v>
      </c>
    </row>
    <row r="3495" spans="1:18" s="29" customFormat="1" ht="26" x14ac:dyDescent="0.35">
      <c r="A3495" s="20">
        <v>975</v>
      </c>
      <c r="B3495" s="20" t="s">
        <v>99</v>
      </c>
      <c r="C3495" s="20" t="s">
        <v>128</v>
      </c>
      <c r="D3495" s="20"/>
      <c r="E3495" s="20"/>
      <c r="F3495" s="21" t="s">
        <v>378</v>
      </c>
      <c r="G3495" s="22">
        <f t="shared" ref="G3495:N3499" si="4104">G3496</f>
        <v>178.4</v>
      </c>
      <c r="H3495" s="22">
        <f t="shared" si="4104"/>
        <v>178.4</v>
      </c>
      <c r="I3495" s="22">
        <f t="shared" si="4104"/>
        <v>178.4</v>
      </c>
      <c r="J3495" s="22">
        <f t="shared" si="4104"/>
        <v>0</v>
      </c>
      <c r="K3495" s="22">
        <f t="shared" si="4104"/>
        <v>0</v>
      </c>
      <c r="L3495" s="22">
        <f t="shared" si="4104"/>
        <v>0</v>
      </c>
      <c r="M3495" s="22">
        <f t="shared" si="4104"/>
        <v>0</v>
      </c>
      <c r="N3495" s="22">
        <f t="shared" si="4104"/>
        <v>178.4</v>
      </c>
      <c r="O3495" s="48">
        <f t="shared" si="4077"/>
        <v>100</v>
      </c>
      <c r="P3495" s="22">
        <f t="shared" ref="P3495:R3499" si="4105">P3496</f>
        <v>0</v>
      </c>
      <c r="Q3495" s="22">
        <f t="shared" si="4105"/>
        <v>0</v>
      </c>
      <c r="R3495" s="22">
        <f t="shared" si="4105"/>
        <v>0</v>
      </c>
    </row>
    <row r="3496" spans="1:18" ht="26" x14ac:dyDescent="0.35">
      <c r="A3496" s="10">
        <v>975</v>
      </c>
      <c r="B3496" s="10" t="s">
        <v>99</v>
      </c>
      <c r="C3496" s="10" t="s">
        <v>128</v>
      </c>
      <c r="D3496" s="10" t="s">
        <v>28</v>
      </c>
      <c r="E3496" s="10"/>
      <c r="F3496" s="25" t="s">
        <v>39</v>
      </c>
      <c r="G3496" s="26">
        <f t="shared" si="4104"/>
        <v>178.4</v>
      </c>
      <c r="H3496" s="26">
        <f t="shared" si="4104"/>
        <v>178.4</v>
      </c>
      <c r="I3496" s="26">
        <f t="shared" si="4104"/>
        <v>178.4</v>
      </c>
      <c r="J3496" s="26">
        <f t="shared" si="4104"/>
        <v>0</v>
      </c>
      <c r="K3496" s="26">
        <f t="shared" si="4104"/>
        <v>0</v>
      </c>
      <c r="L3496" s="26">
        <f t="shared" si="4104"/>
        <v>0</v>
      </c>
      <c r="M3496" s="26">
        <f t="shared" si="4104"/>
        <v>0</v>
      </c>
      <c r="N3496" s="26">
        <f t="shared" si="4104"/>
        <v>178.4</v>
      </c>
      <c r="O3496" s="47">
        <f t="shared" si="4077"/>
        <v>100</v>
      </c>
      <c r="P3496" s="26">
        <f t="shared" si="4105"/>
        <v>0</v>
      </c>
      <c r="Q3496" s="26">
        <f t="shared" si="4105"/>
        <v>0</v>
      </c>
      <c r="R3496" s="26">
        <f t="shared" si="4105"/>
        <v>0</v>
      </c>
    </row>
    <row r="3497" spans="1:18" x14ac:dyDescent="0.35">
      <c r="A3497" s="10">
        <v>975</v>
      </c>
      <c r="B3497" s="10" t="s">
        <v>99</v>
      </c>
      <c r="C3497" s="10" t="s">
        <v>128</v>
      </c>
      <c r="D3497" s="10" t="s">
        <v>29</v>
      </c>
      <c r="E3497" s="10"/>
      <c r="F3497" s="25" t="s">
        <v>40</v>
      </c>
      <c r="G3497" s="26">
        <f t="shared" si="4104"/>
        <v>178.4</v>
      </c>
      <c r="H3497" s="26">
        <f t="shared" si="4104"/>
        <v>178.4</v>
      </c>
      <c r="I3497" s="26">
        <f t="shared" si="4104"/>
        <v>178.4</v>
      </c>
      <c r="J3497" s="26">
        <f t="shared" si="4104"/>
        <v>0</v>
      </c>
      <c r="K3497" s="26">
        <f t="shared" si="4104"/>
        <v>0</v>
      </c>
      <c r="L3497" s="26">
        <f t="shared" si="4104"/>
        <v>0</v>
      </c>
      <c r="M3497" s="26">
        <f t="shared" si="4104"/>
        <v>0</v>
      </c>
      <c r="N3497" s="26">
        <f t="shared" si="4104"/>
        <v>178.4</v>
      </c>
      <c r="O3497" s="47">
        <f t="shared" si="4077"/>
        <v>100</v>
      </c>
      <c r="P3497" s="26">
        <f t="shared" si="4105"/>
        <v>0</v>
      </c>
      <c r="Q3497" s="26">
        <f t="shared" si="4105"/>
        <v>0</v>
      </c>
      <c r="R3497" s="26">
        <f t="shared" si="4105"/>
        <v>0</v>
      </c>
    </row>
    <row r="3498" spans="1:18" ht="39" x14ac:dyDescent="0.35">
      <c r="A3498" s="10">
        <v>975</v>
      </c>
      <c r="B3498" s="10" t="s">
        <v>99</v>
      </c>
      <c r="C3498" s="10" t="s">
        <v>128</v>
      </c>
      <c r="D3498" s="10" t="s">
        <v>308</v>
      </c>
      <c r="E3498" s="10"/>
      <c r="F3498" s="25" t="s">
        <v>413</v>
      </c>
      <c r="G3498" s="26">
        <f t="shared" si="4104"/>
        <v>178.4</v>
      </c>
      <c r="H3498" s="26">
        <f t="shared" si="4104"/>
        <v>178.4</v>
      </c>
      <c r="I3498" s="26">
        <f t="shared" si="4104"/>
        <v>178.4</v>
      </c>
      <c r="J3498" s="26">
        <f t="shared" si="4104"/>
        <v>0</v>
      </c>
      <c r="K3498" s="26">
        <f t="shared" si="4104"/>
        <v>0</v>
      </c>
      <c r="L3498" s="26">
        <f t="shared" si="4104"/>
        <v>0</v>
      </c>
      <c r="M3498" s="26">
        <f t="shared" si="4104"/>
        <v>0</v>
      </c>
      <c r="N3498" s="26">
        <f t="shared" si="4104"/>
        <v>178.4</v>
      </c>
      <c r="O3498" s="47">
        <f t="shared" si="4077"/>
        <v>100</v>
      </c>
      <c r="P3498" s="26">
        <f t="shared" si="4105"/>
        <v>0</v>
      </c>
      <c r="Q3498" s="26">
        <f t="shared" si="4105"/>
        <v>0</v>
      </c>
      <c r="R3498" s="26">
        <f t="shared" si="4105"/>
        <v>0</v>
      </c>
    </row>
    <row r="3499" spans="1:18" ht="26" x14ac:dyDescent="0.35">
      <c r="A3499" s="10">
        <v>975</v>
      </c>
      <c r="B3499" s="10" t="s">
        <v>99</v>
      </c>
      <c r="C3499" s="10" t="s">
        <v>128</v>
      </c>
      <c r="D3499" s="10" t="s">
        <v>308</v>
      </c>
      <c r="E3499" s="10" t="s">
        <v>6</v>
      </c>
      <c r="F3499" s="25" t="s">
        <v>367</v>
      </c>
      <c r="G3499" s="26">
        <f t="shared" si="4104"/>
        <v>178.4</v>
      </c>
      <c r="H3499" s="26">
        <f t="shared" si="4104"/>
        <v>178.4</v>
      </c>
      <c r="I3499" s="26">
        <f t="shared" si="4104"/>
        <v>178.4</v>
      </c>
      <c r="J3499" s="26">
        <f t="shared" si="4104"/>
        <v>0</v>
      </c>
      <c r="K3499" s="26">
        <f t="shared" si="4104"/>
        <v>0</v>
      </c>
      <c r="L3499" s="26">
        <f t="shared" si="4104"/>
        <v>0</v>
      </c>
      <c r="M3499" s="26">
        <f t="shared" si="4104"/>
        <v>0</v>
      </c>
      <c r="N3499" s="26">
        <f t="shared" si="4104"/>
        <v>178.4</v>
      </c>
      <c r="O3499" s="47">
        <f t="shared" si="4077"/>
        <v>100</v>
      </c>
      <c r="P3499" s="26">
        <f t="shared" si="4105"/>
        <v>0</v>
      </c>
      <c r="Q3499" s="26">
        <f t="shared" si="4105"/>
        <v>0</v>
      </c>
      <c r="R3499" s="26">
        <f t="shared" si="4105"/>
        <v>0</v>
      </c>
    </row>
    <row r="3500" spans="1:18" ht="26" x14ac:dyDescent="0.35">
      <c r="A3500" s="10">
        <v>975</v>
      </c>
      <c r="B3500" s="10" t="s">
        <v>99</v>
      </c>
      <c r="C3500" s="10" t="s">
        <v>128</v>
      </c>
      <c r="D3500" s="10" t="s">
        <v>308</v>
      </c>
      <c r="E3500" s="10">
        <v>240</v>
      </c>
      <c r="F3500" s="25" t="s">
        <v>356</v>
      </c>
      <c r="G3500" s="26">
        <v>178.4</v>
      </c>
      <c r="H3500" s="26">
        <v>178.4</v>
      </c>
      <c r="I3500" s="26">
        <v>178.4</v>
      </c>
      <c r="J3500" s="26"/>
      <c r="K3500" s="26"/>
      <c r="L3500" s="26"/>
      <c r="M3500" s="26"/>
      <c r="N3500" s="26">
        <v>178.4</v>
      </c>
      <c r="O3500" s="47">
        <f t="shared" si="4077"/>
        <v>100</v>
      </c>
      <c r="P3500" s="26"/>
      <c r="Q3500" s="26"/>
      <c r="R3500" s="26"/>
    </row>
    <row r="3501" spans="1:18" s="29" customFormat="1" ht="26" x14ac:dyDescent="0.35">
      <c r="A3501" s="20">
        <v>975</v>
      </c>
      <c r="B3501" s="20" t="s">
        <v>99</v>
      </c>
      <c r="C3501" s="20" t="s">
        <v>309</v>
      </c>
      <c r="D3501" s="20"/>
      <c r="E3501" s="20"/>
      <c r="F3501" s="21" t="s">
        <v>379</v>
      </c>
      <c r="G3501" s="22">
        <f t="shared" ref="G3501:N3505" si="4106">G3502</f>
        <v>608.29999999999995</v>
      </c>
      <c r="H3501" s="22">
        <f t="shared" si="4106"/>
        <v>608.29999999999995</v>
      </c>
      <c r="I3501" s="22">
        <f t="shared" si="4106"/>
        <v>608.29999999999995</v>
      </c>
      <c r="J3501" s="22">
        <f t="shared" si="4106"/>
        <v>608.29999999999995</v>
      </c>
      <c r="K3501" s="22">
        <f t="shared" si="4106"/>
        <v>608.29999999999995</v>
      </c>
      <c r="L3501" s="22">
        <f t="shared" si="4106"/>
        <v>0</v>
      </c>
      <c r="M3501" s="22">
        <f t="shared" si="4106"/>
        <v>0</v>
      </c>
      <c r="N3501" s="22">
        <f t="shared" si="4106"/>
        <v>608.29999999999995</v>
      </c>
      <c r="O3501" s="48">
        <f t="shared" si="4077"/>
        <v>100</v>
      </c>
      <c r="P3501" s="22">
        <f t="shared" ref="P3501:R3505" si="4107">P3502</f>
        <v>608.29999999999995</v>
      </c>
      <c r="Q3501" s="22">
        <f t="shared" si="4107"/>
        <v>0</v>
      </c>
      <c r="R3501" s="22">
        <f t="shared" si="4107"/>
        <v>0</v>
      </c>
    </row>
    <row r="3502" spans="1:18" ht="26" x14ac:dyDescent="0.35">
      <c r="A3502" s="10">
        <v>975</v>
      </c>
      <c r="B3502" s="10" t="s">
        <v>99</v>
      </c>
      <c r="C3502" s="10" t="s">
        <v>309</v>
      </c>
      <c r="D3502" s="10" t="s">
        <v>28</v>
      </c>
      <c r="E3502" s="10"/>
      <c r="F3502" s="25" t="s">
        <v>39</v>
      </c>
      <c r="G3502" s="26">
        <f t="shared" si="4106"/>
        <v>608.29999999999995</v>
      </c>
      <c r="H3502" s="26">
        <f t="shared" si="4106"/>
        <v>608.29999999999995</v>
      </c>
      <c r="I3502" s="26">
        <f t="shared" si="4106"/>
        <v>608.29999999999995</v>
      </c>
      <c r="J3502" s="26">
        <f t="shared" si="4106"/>
        <v>608.29999999999995</v>
      </c>
      <c r="K3502" s="26">
        <f t="shared" si="4106"/>
        <v>608.29999999999995</v>
      </c>
      <c r="L3502" s="26">
        <f t="shared" si="4106"/>
        <v>0</v>
      </c>
      <c r="M3502" s="26">
        <f t="shared" si="4106"/>
        <v>0</v>
      </c>
      <c r="N3502" s="26">
        <f t="shared" si="4106"/>
        <v>608.29999999999995</v>
      </c>
      <c r="O3502" s="47">
        <f t="shared" si="4077"/>
        <v>100</v>
      </c>
      <c r="P3502" s="26">
        <f t="shared" si="4107"/>
        <v>608.29999999999995</v>
      </c>
      <c r="Q3502" s="26">
        <f t="shared" si="4107"/>
        <v>0</v>
      </c>
      <c r="R3502" s="26">
        <f t="shared" si="4107"/>
        <v>0</v>
      </c>
    </row>
    <row r="3503" spans="1:18" x14ac:dyDescent="0.35">
      <c r="A3503" s="10">
        <v>975</v>
      </c>
      <c r="B3503" s="10" t="s">
        <v>99</v>
      </c>
      <c r="C3503" s="10" t="s">
        <v>309</v>
      </c>
      <c r="D3503" s="10" t="s">
        <v>29</v>
      </c>
      <c r="E3503" s="10"/>
      <c r="F3503" s="25" t="s">
        <v>40</v>
      </c>
      <c r="G3503" s="26">
        <f t="shared" si="4106"/>
        <v>608.29999999999995</v>
      </c>
      <c r="H3503" s="26">
        <f t="shared" si="4106"/>
        <v>608.29999999999995</v>
      </c>
      <c r="I3503" s="26">
        <f t="shared" si="4106"/>
        <v>608.29999999999995</v>
      </c>
      <c r="J3503" s="26">
        <f t="shared" si="4106"/>
        <v>608.29999999999995</v>
      </c>
      <c r="K3503" s="26">
        <f t="shared" si="4106"/>
        <v>608.29999999999995</v>
      </c>
      <c r="L3503" s="26">
        <f t="shared" si="4106"/>
        <v>0</v>
      </c>
      <c r="M3503" s="26">
        <f t="shared" si="4106"/>
        <v>0</v>
      </c>
      <c r="N3503" s="26">
        <f t="shared" si="4106"/>
        <v>608.29999999999995</v>
      </c>
      <c r="O3503" s="47">
        <f t="shared" si="4077"/>
        <v>100</v>
      </c>
      <c r="P3503" s="26">
        <f t="shared" si="4107"/>
        <v>608.29999999999995</v>
      </c>
      <c r="Q3503" s="26">
        <f t="shared" si="4107"/>
        <v>0</v>
      </c>
      <c r="R3503" s="26">
        <f t="shared" si="4107"/>
        <v>0</v>
      </c>
    </row>
    <row r="3504" spans="1:18" x14ac:dyDescent="0.35">
      <c r="A3504" s="10">
        <v>975</v>
      </c>
      <c r="B3504" s="10" t="s">
        <v>99</v>
      </c>
      <c r="C3504" s="10" t="s">
        <v>309</v>
      </c>
      <c r="D3504" s="10" t="s">
        <v>542</v>
      </c>
      <c r="E3504" s="10"/>
      <c r="F3504" s="25" t="s">
        <v>759</v>
      </c>
      <c r="G3504" s="26">
        <f t="shared" si="4106"/>
        <v>608.29999999999995</v>
      </c>
      <c r="H3504" s="26">
        <f t="shared" si="4106"/>
        <v>608.29999999999995</v>
      </c>
      <c r="I3504" s="26">
        <f t="shared" si="4106"/>
        <v>608.29999999999995</v>
      </c>
      <c r="J3504" s="26">
        <f t="shared" si="4106"/>
        <v>608.29999999999995</v>
      </c>
      <c r="K3504" s="26">
        <f t="shared" si="4106"/>
        <v>608.29999999999995</v>
      </c>
      <c r="L3504" s="26">
        <f t="shared" si="4106"/>
        <v>0</v>
      </c>
      <c r="M3504" s="26">
        <f t="shared" si="4106"/>
        <v>0</v>
      </c>
      <c r="N3504" s="26">
        <f t="shared" si="4106"/>
        <v>608.29999999999995</v>
      </c>
      <c r="O3504" s="47">
        <f t="shared" si="4077"/>
        <v>100</v>
      </c>
      <c r="P3504" s="26">
        <f t="shared" si="4107"/>
        <v>608.29999999999995</v>
      </c>
      <c r="Q3504" s="26">
        <f t="shared" si="4107"/>
        <v>0</v>
      </c>
      <c r="R3504" s="26">
        <f t="shared" si="4107"/>
        <v>0</v>
      </c>
    </row>
    <row r="3505" spans="1:18" ht="26" x14ac:dyDescent="0.35">
      <c r="A3505" s="10">
        <v>975</v>
      </c>
      <c r="B3505" s="10" t="s">
        <v>99</v>
      </c>
      <c r="C3505" s="10" t="s">
        <v>309</v>
      </c>
      <c r="D3505" s="10" t="s">
        <v>542</v>
      </c>
      <c r="E3505" s="10" t="s">
        <v>6</v>
      </c>
      <c r="F3505" s="25" t="s">
        <v>367</v>
      </c>
      <c r="G3505" s="26">
        <f t="shared" si="4106"/>
        <v>608.29999999999995</v>
      </c>
      <c r="H3505" s="26">
        <f t="shared" si="4106"/>
        <v>608.29999999999995</v>
      </c>
      <c r="I3505" s="26">
        <f t="shared" si="4106"/>
        <v>608.29999999999995</v>
      </c>
      <c r="J3505" s="26">
        <f t="shared" si="4106"/>
        <v>608.29999999999995</v>
      </c>
      <c r="K3505" s="26">
        <f t="shared" si="4106"/>
        <v>608.29999999999995</v>
      </c>
      <c r="L3505" s="26">
        <f t="shared" si="4106"/>
        <v>0</v>
      </c>
      <c r="M3505" s="26">
        <f t="shared" si="4106"/>
        <v>0</v>
      </c>
      <c r="N3505" s="26">
        <f t="shared" si="4106"/>
        <v>608.29999999999995</v>
      </c>
      <c r="O3505" s="47">
        <f t="shared" si="4077"/>
        <v>100</v>
      </c>
      <c r="P3505" s="26">
        <f t="shared" si="4107"/>
        <v>608.29999999999995</v>
      </c>
      <c r="Q3505" s="26">
        <f t="shared" si="4107"/>
        <v>0</v>
      </c>
      <c r="R3505" s="26">
        <f t="shared" si="4107"/>
        <v>0</v>
      </c>
    </row>
    <row r="3506" spans="1:18" ht="26" x14ac:dyDescent="0.35">
      <c r="A3506" s="10">
        <v>975</v>
      </c>
      <c r="B3506" s="10" t="s">
        <v>99</v>
      </c>
      <c r="C3506" s="10" t="s">
        <v>309</v>
      </c>
      <c r="D3506" s="10" t="s">
        <v>542</v>
      </c>
      <c r="E3506" s="10">
        <v>240</v>
      </c>
      <c r="F3506" s="25" t="s">
        <v>356</v>
      </c>
      <c r="G3506" s="26">
        <v>608.29999999999995</v>
      </c>
      <c r="H3506" s="26">
        <v>608.29999999999995</v>
      </c>
      <c r="I3506" s="26">
        <v>608.29999999999995</v>
      </c>
      <c r="J3506" s="26">
        <f>H3506</f>
        <v>608.29999999999995</v>
      </c>
      <c r="K3506" s="26">
        <f>I3506</f>
        <v>608.29999999999995</v>
      </c>
      <c r="L3506" s="26"/>
      <c r="M3506" s="26"/>
      <c r="N3506" s="26">
        <v>608.29999999999995</v>
      </c>
      <c r="O3506" s="47">
        <f t="shared" si="4077"/>
        <v>100</v>
      </c>
      <c r="P3506" s="26">
        <f>N3506</f>
        <v>608.29999999999995</v>
      </c>
      <c r="Q3506" s="26"/>
      <c r="R3506" s="26"/>
    </row>
    <row r="3507" spans="1:18" s="7" customFormat="1" x14ac:dyDescent="0.35">
      <c r="A3507" s="16">
        <v>975</v>
      </c>
      <c r="B3507" s="16" t="s">
        <v>100</v>
      </c>
      <c r="C3507" s="16"/>
      <c r="D3507" s="16"/>
      <c r="E3507" s="16"/>
      <c r="F3507" s="17" t="s">
        <v>373</v>
      </c>
      <c r="G3507" s="18">
        <f>G3508</f>
        <v>448</v>
      </c>
      <c r="H3507" s="18">
        <f t="shared" ref="H3507:R3507" si="4108">H3508</f>
        <v>448</v>
      </c>
      <c r="I3507" s="18">
        <f t="shared" si="4108"/>
        <v>448</v>
      </c>
      <c r="J3507" s="18">
        <f t="shared" si="4108"/>
        <v>0</v>
      </c>
      <c r="K3507" s="18">
        <f t="shared" si="4108"/>
        <v>0</v>
      </c>
      <c r="L3507" s="18">
        <f t="shared" si="4108"/>
        <v>0</v>
      </c>
      <c r="M3507" s="18">
        <f t="shared" si="4108"/>
        <v>0</v>
      </c>
      <c r="N3507" s="18">
        <f t="shared" si="4108"/>
        <v>448</v>
      </c>
      <c r="O3507" s="46">
        <f t="shared" si="4077"/>
        <v>100</v>
      </c>
      <c r="P3507" s="18">
        <f t="shared" si="4108"/>
        <v>0</v>
      </c>
      <c r="Q3507" s="18">
        <f t="shared" si="4108"/>
        <v>0</v>
      </c>
      <c r="R3507" s="18">
        <f t="shared" si="4108"/>
        <v>0</v>
      </c>
    </row>
    <row r="3508" spans="1:18" s="29" customFormat="1" x14ac:dyDescent="0.35">
      <c r="A3508" s="20">
        <v>975</v>
      </c>
      <c r="B3508" s="20" t="s">
        <v>100</v>
      </c>
      <c r="C3508" s="20" t="s">
        <v>8</v>
      </c>
      <c r="D3508" s="20"/>
      <c r="E3508" s="20"/>
      <c r="F3508" s="21" t="s">
        <v>380</v>
      </c>
      <c r="G3508" s="22">
        <f t="shared" ref="G3508:G3512" si="4109">G3509</f>
        <v>448</v>
      </c>
      <c r="H3508" s="22">
        <f t="shared" ref="H3508:M3512" si="4110">H3509</f>
        <v>448</v>
      </c>
      <c r="I3508" s="34">
        <f t="shared" si="4110"/>
        <v>448</v>
      </c>
      <c r="J3508" s="22">
        <f t="shared" si="4110"/>
        <v>0</v>
      </c>
      <c r="K3508" s="22">
        <f t="shared" si="4110"/>
        <v>0</v>
      </c>
      <c r="L3508" s="22">
        <f t="shared" si="4110"/>
        <v>0</v>
      </c>
      <c r="M3508" s="22">
        <f t="shared" si="4110"/>
        <v>0</v>
      </c>
      <c r="N3508" s="22">
        <f t="shared" ref="N3508:N3512" si="4111">N3509</f>
        <v>448</v>
      </c>
      <c r="O3508" s="48">
        <f t="shared" si="4077"/>
        <v>100</v>
      </c>
      <c r="P3508" s="22">
        <f t="shared" ref="P3508:R3512" si="4112">P3509</f>
        <v>0</v>
      </c>
      <c r="Q3508" s="22">
        <f t="shared" si="4112"/>
        <v>0</v>
      </c>
      <c r="R3508" s="22">
        <f t="shared" si="4112"/>
        <v>0</v>
      </c>
    </row>
    <row r="3509" spans="1:18" ht="26" x14ac:dyDescent="0.35">
      <c r="A3509" s="10">
        <v>975</v>
      </c>
      <c r="B3509" s="10" t="s">
        <v>100</v>
      </c>
      <c r="C3509" s="10" t="s">
        <v>8</v>
      </c>
      <c r="D3509" s="10" t="s">
        <v>518</v>
      </c>
      <c r="E3509" s="10"/>
      <c r="F3509" s="25" t="s">
        <v>792</v>
      </c>
      <c r="G3509" s="26">
        <f t="shared" si="4109"/>
        <v>448</v>
      </c>
      <c r="H3509" s="26">
        <f t="shared" si="4110"/>
        <v>448</v>
      </c>
      <c r="I3509" s="26">
        <f t="shared" si="4110"/>
        <v>448</v>
      </c>
      <c r="J3509" s="26">
        <f t="shared" si="4110"/>
        <v>0</v>
      </c>
      <c r="K3509" s="26">
        <f t="shared" si="4110"/>
        <v>0</v>
      </c>
      <c r="L3509" s="26">
        <f t="shared" si="4110"/>
        <v>0</v>
      </c>
      <c r="M3509" s="26">
        <f t="shared" si="4110"/>
        <v>0</v>
      </c>
      <c r="N3509" s="26">
        <f t="shared" si="4111"/>
        <v>448</v>
      </c>
      <c r="O3509" s="47">
        <f t="shared" si="4077"/>
        <v>100</v>
      </c>
      <c r="P3509" s="26">
        <f t="shared" si="4112"/>
        <v>0</v>
      </c>
      <c r="Q3509" s="26">
        <f t="shared" si="4112"/>
        <v>0</v>
      </c>
      <c r="R3509" s="26">
        <f t="shared" si="4112"/>
        <v>0</v>
      </c>
    </row>
    <row r="3510" spans="1:18" ht="26" x14ac:dyDescent="0.35">
      <c r="A3510" s="10">
        <v>975</v>
      </c>
      <c r="B3510" s="10" t="s">
        <v>100</v>
      </c>
      <c r="C3510" s="10" t="s">
        <v>8</v>
      </c>
      <c r="D3510" s="10" t="s">
        <v>598</v>
      </c>
      <c r="E3510" s="10"/>
      <c r="F3510" s="25" t="s">
        <v>663</v>
      </c>
      <c r="G3510" s="26">
        <f t="shared" si="4109"/>
        <v>448</v>
      </c>
      <c r="H3510" s="26">
        <f t="shared" si="4110"/>
        <v>448</v>
      </c>
      <c r="I3510" s="26">
        <f t="shared" si="4110"/>
        <v>448</v>
      </c>
      <c r="J3510" s="26">
        <f t="shared" si="4110"/>
        <v>0</v>
      </c>
      <c r="K3510" s="26">
        <f t="shared" si="4110"/>
        <v>0</v>
      </c>
      <c r="L3510" s="26">
        <f t="shared" si="4110"/>
        <v>0</v>
      </c>
      <c r="M3510" s="26">
        <f t="shared" si="4110"/>
        <v>0</v>
      </c>
      <c r="N3510" s="26">
        <f t="shared" si="4111"/>
        <v>448</v>
      </c>
      <c r="O3510" s="47">
        <f t="shared" si="4077"/>
        <v>100</v>
      </c>
      <c r="P3510" s="26">
        <f t="shared" si="4112"/>
        <v>0</v>
      </c>
      <c r="Q3510" s="26">
        <f t="shared" si="4112"/>
        <v>0</v>
      </c>
      <c r="R3510" s="26">
        <f t="shared" si="4112"/>
        <v>0</v>
      </c>
    </row>
    <row r="3511" spans="1:18" x14ac:dyDescent="0.35">
      <c r="A3511" s="10">
        <v>975</v>
      </c>
      <c r="B3511" s="10" t="s">
        <v>100</v>
      </c>
      <c r="C3511" s="10" t="s">
        <v>8</v>
      </c>
      <c r="D3511" s="10" t="s">
        <v>592</v>
      </c>
      <c r="E3511" s="10"/>
      <c r="F3511" s="25" t="s">
        <v>665</v>
      </c>
      <c r="G3511" s="26">
        <f t="shared" si="4109"/>
        <v>448</v>
      </c>
      <c r="H3511" s="26">
        <f t="shared" si="4110"/>
        <v>448</v>
      </c>
      <c r="I3511" s="26">
        <f t="shared" si="4110"/>
        <v>448</v>
      </c>
      <c r="J3511" s="26">
        <f t="shared" si="4110"/>
        <v>0</v>
      </c>
      <c r="K3511" s="26">
        <f t="shared" si="4110"/>
        <v>0</v>
      </c>
      <c r="L3511" s="26">
        <f t="shared" si="4110"/>
        <v>0</v>
      </c>
      <c r="M3511" s="26">
        <f t="shared" si="4110"/>
        <v>0</v>
      </c>
      <c r="N3511" s="26">
        <f t="shared" si="4111"/>
        <v>448</v>
      </c>
      <c r="O3511" s="47">
        <f t="shared" si="4077"/>
        <v>100</v>
      </c>
      <c r="P3511" s="26">
        <f t="shared" si="4112"/>
        <v>0</v>
      </c>
      <c r="Q3511" s="26">
        <f t="shared" si="4112"/>
        <v>0</v>
      </c>
      <c r="R3511" s="26">
        <f t="shared" si="4112"/>
        <v>0</v>
      </c>
    </row>
    <row r="3512" spans="1:18" ht="26" x14ac:dyDescent="0.35">
      <c r="A3512" s="10">
        <v>975</v>
      </c>
      <c r="B3512" s="10" t="s">
        <v>100</v>
      </c>
      <c r="C3512" s="10" t="s">
        <v>8</v>
      </c>
      <c r="D3512" s="10" t="s">
        <v>592</v>
      </c>
      <c r="E3512" s="10" t="s">
        <v>6</v>
      </c>
      <c r="F3512" s="25" t="s">
        <v>367</v>
      </c>
      <c r="G3512" s="26">
        <f t="shared" si="4109"/>
        <v>448</v>
      </c>
      <c r="H3512" s="26">
        <f t="shared" si="4110"/>
        <v>448</v>
      </c>
      <c r="I3512" s="26">
        <f t="shared" si="4110"/>
        <v>448</v>
      </c>
      <c r="J3512" s="26">
        <f t="shared" si="4110"/>
        <v>0</v>
      </c>
      <c r="K3512" s="26">
        <f t="shared" si="4110"/>
        <v>0</v>
      </c>
      <c r="L3512" s="26">
        <f t="shared" si="4110"/>
        <v>0</v>
      </c>
      <c r="M3512" s="26">
        <f t="shared" si="4110"/>
        <v>0</v>
      </c>
      <c r="N3512" s="26">
        <f t="shared" si="4111"/>
        <v>448</v>
      </c>
      <c r="O3512" s="47">
        <f t="shared" si="4077"/>
        <v>100</v>
      </c>
      <c r="P3512" s="26">
        <f t="shared" si="4112"/>
        <v>0</v>
      </c>
      <c r="Q3512" s="26">
        <f t="shared" si="4112"/>
        <v>0</v>
      </c>
      <c r="R3512" s="26">
        <f t="shared" si="4112"/>
        <v>0</v>
      </c>
    </row>
    <row r="3513" spans="1:18" ht="26" x14ac:dyDescent="0.35">
      <c r="A3513" s="10">
        <v>975</v>
      </c>
      <c r="B3513" s="10" t="s">
        <v>100</v>
      </c>
      <c r="C3513" s="10" t="s">
        <v>8</v>
      </c>
      <c r="D3513" s="10" t="s">
        <v>592</v>
      </c>
      <c r="E3513" s="10" t="s">
        <v>302</v>
      </c>
      <c r="F3513" s="25" t="s">
        <v>356</v>
      </c>
      <c r="G3513" s="26">
        <v>448</v>
      </c>
      <c r="H3513" s="26">
        <v>448</v>
      </c>
      <c r="I3513" s="26">
        <v>448</v>
      </c>
      <c r="J3513" s="26"/>
      <c r="K3513" s="26"/>
      <c r="L3513" s="26"/>
      <c r="M3513" s="26"/>
      <c r="N3513" s="26">
        <v>448</v>
      </c>
      <c r="O3513" s="47">
        <f t="shared" si="4077"/>
        <v>100</v>
      </c>
      <c r="P3513" s="26"/>
      <c r="Q3513" s="26"/>
      <c r="R3513" s="26"/>
    </row>
    <row r="3514" spans="1:18" s="7" customFormat="1" x14ac:dyDescent="0.35">
      <c r="A3514" s="16">
        <v>975</v>
      </c>
      <c r="B3514" s="16" t="s">
        <v>11</v>
      </c>
      <c r="C3514" s="16"/>
      <c r="D3514" s="16"/>
      <c r="E3514" s="16"/>
      <c r="F3514" s="17" t="s">
        <v>45</v>
      </c>
      <c r="G3514" s="18">
        <f t="shared" ref="G3514:N3517" si="4113">G3515</f>
        <v>311.58699999999999</v>
      </c>
      <c r="H3514" s="18">
        <f t="shared" si="4113"/>
        <v>311.58699999999999</v>
      </c>
      <c r="I3514" s="18">
        <f t="shared" si="4113"/>
        <v>311.58699999999999</v>
      </c>
      <c r="J3514" s="18">
        <f t="shared" si="4113"/>
        <v>0</v>
      </c>
      <c r="K3514" s="18">
        <f t="shared" si="4113"/>
        <v>0</v>
      </c>
      <c r="L3514" s="18">
        <f t="shared" si="4113"/>
        <v>0</v>
      </c>
      <c r="M3514" s="18">
        <f t="shared" si="4113"/>
        <v>0</v>
      </c>
      <c r="N3514" s="18">
        <f t="shared" si="4113"/>
        <v>311.58699999999999</v>
      </c>
      <c r="O3514" s="46">
        <f t="shared" si="4077"/>
        <v>100</v>
      </c>
      <c r="P3514" s="18">
        <f t="shared" ref="P3514:R3517" si="4114">P3515</f>
        <v>0</v>
      </c>
      <c r="Q3514" s="18">
        <f t="shared" si="4114"/>
        <v>0</v>
      </c>
      <c r="R3514" s="18">
        <f t="shared" si="4114"/>
        <v>0</v>
      </c>
    </row>
    <row r="3515" spans="1:18" s="29" customFormat="1" x14ac:dyDescent="0.35">
      <c r="A3515" s="20">
        <v>975</v>
      </c>
      <c r="B3515" s="20" t="s">
        <v>11</v>
      </c>
      <c r="C3515" s="20" t="s">
        <v>11</v>
      </c>
      <c r="D3515" s="20"/>
      <c r="E3515" s="20"/>
      <c r="F3515" s="21" t="s">
        <v>199</v>
      </c>
      <c r="G3515" s="22">
        <f t="shared" si="4113"/>
        <v>311.58699999999999</v>
      </c>
      <c r="H3515" s="22">
        <f t="shared" si="4113"/>
        <v>311.58699999999999</v>
      </c>
      <c r="I3515" s="34">
        <f t="shared" si="4113"/>
        <v>311.58699999999999</v>
      </c>
      <c r="J3515" s="22">
        <f t="shared" si="4113"/>
        <v>0</v>
      </c>
      <c r="K3515" s="22">
        <f t="shared" si="4113"/>
        <v>0</v>
      </c>
      <c r="L3515" s="22">
        <f t="shared" si="4113"/>
        <v>0</v>
      </c>
      <c r="M3515" s="22">
        <f t="shared" si="4113"/>
        <v>0</v>
      </c>
      <c r="N3515" s="22">
        <f t="shared" si="4113"/>
        <v>311.58699999999999</v>
      </c>
      <c r="O3515" s="48">
        <f t="shared" si="4077"/>
        <v>100</v>
      </c>
      <c r="P3515" s="22">
        <f t="shared" si="4114"/>
        <v>0</v>
      </c>
      <c r="Q3515" s="22">
        <f t="shared" si="4114"/>
        <v>0</v>
      </c>
      <c r="R3515" s="22">
        <f t="shared" si="4114"/>
        <v>0</v>
      </c>
    </row>
    <row r="3516" spans="1:18" x14ac:dyDescent="0.35">
      <c r="A3516" s="10">
        <v>975</v>
      </c>
      <c r="B3516" s="10" t="s">
        <v>11</v>
      </c>
      <c r="C3516" s="10" t="s">
        <v>11</v>
      </c>
      <c r="D3516" s="10" t="s">
        <v>188</v>
      </c>
      <c r="E3516" s="10"/>
      <c r="F3516" s="25" t="s">
        <v>216</v>
      </c>
      <c r="G3516" s="26">
        <f t="shared" si="4113"/>
        <v>311.58699999999999</v>
      </c>
      <c r="H3516" s="26">
        <f t="shared" si="4113"/>
        <v>311.58699999999999</v>
      </c>
      <c r="I3516" s="26">
        <f t="shared" si="4113"/>
        <v>311.58699999999999</v>
      </c>
      <c r="J3516" s="26">
        <f t="shared" si="4113"/>
        <v>0</v>
      </c>
      <c r="K3516" s="26">
        <f t="shared" si="4113"/>
        <v>0</v>
      </c>
      <c r="L3516" s="26">
        <f t="shared" si="4113"/>
        <v>0</v>
      </c>
      <c r="M3516" s="26">
        <f t="shared" si="4113"/>
        <v>0</v>
      </c>
      <c r="N3516" s="26">
        <f t="shared" si="4113"/>
        <v>311.58699999999999</v>
      </c>
      <c r="O3516" s="47">
        <f t="shared" si="4077"/>
        <v>100</v>
      </c>
      <c r="P3516" s="26">
        <f t="shared" si="4114"/>
        <v>0</v>
      </c>
      <c r="Q3516" s="26">
        <f t="shared" si="4114"/>
        <v>0</v>
      </c>
      <c r="R3516" s="26">
        <f t="shared" si="4114"/>
        <v>0</v>
      </c>
    </row>
    <row r="3517" spans="1:18" ht="26" x14ac:dyDescent="0.35">
      <c r="A3517" s="10">
        <v>975</v>
      </c>
      <c r="B3517" s="10" t="s">
        <v>11</v>
      </c>
      <c r="C3517" s="10" t="s">
        <v>11</v>
      </c>
      <c r="D3517" s="10" t="s">
        <v>189</v>
      </c>
      <c r="E3517" s="10"/>
      <c r="F3517" s="25" t="s">
        <v>217</v>
      </c>
      <c r="G3517" s="26">
        <f>G3518</f>
        <v>311.58699999999999</v>
      </c>
      <c r="H3517" s="26">
        <f t="shared" si="4113"/>
        <v>311.58699999999999</v>
      </c>
      <c r="I3517" s="26">
        <f t="shared" si="4113"/>
        <v>311.58699999999999</v>
      </c>
      <c r="J3517" s="26">
        <f t="shared" si="4113"/>
        <v>0</v>
      </c>
      <c r="K3517" s="26">
        <f t="shared" si="4113"/>
        <v>0</v>
      </c>
      <c r="L3517" s="26">
        <f t="shared" si="4113"/>
        <v>0</v>
      </c>
      <c r="M3517" s="26">
        <f t="shared" si="4113"/>
        <v>0</v>
      </c>
      <c r="N3517" s="26">
        <f t="shared" si="4113"/>
        <v>311.58699999999999</v>
      </c>
      <c r="O3517" s="47">
        <f t="shared" si="4077"/>
        <v>100</v>
      </c>
      <c r="P3517" s="26">
        <f t="shared" si="4114"/>
        <v>0</v>
      </c>
      <c r="Q3517" s="26">
        <f t="shared" si="4114"/>
        <v>0</v>
      </c>
      <c r="R3517" s="26">
        <f t="shared" si="4114"/>
        <v>0</v>
      </c>
    </row>
    <row r="3518" spans="1:18" ht="26" x14ac:dyDescent="0.35">
      <c r="A3518" s="10">
        <v>975</v>
      </c>
      <c r="B3518" s="10" t="s">
        <v>11</v>
      </c>
      <c r="C3518" s="10" t="s">
        <v>11</v>
      </c>
      <c r="D3518" s="10" t="s">
        <v>803</v>
      </c>
      <c r="E3518" s="10"/>
      <c r="F3518" s="25" t="s">
        <v>806</v>
      </c>
      <c r="G3518" s="26">
        <f t="shared" ref="G3518" si="4115">G3519+G3521</f>
        <v>311.58699999999999</v>
      </c>
      <c r="H3518" s="26">
        <f t="shared" ref="H3518:M3518" si="4116">H3519+H3521</f>
        <v>311.58699999999999</v>
      </c>
      <c r="I3518" s="26">
        <f t="shared" si="4116"/>
        <v>311.58699999999999</v>
      </c>
      <c r="J3518" s="26">
        <f t="shared" si="4116"/>
        <v>0</v>
      </c>
      <c r="K3518" s="26">
        <f t="shared" si="4116"/>
        <v>0</v>
      </c>
      <c r="L3518" s="26">
        <f t="shared" si="4116"/>
        <v>0</v>
      </c>
      <c r="M3518" s="26">
        <f t="shared" si="4116"/>
        <v>0</v>
      </c>
      <c r="N3518" s="26">
        <f t="shared" ref="N3518" si="4117">N3519+N3521</f>
        <v>311.58699999999999</v>
      </c>
      <c r="O3518" s="47">
        <f t="shared" si="4077"/>
        <v>100</v>
      </c>
      <c r="P3518" s="26">
        <f t="shared" ref="P3518:R3518" si="4118">P3519+P3521</f>
        <v>0</v>
      </c>
      <c r="Q3518" s="26">
        <f t="shared" ref="Q3518" si="4119">Q3519+Q3521</f>
        <v>0</v>
      </c>
      <c r="R3518" s="26">
        <f t="shared" si="4118"/>
        <v>0</v>
      </c>
    </row>
    <row r="3519" spans="1:18" ht="52" x14ac:dyDescent="0.35">
      <c r="A3519" s="10">
        <v>975</v>
      </c>
      <c r="B3519" s="10" t="s">
        <v>11</v>
      </c>
      <c r="C3519" s="10" t="s">
        <v>11</v>
      </c>
      <c r="D3519" s="10" t="s">
        <v>803</v>
      </c>
      <c r="E3519" s="10" t="s">
        <v>19</v>
      </c>
      <c r="F3519" s="25" t="s">
        <v>366</v>
      </c>
      <c r="G3519" s="26">
        <f t="shared" ref="G3519" si="4120">G3520</f>
        <v>19</v>
      </c>
      <c r="H3519" s="26">
        <f t="shared" ref="H3519:M3519" si="4121">H3520</f>
        <v>19.042000000000002</v>
      </c>
      <c r="I3519" s="26">
        <f t="shared" si="4121"/>
        <v>19.042000000000002</v>
      </c>
      <c r="J3519" s="26">
        <f t="shared" si="4121"/>
        <v>0</v>
      </c>
      <c r="K3519" s="26">
        <f t="shared" si="4121"/>
        <v>0</v>
      </c>
      <c r="L3519" s="26">
        <f t="shared" si="4121"/>
        <v>0</v>
      </c>
      <c r="M3519" s="26">
        <f t="shared" si="4121"/>
        <v>0</v>
      </c>
      <c r="N3519" s="26">
        <f t="shared" ref="N3519" si="4122">N3520</f>
        <v>19.042000000000002</v>
      </c>
      <c r="O3519" s="47">
        <f t="shared" si="4077"/>
        <v>100</v>
      </c>
      <c r="P3519" s="26">
        <f t="shared" ref="P3519:R3519" si="4123">P3520</f>
        <v>0</v>
      </c>
      <c r="Q3519" s="26">
        <f t="shared" si="4123"/>
        <v>0</v>
      </c>
      <c r="R3519" s="26">
        <f t="shared" si="4123"/>
        <v>0</v>
      </c>
    </row>
    <row r="3520" spans="1:18" ht="26" x14ac:dyDescent="0.35">
      <c r="A3520" s="10">
        <v>975</v>
      </c>
      <c r="B3520" s="10" t="s">
        <v>11</v>
      </c>
      <c r="C3520" s="10" t="s">
        <v>11</v>
      </c>
      <c r="D3520" s="10" t="s">
        <v>803</v>
      </c>
      <c r="E3520" s="10" t="s">
        <v>419</v>
      </c>
      <c r="F3520" s="25" t="s">
        <v>355</v>
      </c>
      <c r="G3520" s="26">
        <v>19</v>
      </c>
      <c r="H3520" s="26">
        <v>19.042000000000002</v>
      </c>
      <c r="I3520" s="26">
        <v>19.042000000000002</v>
      </c>
      <c r="J3520" s="26"/>
      <c r="K3520" s="26"/>
      <c r="L3520" s="26"/>
      <c r="M3520" s="26"/>
      <c r="N3520" s="26">
        <v>19.042000000000002</v>
      </c>
      <c r="O3520" s="47">
        <f t="shared" si="4077"/>
        <v>100</v>
      </c>
      <c r="P3520" s="26"/>
      <c r="Q3520" s="26"/>
      <c r="R3520" s="26"/>
    </row>
    <row r="3521" spans="1:18" ht="26" x14ac:dyDescent="0.35">
      <c r="A3521" s="10">
        <v>975</v>
      </c>
      <c r="B3521" s="10" t="s">
        <v>11</v>
      </c>
      <c r="C3521" s="10" t="s">
        <v>11</v>
      </c>
      <c r="D3521" s="10" t="s">
        <v>803</v>
      </c>
      <c r="E3521" s="10" t="s">
        <v>6</v>
      </c>
      <c r="F3521" s="25" t="s">
        <v>367</v>
      </c>
      <c r="G3521" s="26">
        <f t="shared" ref="G3521" si="4124">G3522</f>
        <v>292.58699999999999</v>
      </c>
      <c r="H3521" s="26">
        <f t="shared" ref="H3521:M3521" si="4125">H3522</f>
        <v>292.54500000000002</v>
      </c>
      <c r="I3521" s="26">
        <f t="shared" si="4125"/>
        <v>292.54500000000002</v>
      </c>
      <c r="J3521" s="26">
        <f t="shared" si="4125"/>
        <v>0</v>
      </c>
      <c r="K3521" s="26">
        <f t="shared" si="4125"/>
        <v>0</v>
      </c>
      <c r="L3521" s="26">
        <f t="shared" si="4125"/>
        <v>0</v>
      </c>
      <c r="M3521" s="26">
        <f t="shared" si="4125"/>
        <v>0</v>
      </c>
      <c r="N3521" s="26">
        <f t="shared" ref="N3521" si="4126">N3522</f>
        <v>292.54500000000002</v>
      </c>
      <c r="O3521" s="47">
        <f t="shared" si="4077"/>
        <v>100</v>
      </c>
      <c r="P3521" s="26">
        <f t="shared" ref="P3521:R3521" si="4127">P3522</f>
        <v>0</v>
      </c>
      <c r="Q3521" s="26">
        <f t="shared" si="4127"/>
        <v>0</v>
      </c>
      <c r="R3521" s="26">
        <f t="shared" si="4127"/>
        <v>0</v>
      </c>
    </row>
    <row r="3522" spans="1:18" ht="26" x14ac:dyDescent="0.35">
      <c r="A3522" s="10">
        <v>975</v>
      </c>
      <c r="B3522" s="10" t="s">
        <v>11</v>
      </c>
      <c r="C3522" s="10" t="s">
        <v>11</v>
      </c>
      <c r="D3522" s="10" t="s">
        <v>803</v>
      </c>
      <c r="E3522" s="10" t="s">
        <v>302</v>
      </c>
      <c r="F3522" s="25" t="s">
        <v>356</v>
      </c>
      <c r="G3522" s="26">
        <v>292.58699999999999</v>
      </c>
      <c r="H3522" s="26">
        <v>292.54500000000002</v>
      </c>
      <c r="I3522" s="26">
        <v>292.54500000000002</v>
      </c>
      <c r="J3522" s="26"/>
      <c r="K3522" s="26"/>
      <c r="L3522" s="26"/>
      <c r="M3522" s="26"/>
      <c r="N3522" s="26">
        <v>292.54500000000002</v>
      </c>
      <c r="O3522" s="47">
        <f t="shared" si="4077"/>
        <v>100</v>
      </c>
      <c r="P3522" s="26"/>
      <c r="Q3522" s="26"/>
      <c r="R3522" s="26"/>
    </row>
    <row r="3523" spans="1:18" s="7" customFormat="1" x14ac:dyDescent="0.35">
      <c r="A3523" s="16">
        <v>975</v>
      </c>
      <c r="B3523" s="16" t="s">
        <v>129</v>
      </c>
      <c r="C3523" s="16"/>
      <c r="D3523" s="16"/>
      <c r="E3523" s="16"/>
      <c r="F3523" s="17" t="s">
        <v>151</v>
      </c>
      <c r="G3523" s="18">
        <f t="shared" ref="G3523:N3528" si="4128">G3524</f>
        <v>5194.68</v>
      </c>
      <c r="H3523" s="18">
        <f t="shared" si="4128"/>
        <v>5194.68</v>
      </c>
      <c r="I3523" s="18">
        <f t="shared" si="4128"/>
        <v>5194.68</v>
      </c>
      <c r="J3523" s="18">
        <f t="shared" si="4128"/>
        <v>0</v>
      </c>
      <c r="K3523" s="18">
        <f t="shared" si="4128"/>
        <v>0</v>
      </c>
      <c r="L3523" s="18">
        <f t="shared" si="4128"/>
        <v>0</v>
      </c>
      <c r="M3523" s="18">
        <f t="shared" si="4128"/>
        <v>0</v>
      </c>
      <c r="N3523" s="18">
        <f t="shared" si="4128"/>
        <v>5194.68</v>
      </c>
      <c r="O3523" s="46">
        <f t="shared" si="4077"/>
        <v>100</v>
      </c>
      <c r="P3523" s="18">
        <f t="shared" ref="P3523:R3528" si="4129">P3524</f>
        <v>0</v>
      </c>
      <c r="Q3523" s="18">
        <f t="shared" si="4129"/>
        <v>0</v>
      </c>
      <c r="R3523" s="18">
        <f t="shared" si="4129"/>
        <v>0</v>
      </c>
    </row>
    <row r="3524" spans="1:18" s="29" customFormat="1" x14ac:dyDescent="0.35">
      <c r="A3524" s="20">
        <v>975</v>
      </c>
      <c r="B3524" s="20" t="s">
        <v>129</v>
      </c>
      <c r="C3524" s="20" t="s">
        <v>99</v>
      </c>
      <c r="D3524" s="20"/>
      <c r="E3524" s="20"/>
      <c r="F3524" s="21" t="s">
        <v>152</v>
      </c>
      <c r="G3524" s="22">
        <f t="shared" si="4128"/>
        <v>5194.68</v>
      </c>
      <c r="H3524" s="22">
        <f t="shared" si="4128"/>
        <v>5194.68</v>
      </c>
      <c r="I3524" s="34">
        <f t="shared" si="4128"/>
        <v>5194.68</v>
      </c>
      <c r="J3524" s="22">
        <f t="shared" si="4128"/>
        <v>0</v>
      </c>
      <c r="K3524" s="22">
        <f t="shared" si="4128"/>
        <v>0</v>
      </c>
      <c r="L3524" s="22">
        <f t="shared" si="4128"/>
        <v>0</v>
      </c>
      <c r="M3524" s="22">
        <f t="shared" si="4128"/>
        <v>0</v>
      </c>
      <c r="N3524" s="22">
        <f t="shared" si="4128"/>
        <v>5194.68</v>
      </c>
      <c r="O3524" s="48">
        <f t="shared" si="4077"/>
        <v>100</v>
      </c>
      <c r="P3524" s="22">
        <f t="shared" si="4129"/>
        <v>0</v>
      </c>
      <c r="Q3524" s="22">
        <f t="shared" si="4129"/>
        <v>0</v>
      </c>
      <c r="R3524" s="22">
        <f t="shared" si="4129"/>
        <v>0</v>
      </c>
    </row>
    <row r="3525" spans="1:18" ht="26" x14ac:dyDescent="0.35">
      <c r="A3525" s="10">
        <v>975</v>
      </c>
      <c r="B3525" s="10" t="s">
        <v>129</v>
      </c>
      <c r="C3525" s="10" t="s">
        <v>99</v>
      </c>
      <c r="D3525" s="10" t="s">
        <v>28</v>
      </c>
      <c r="E3525" s="10"/>
      <c r="F3525" s="25" t="s">
        <v>39</v>
      </c>
      <c r="G3525" s="26">
        <f t="shared" si="4128"/>
        <v>5194.68</v>
      </c>
      <c r="H3525" s="26">
        <f t="shared" si="4128"/>
        <v>5194.68</v>
      </c>
      <c r="I3525" s="26">
        <f t="shared" si="4128"/>
        <v>5194.68</v>
      </c>
      <c r="J3525" s="26">
        <f t="shared" si="4128"/>
        <v>0</v>
      </c>
      <c r="K3525" s="26">
        <f t="shared" si="4128"/>
        <v>0</v>
      </c>
      <c r="L3525" s="26">
        <f t="shared" si="4128"/>
        <v>0</v>
      </c>
      <c r="M3525" s="26">
        <f t="shared" si="4128"/>
        <v>0</v>
      </c>
      <c r="N3525" s="26">
        <f t="shared" si="4128"/>
        <v>5194.68</v>
      </c>
      <c r="O3525" s="47">
        <f t="shared" si="4077"/>
        <v>100</v>
      </c>
      <c r="P3525" s="26">
        <f t="shared" si="4129"/>
        <v>0</v>
      </c>
      <c r="Q3525" s="26">
        <f t="shared" si="4129"/>
        <v>0</v>
      </c>
      <c r="R3525" s="26">
        <f t="shared" si="4129"/>
        <v>0</v>
      </c>
    </row>
    <row r="3526" spans="1:18" x14ac:dyDescent="0.35">
      <c r="A3526" s="10">
        <v>975</v>
      </c>
      <c r="B3526" s="10" t="s">
        <v>129</v>
      </c>
      <c r="C3526" s="10" t="s">
        <v>99</v>
      </c>
      <c r="D3526" s="10" t="s">
        <v>29</v>
      </c>
      <c r="E3526" s="10"/>
      <c r="F3526" s="25" t="s">
        <v>40</v>
      </c>
      <c r="G3526" s="26">
        <f t="shared" si="4128"/>
        <v>5194.68</v>
      </c>
      <c r="H3526" s="26">
        <f t="shared" si="4128"/>
        <v>5194.68</v>
      </c>
      <c r="I3526" s="26">
        <f t="shared" si="4128"/>
        <v>5194.68</v>
      </c>
      <c r="J3526" s="26">
        <f t="shared" si="4128"/>
        <v>0</v>
      </c>
      <c r="K3526" s="26">
        <f t="shared" si="4128"/>
        <v>0</v>
      </c>
      <c r="L3526" s="26">
        <f t="shared" si="4128"/>
        <v>0</v>
      </c>
      <c r="M3526" s="26">
        <f t="shared" si="4128"/>
        <v>0</v>
      </c>
      <c r="N3526" s="26">
        <f t="shared" si="4128"/>
        <v>5194.68</v>
      </c>
      <c r="O3526" s="47">
        <f t="shared" si="4077"/>
        <v>100</v>
      </c>
      <c r="P3526" s="26">
        <f t="shared" si="4129"/>
        <v>0</v>
      </c>
      <c r="Q3526" s="26">
        <f t="shared" si="4129"/>
        <v>0</v>
      </c>
      <c r="R3526" s="26">
        <f t="shared" si="4129"/>
        <v>0</v>
      </c>
    </row>
    <row r="3527" spans="1:18" ht="26" x14ac:dyDescent="0.35">
      <c r="A3527" s="10">
        <v>975</v>
      </c>
      <c r="B3527" s="10" t="s">
        <v>129</v>
      </c>
      <c r="C3527" s="10" t="s">
        <v>99</v>
      </c>
      <c r="D3527" s="10" t="s">
        <v>543</v>
      </c>
      <c r="E3527" s="10"/>
      <c r="F3527" s="25" t="s">
        <v>708</v>
      </c>
      <c r="G3527" s="26">
        <f t="shared" si="4128"/>
        <v>5194.68</v>
      </c>
      <c r="H3527" s="26">
        <f t="shared" si="4128"/>
        <v>5194.68</v>
      </c>
      <c r="I3527" s="26">
        <f t="shared" si="4128"/>
        <v>5194.68</v>
      </c>
      <c r="J3527" s="26">
        <f t="shared" si="4128"/>
        <v>0</v>
      </c>
      <c r="K3527" s="26">
        <f t="shared" si="4128"/>
        <v>0</v>
      </c>
      <c r="L3527" s="26">
        <f t="shared" si="4128"/>
        <v>0</v>
      </c>
      <c r="M3527" s="26">
        <f t="shared" si="4128"/>
        <v>0</v>
      </c>
      <c r="N3527" s="26">
        <f t="shared" si="4128"/>
        <v>5194.68</v>
      </c>
      <c r="O3527" s="47">
        <f t="shared" si="4077"/>
        <v>100</v>
      </c>
      <c r="P3527" s="26">
        <f t="shared" si="4129"/>
        <v>0</v>
      </c>
      <c r="Q3527" s="26">
        <f t="shared" si="4129"/>
        <v>0</v>
      </c>
      <c r="R3527" s="26">
        <f t="shared" si="4129"/>
        <v>0</v>
      </c>
    </row>
    <row r="3528" spans="1:18" x14ac:dyDescent="0.35">
      <c r="A3528" s="10">
        <v>975</v>
      </c>
      <c r="B3528" s="10" t="s">
        <v>129</v>
      </c>
      <c r="C3528" s="10" t="s">
        <v>99</v>
      </c>
      <c r="D3528" s="10" t="s">
        <v>543</v>
      </c>
      <c r="E3528" s="10" t="s">
        <v>141</v>
      </c>
      <c r="F3528" s="25" t="s">
        <v>368</v>
      </c>
      <c r="G3528" s="26">
        <f t="shared" si="4128"/>
        <v>5194.68</v>
      </c>
      <c r="H3528" s="26">
        <f t="shared" si="4128"/>
        <v>5194.68</v>
      </c>
      <c r="I3528" s="26">
        <f t="shared" si="4128"/>
        <v>5194.68</v>
      </c>
      <c r="J3528" s="26">
        <f t="shared" si="4128"/>
        <v>0</v>
      </c>
      <c r="K3528" s="26">
        <f t="shared" si="4128"/>
        <v>0</v>
      </c>
      <c r="L3528" s="26">
        <f t="shared" si="4128"/>
        <v>0</v>
      </c>
      <c r="M3528" s="26">
        <f t="shared" si="4128"/>
        <v>0</v>
      </c>
      <c r="N3528" s="26">
        <f t="shared" si="4128"/>
        <v>5194.68</v>
      </c>
      <c r="O3528" s="47">
        <f t="shared" si="4077"/>
        <v>100</v>
      </c>
      <c r="P3528" s="26">
        <f t="shared" si="4129"/>
        <v>0</v>
      </c>
      <c r="Q3528" s="26">
        <f t="shared" si="4129"/>
        <v>0</v>
      </c>
      <c r="R3528" s="26">
        <f t="shared" si="4129"/>
        <v>0</v>
      </c>
    </row>
    <row r="3529" spans="1:18" ht="26" x14ac:dyDescent="0.35">
      <c r="A3529" s="10">
        <v>975</v>
      </c>
      <c r="B3529" s="10" t="s">
        <v>129</v>
      </c>
      <c r="C3529" s="10" t="s">
        <v>99</v>
      </c>
      <c r="D3529" s="10" t="s">
        <v>543</v>
      </c>
      <c r="E3529" s="10">
        <v>320</v>
      </c>
      <c r="F3529" s="25" t="s">
        <v>357</v>
      </c>
      <c r="G3529" s="26">
        <f>5389.8-195.12</f>
        <v>5194.68</v>
      </c>
      <c r="H3529" s="26">
        <v>5194.68</v>
      </c>
      <c r="I3529" s="26">
        <v>5194.68</v>
      </c>
      <c r="J3529" s="26"/>
      <c r="K3529" s="26"/>
      <c r="L3529" s="26"/>
      <c r="M3529" s="26"/>
      <c r="N3529" s="26">
        <v>5194.68</v>
      </c>
      <c r="O3529" s="47">
        <f t="shared" si="4077"/>
        <v>100</v>
      </c>
      <c r="P3529" s="26"/>
      <c r="Q3529" s="26"/>
      <c r="R3529" s="26"/>
    </row>
    <row r="3530" spans="1:18" s="7" customFormat="1" ht="26" x14ac:dyDescent="0.35">
      <c r="A3530" s="16">
        <v>976</v>
      </c>
      <c r="B3530" s="16"/>
      <c r="C3530" s="16"/>
      <c r="D3530" s="16"/>
      <c r="E3530" s="16"/>
      <c r="F3530" s="17" t="s">
        <v>760</v>
      </c>
      <c r="G3530" s="18">
        <f t="shared" ref="G3530:R3530" si="4130">G3531+G3577+G3596</f>
        <v>896014.16400000011</v>
      </c>
      <c r="H3530" s="18">
        <f t="shared" si="4130"/>
        <v>901968.37896</v>
      </c>
      <c r="I3530" s="18">
        <f t="shared" si="4130"/>
        <v>900815.38098000002</v>
      </c>
      <c r="J3530" s="18">
        <f t="shared" si="4130"/>
        <v>8089.2130100000004</v>
      </c>
      <c r="K3530" s="18">
        <f t="shared" si="4130"/>
        <v>6936.2150099999999</v>
      </c>
      <c r="L3530" s="18">
        <f t="shared" si="4130"/>
        <v>168665.45761000001</v>
      </c>
      <c r="M3530" s="18">
        <f t="shared" si="4130"/>
        <v>168665.45761000001</v>
      </c>
      <c r="N3530" s="18">
        <f t="shared" si="4130"/>
        <v>832178.321</v>
      </c>
      <c r="O3530" s="46">
        <f t="shared" si="4077"/>
        <v>92.262471768636686</v>
      </c>
      <c r="P3530" s="18">
        <f t="shared" si="4130"/>
        <v>6452.9939999999997</v>
      </c>
      <c r="Q3530" s="18">
        <f t="shared" si="4130"/>
        <v>119453.004</v>
      </c>
      <c r="R3530" s="18">
        <f t="shared" si="4130"/>
        <v>0</v>
      </c>
    </row>
    <row r="3531" spans="1:18" s="7" customFormat="1" x14ac:dyDescent="0.35">
      <c r="A3531" s="16">
        <v>976</v>
      </c>
      <c r="B3531" s="16" t="s">
        <v>11</v>
      </c>
      <c r="C3531" s="16"/>
      <c r="D3531" s="16"/>
      <c r="E3531" s="16"/>
      <c r="F3531" s="17" t="s">
        <v>45</v>
      </c>
      <c r="G3531" s="18">
        <f t="shared" ref="G3531:R3531" si="4131">G3532+G3563+G3570</f>
        <v>609365.28600000008</v>
      </c>
      <c r="H3531" s="18">
        <f t="shared" si="4131"/>
        <v>608113.04021000001</v>
      </c>
      <c r="I3531" s="18">
        <f t="shared" si="4131"/>
        <v>606960.04223000002</v>
      </c>
      <c r="J3531" s="18">
        <f t="shared" si="4131"/>
        <v>3254.558</v>
      </c>
      <c r="K3531" s="18">
        <f t="shared" si="4131"/>
        <v>2101.56</v>
      </c>
      <c r="L3531" s="18">
        <f t="shared" si="4131"/>
        <v>0</v>
      </c>
      <c r="M3531" s="18">
        <f t="shared" si="4131"/>
        <v>0</v>
      </c>
      <c r="N3531" s="18">
        <f t="shared" si="4131"/>
        <v>605988.13</v>
      </c>
      <c r="O3531" s="46">
        <f t="shared" si="4077"/>
        <v>99.650573155072252</v>
      </c>
      <c r="P3531" s="18">
        <f t="shared" si="4131"/>
        <v>2101.5569999999998</v>
      </c>
      <c r="Q3531" s="18">
        <f t="shared" si="4131"/>
        <v>0</v>
      </c>
      <c r="R3531" s="18">
        <f t="shared" si="4131"/>
        <v>0</v>
      </c>
    </row>
    <row r="3532" spans="1:18" s="29" customFormat="1" x14ac:dyDescent="0.35">
      <c r="A3532" s="20">
        <v>976</v>
      </c>
      <c r="B3532" s="20" t="s">
        <v>11</v>
      </c>
      <c r="C3532" s="20" t="s">
        <v>130</v>
      </c>
      <c r="D3532" s="20"/>
      <c r="E3532" s="20"/>
      <c r="F3532" s="21" t="s">
        <v>198</v>
      </c>
      <c r="G3532" s="22">
        <f>G3533+G3557</f>
        <v>607263.1590000001</v>
      </c>
      <c r="H3532" s="22">
        <f t="shared" ref="H3532:R3532" si="4132">H3533+H3557</f>
        <v>598941.81411000004</v>
      </c>
      <c r="I3532" s="22">
        <f t="shared" si="4132"/>
        <v>597788.81613000005</v>
      </c>
      <c r="J3532" s="22">
        <f t="shared" si="4132"/>
        <v>3254.558</v>
      </c>
      <c r="K3532" s="22">
        <f t="shared" si="4132"/>
        <v>2101.56</v>
      </c>
      <c r="L3532" s="22">
        <f t="shared" si="4132"/>
        <v>0</v>
      </c>
      <c r="M3532" s="22">
        <f t="shared" si="4132"/>
        <v>0</v>
      </c>
      <c r="N3532" s="22">
        <f t="shared" si="4132"/>
        <v>596865.92200000002</v>
      </c>
      <c r="O3532" s="48">
        <f t="shared" si="4077"/>
        <v>99.653406714793363</v>
      </c>
      <c r="P3532" s="22">
        <f t="shared" si="4132"/>
        <v>2101.5569999999998</v>
      </c>
      <c r="Q3532" s="22">
        <f t="shared" si="4132"/>
        <v>0</v>
      </c>
      <c r="R3532" s="22">
        <f t="shared" si="4132"/>
        <v>0</v>
      </c>
    </row>
    <row r="3533" spans="1:18" ht="26" x14ac:dyDescent="0.35">
      <c r="A3533" s="10">
        <v>976</v>
      </c>
      <c r="B3533" s="10" t="s">
        <v>11</v>
      </c>
      <c r="C3533" s="10" t="s">
        <v>130</v>
      </c>
      <c r="D3533" s="10" t="s">
        <v>268</v>
      </c>
      <c r="E3533" s="10"/>
      <c r="F3533" s="25" t="s">
        <v>298</v>
      </c>
      <c r="G3533" s="26">
        <f t="shared" ref="G3533:R3533" si="4133">G3534+G3545</f>
        <v>607263.1590000001</v>
      </c>
      <c r="H3533" s="26">
        <f t="shared" si="4133"/>
        <v>598197.27045000007</v>
      </c>
      <c r="I3533" s="26">
        <f t="shared" si="4133"/>
        <v>597044.27247000008</v>
      </c>
      <c r="J3533" s="26">
        <f t="shared" si="4133"/>
        <v>3254.558</v>
      </c>
      <c r="K3533" s="26">
        <f t="shared" si="4133"/>
        <v>2101.56</v>
      </c>
      <c r="L3533" s="26">
        <f t="shared" si="4133"/>
        <v>0</v>
      </c>
      <c r="M3533" s="26">
        <f t="shared" si="4133"/>
        <v>0</v>
      </c>
      <c r="N3533" s="26">
        <f t="shared" si="4133"/>
        <v>596121.37800000003</v>
      </c>
      <c r="O3533" s="47">
        <f t="shared" si="4077"/>
        <v>99.652975272114091</v>
      </c>
      <c r="P3533" s="26">
        <f t="shared" si="4133"/>
        <v>2101.5569999999998</v>
      </c>
      <c r="Q3533" s="26">
        <f t="shared" si="4133"/>
        <v>0</v>
      </c>
      <c r="R3533" s="26">
        <f t="shared" si="4133"/>
        <v>0</v>
      </c>
    </row>
    <row r="3534" spans="1:18" x14ac:dyDescent="0.35">
      <c r="A3534" s="10">
        <v>976</v>
      </c>
      <c r="B3534" s="10" t="s">
        <v>11</v>
      </c>
      <c r="C3534" s="10" t="s">
        <v>130</v>
      </c>
      <c r="D3534" s="10" t="s">
        <v>556</v>
      </c>
      <c r="E3534" s="10"/>
      <c r="F3534" s="25" t="s">
        <v>623</v>
      </c>
      <c r="G3534" s="26">
        <f t="shared" ref="G3534:R3534" si="4134">G3535+G3542+G3538</f>
        <v>8420.366</v>
      </c>
      <c r="H3534" s="26">
        <f t="shared" si="4134"/>
        <v>9573.3641499999994</v>
      </c>
      <c r="I3534" s="26">
        <f t="shared" si="4134"/>
        <v>8420.3661499999998</v>
      </c>
      <c r="J3534" s="26">
        <f t="shared" si="4134"/>
        <v>1152.998</v>
      </c>
      <c r="K3534" s="26">
        <f t="shared" si="4134"/>
        <v>0</v>
      </c>
      <c r="L3534" s="26">
        <f t="shared" si="4134"/>
        <v>0</v>
      </c>
      <c r="M3534" s="26">
        <f t="shared" si="4134"/>
        <v>0</v>
      </c>
      <c r="N3534" s="26">
        <f t="shared" si="4134"/>
        <v>8420.366</v>
      </c>
      <c r="O3534" s="47">
        <f t="shared" ref="O3534:O3597" si="4135">N3534/H3534*100</f>
        <v>87.956186227388002</v>
      </c>
      <c r="P3534" s="26">
        <f t="shared" si="4134"/>
        <v>0</v>
      </c>
      <c r="Q3534" s="26">
        <f t="shared" si="4134"/>
        <v>0</v>
      </c>
      <c r="R3534" s="26">
        <f t="shared" si="4134"/>
        <v>0</v>
      </c>
    </row>
    <row r="3535" spans="1:18" ht="39" x14ac:dyDescent="0.35">
      <c r="A3535" s="10">
        <v>976</v>
      </c>
      <c r="B3535" s="10" t="s">
        <v>11</v>
      </c>
      <c r="C3535" s="10" t="s">
        <v>130</v>
      </c>
      <c r="D3535" s="10" t="s">
        <v>550</v>
      </c>
      <c r="E3535" s="10"/>
      <c r="F3535" s="25" t="s">
        <v>624</v>
      </c>
      <c r="G3535" s="26">
        <f t="shared" ref="G3535:N3536" si="4136">G3536</f>
        <v>8420.366</v>
      </c>
      <c r="H3535" s="26">
        <f t="shared" si="4136"/>
        <v>0</v>
      </c>
      <c r="I3535" s="26">
        <f t="shared" si="4136"/>
        <v>0</v>
      </c>
      <c r="J3535" s="26">
        <f t="shared" si="4136"/>
        <v>0</v>
      </c>
      <c r="K3535" s="26">
        <f t="shared" si="4136"/>
        <v>0</v>
      </c>
      <c r="L3535" s="26">
        <f t="shared" si="4136"/>
        <v>0</v>
      </c>
      <c r="M3535" s="26">
        <f t="shared" si="4136"/>
        <v>0</v>
      </c>
      <c r="N3535" s="26">
        <f t="shared" si="4136"/>
        <v>0</v>
      </c>
      <c r="O3535" s="47"/>
      <c r="P3535" s="26">
        <f t="shared" ref="P3535:R3536" si="4137">P3536</f>
        <v>0</v>
      </c>
      <c r="Q3535" s="26">
        <f t="shared" si="4137"/>
        <v>0</v>
      </c>
      <c r="R3535" s="26">
        <f t="shared" si="4137"/>
        <v>0</v>
      </c>
    </row>
    <row r="3536" spans="1:18" ht="26" x14ac:dyDescent="0.35">
      <c r="A3536" s="10">
        <v>976</v>
      </c>
      <c r="B3536" s="10" t="s">
        <v>11</v>
      </c>
      <c r="C3536" s="10" t="s">
        <v>130</v>
      </c>
      <c r="D3536" s="10" t="s">
        <v>550</v>
      </c>
      <c r="E3536" s="10" t="s">
        <v>85</v>
      </c>
      <c r="F3536" s="25" t="s">
        <v>370</v>
      </c>
      <c r="G3536" s="26">
        <f>G3537</f>
        <v>8420.366</v>
      </c>
      <c r="H3536" s="26">
        <f t="shared" si="4136"/>
        <v>0</v>
      </c>
      <c r="I3536" s="26">
        <f t="shared" si="4136"/>
        <v>0</v>
      </c>
      <c r="J3536" s="26">
        <f t="shared" si="4136"/>
        <v>0</v>
      </c>
      <c r="K3536" s="26">
        <f t="shared" si="4136"/>
        <v>0</v>
      </c>
      <c r="L3536" s="26">
        <f t="shared" si="4136"/>
        <v>0</v>
      </c>
      <c r="M3536" s="26">
        <f t="shared" si="4136"/>
        <v>0</v>
      </c>
      <c r="N3536" s="26">
        <f t="shared" si="4136"/>
        <v>0</v>
      </c>
      <c r="O3536" s="47"/>
      <c r="P3536" s="26">
        <f t="shared" si="4137"/>
        <v>0</v>
      </c>
      <c r="Q3536" s="26">
        <f t="shared" si="4137"/>
        <v>0</v>
      </c>
      <c r="R3536" s="26">
        <f t="shared" si="4137"/>
        <v>0</v>
      </c>
    </row>
    <row r="3537" spans="1:19" x14ac:dyDescent="0.35">
      <c r="A3537" s="10">
        <v>976</v>
      </c>
      <c r="B3537" s="10" t="s">
        <v>11</v>
      </c>
      <c r="C3537" s="10" t="s">
        <v>130</v>
      </c>
      <c r="D3537" s="10" t="s">
        <v>550</v>
      </c>
      <c r="E3537" s="10">
        <v>620</v>
      </c>
      <c r="F3537" s="25" t="s">
        <v>362</v>
      </c>
      <c r="G3537" s="26">
        <f>4125+4295.366</f>
        <v>8420.366</v>
      </c>
      <c r="H3537" s="26"/>
      <c r="I3537" s="26">
        <v>0</v>
      </c>
      <c r="J3537" s="26"/>
      <c r="K3537" s="26">
        <f>I3537</f>
        <v>0</v>
      </c>
      <c r="L3537" s="26"/>
      <c r="M3537" s="26"/>
      <c r="N3537" s="26"/>
      <c r="O3537" s="47"/>
      <c r="P3537" s="26"/>
      <c r="Q3537" s="26"/>
      <c r="R3537" s="26"/>
    </row>
    <row r="3538" spans="1:19" ht="39" x14ac:dyDescent="0.35">
      <c r="A3538" s="10">
        <v>976</v>
      </c>
      <c r="B3538" s="10" t="s">
        <v>11</v>
      </c>
      <c r="C3538" s="10" t="s">
        <v>130</v>
      </c>
      <c r="D3538" s="10" t="s">
        <v>550</v>
      </c>
      <c r="E3538" s="10"/>
      <c r="F3538" s="25" t="s">
        <v>854</v>
      </c>
      <c r="G3538" s="26"/>
      <c r="H3538" s="26">
        <f>H3539</f>
        <v>1152.998</v>
      </c>
      <c r="I3538" s="26">
        <f t="shared" ref="I3538:R3538" si="4138">I3539</f>
        <v>0</v>
      </c>
      <c r="J3538" s="26">
        <f t="shared" si="4138"/>
        <v>1152.998</v>
      </c>
      <c r="K3538" s="26">
        <f t="shared" si="4138"/>
        <v>0</v>
      </c>
      <c r="L3538" s="26">
        <f t="shared" si="4138"/>
        <v>0</v>
      </c>
      <c r="M3538" s="26">
        <f t="shared" si="4138"/>
        <v>0</v>
      </c>
      <c r="N3538" s="26">
        <f t="shared" si="4138"/>
        <v>0</v>
      </c>
      <c r="O3538" s="47">
        <f t="shared" si="4135"/>
        <v>0</v>
      </c>
      <c r="P3538" s="26">
        <f t="shared" si="4138"/>
        <v>0</v>
      </c>
      <c r="Q3538" s="26">
        <f t="shared" si="4138"/>
        <v>0</v>
      </c>
      <c r="R3538" s="26">
        <f t="shared" si="4138"/>
        <v>0</v>
      </c>
    </row>
    <row r="3539" spans="1:19" ht="26" x14ac:dyDescent="0.35">
      <c r="A3539" s="10">
        <v>976</v>
      </c>
      <c r="B3539" s="10" t="s">
        <v>11</v>
      </c>
      <c r="C3539" s="10" t="s">
        <v>130</v>
      </c>
      <c r="D3539" s="10" t="s">
        <v>550</v>
      </c>
      <c r="E3539" s="10" t="s">
        <v>85</v>
      </c>
      <c r="F3539" s="25" t="s">
        <v>370</v>
      </c>
      <c r="G3539" s="26"/>
      <c r="H3539" s="26">
        <f>H3540+H3541</f>
        <v>1152.998</v>
      </c>
      <c r="I3539" s="26">
        <f t="shared" ref="I3539:R3539" si="4139">I3540+I3541</f>
        <v>0</v>
      </c>
      <c r="J3539" s="26">
        <f t="shared" si="4139"/>
        <v>1152.998</v>
      </c>
      <c r="K3539" s="26">
        <f t="shared" si="4139"/>
        <v>0</v>
      </c>
      <c r="L3539" s="26">
        <f t="shared" si="4139"/>
        <v>0</v>
      </c>
      <c r="M3539" s="26">
        <f t="shared" si="4139"/>
        <v>0</v>
      </c>
      <c r="N3539" s="26">
        <f t="shared" si="4139"/>
        <v>0</v>
      </c>
      <c r="O3539" s="47">
        <f t="shared" si="4135"/>
        <v>0</v>
      </c>
      <c r="P3539" s="26">
        <f t="shared" si="4139"/>
        <v>0</v>
      </c>
      <c r="Q3539" s="26">
        <f t="shared" si="4139"/>
        <v>0</v>
      </c>
      <c r="R3539" s="26">
        <f t="shared" si="4139"/>
        <v>0</v>
      </c>
    </row>
    <row r="3540" spans="1:19" x14ac:dyDescent="0.35">
      <c r="A3540" s="10">
        <v>976</v>
      </c>
      <c r="B3540" s="10" t="s">
        <v>11</v>
      </c>
      <c r="C3540" s="10" t="s">
        <v>130</v>
      </c>
      <c r="D3540" s="10" t="s">
        <v>550</v>
      </c>
      <c r="E3540" s="10">
        <v>610</v>
      </c>
      <c r="F3540" s="25" t="s">
        <v>361</v>
      </c>
      <c r="G3540" s="26"/>
      <c r="H3540" s="26"/>
      <c r="I3540" s="26"/>
      <c r="J3540" s="26"/>
      <c r="K3540" s="26"/>
      <c r="L3540" s="26"/>
      <c r="M3540" s="26"/>
      <c r="N3540" s="26"/>
      <c r="O3540" s="47"/>
      <c r="P3540" s="26"/>
      <c r="Q3540" s="26"/>
      <c r="R3540" s="26"/>
      <c r="S3540" s="26"/>
    </row>
    <row r="3541" spans="1:19" x14ac:dyDescent="0.35">
      <c r="A3541" s="10">
        <v>976</v>
      </c>
      <c r="B3541" s="10" t="s">
        <v>11</v>
      </c>
      <c r="C3541" s="10" t="s">
        <v>130</v>
      </c>
      <c r="D3541" s="10" t="s">
        <v>550</v>
      </c>
      <c r="E3541" s="10">
        <v>620</v>
      </c>
      <c r="F3541" s="25" t="s">
        <v>362</v>
      </c>
      <c r="G3541" s="26"/>
      <c r="H3541" s="26">
        <v>1152.998</v>
      </c>
      <c r="I3541" s="26">
        <v>0</v>
      </c>
      <c r="J3541" s="26">
        <f>H3541</f>
        <v>1152.998</v>
      </c>
      <c r="K3541" s="26">
        <v>0</v>
      </c>
      <c r="L3541" s="26"/>
      <c r="M3541" s="26"/>
      <c r="N3541" s="26">
        <v>0</v>
      </c>
      <c r="O3541" s="47">
        <f t="shared" si="4135"/>
        <v>0</v>
      </c>
      <c r="P3541" s="26">
        <v>0</v>
      </c>
      <c r="Q3541" s="26"/>
      <c r="R3541" s="26"/>
    </row>
    <row r="3542" spans="1:19" ht="39" x14ac:dyDescent="0.35">
      <c r="A3542" s="10">
        <v>976</v>
      </c>
      <c r="B3542" s="10" t="s">
        <v>11</v>
      </c>
      <c r="C3542" s="10" t="s">
        <v>130</v>
      </c>
      <c r="D3542" s="10" t="s">
        <v>914</v>
      </c>
      <c r="E3542" s="10"/>
      <c r="F3542" s="25" t="s">
        <v>624</v>
      </c>
      <c r="G3542" s="26">
        <f>G3543</f>
        <v>0</v>
      </c>
      <c r="H3542" s="26">
        <f t="shared" ref="H3542:N3543" si="4140">H3543</f>
        <v>8420.3661499999998</v>
      </c>
      <c r="I3542" s="26">
        <f t="shared" si="4140"/>
        <v>8420.3661499999998</v>
      </c>
      <c r="J3542" s="26">
        <f t="shared" si="4140"/>
        <v>0</v>
      </c>
      <c r="K3542" s="26">
        <f t="shared" si="4140"/>
        <v>0</v>
      </c>
      <c r="L3542" s="26">
        <f t="shared" si="4140"/>
        <v>0</v>
      </c>
      <c r="M3542" s="26">
        <f t="shared" si="4140"/>
        <v>0</v>
      </c>
      <c r="N3542" s="26">
        <f t="shared" si="4140"/>
        <v>8420.366</v>
      </c>
      <c r="O3542" s="47">
        <f t="shared" si="4135"/>
        <v>99.999998218604773</v>
      </c>
      <c r="P3542" s="26">
        <f t="shared" ref="P3542:R3543" si="4141">P3543</f>
        <v>0</v>
      </c>
      <c r="Q3542" s="26">
        <f t="shared" si="4141"/>
        <v>0</v>
      </c>
      <c r="R3542" s="26">
        <f t="shared" si="4141"/>
        <v>0</v>
      </c>
    </row>
    <row r="3543" spans="1:19" ht="26" x14ac:dyDescent="0.35">
      <c r="A3543" s="10">
        <v>976</v>
      </c>
      <c r="B3543" s="10" t="s">
        <v>11</v>
      </c>
      <c r="C3543" s="10" t="s">
        <v>130</v>
      </c>
      <c r="D3543" s="10" t="s">
        <v>914</v>
      </c>
      <c r="E3543" s="10" t="s">
        <v>85</v>
      </c>
      <c r="F3543" s="25" t="s">
        <v>370</v>
      </c>
      <c r="G3543" s="26">
        <f>G3544</f>
        <v>0</v>
      </c>
      <c r="H3543" s="26">
        <f t="shared" si="4140"/>
        <v>8420.3661499999998</v>
      </c>
      <c r="I3543" s="26">
        <f t="shared" si="4140"/>
        <v>8420.3661499999998</v>
      </c>
      <c r="J3543" s="26">
        <f t="shared" si="4140"/>
        <v>0</v>
      </c>
      <c r="K3543" s="26">
        <f t="shared" si="4140"/>
        <v>0</v>
      </c>
      <c r="L3543" s="26">
        <f t="shared" si="4140"/>
        <v>0</v>
      </c>
      <c r="M3543" s="26">
        <f t="shared" si="4140"/>
        <v>0</v>
      </c>
      <c r="N3543" s="26">
        <f t="shared" si="4140"/>
        <v>8420.366</v>
      </c>
      <c r="O3543" s="47">
        <f t="shared" si="4135"/>
        <v>99.999998218604773</v>
      </c>
      <c r="P3543" s="26">
        <f t="shared" si="4141"/>
        <v>0</v>
      </c>
      <c r="Q3543" s="26">
        <f t="shared" si="4141"/>
        <v>0</v>
      </c>
      <c r="R3543" s="26">
        <f t="shared" si="4141"/>
        <v>0</v>
      </c>
    </row>
    <row r="3544" spans="1:19" x14ac:dyDescent="0.35">
      <c r="A3544" s="10">
        <v>976</v>
      </c>
      <c r="B3544" s="10" t="s">
        <v>11</v>
      </c>
      <c r="C3544" s="10" t="s">
        <v>130</v>
      </c>
      <c r="D3544" s="10" t="s">
        <v>914</v>
      </c>
      <c r="E3544" s="10">
        <v>620</v>
      </c>
      <c r="F3544" s="25" t="s">
        <v>362</v>
      </c>
      <c r="G3544" s="26"/>
      <c r="H3544" s="26">
        <v>8420.3661499999998</v>
      </c>
      <c r="I3544" s="26">
        <v>8420.3661499999998</v>
      </c>
      <c r="J3544" s="26"/>
      <c r="K3544" s="26"/>
      <c r="L3544" s="26"/>
      <c r="M3544" s="26"/>
      <c r="N3544" s="26">
        <v>8420.366</v>
      </c>
      <c r="O3544" s="47">
        <f t="shared" si="4135"/>
        <v>99.999998218604773</v>
      </c>
      <c r="P3544" s="26"/>
      <c r="Q3544" s="26"/>
      <c r="R3544" s="26"/>
    </row>
    <row r="3545" spans="1:19" ht="26" x14ac:dyDescent="0.35">
      <c r="A3545" s="10">
        <v>976</v>
      </c>
      <c r="B3545" s="10" t="s">
        <v>11</v>
      </c>
      <c r="C3545" s="10" t="s">
        <v>130</v>
      </c>
      <c r="D3545" s="10" t="s">
        <v>269</v>
      </c>
      <c r="E3545" s="10"/>
      <c r="F3545" s="25" t="s">
        <v>299</v>
      </c>
      <c r="G3545" s="26">
        <f>G3546+G3554</f>
        <v>598842.79300000006</v>
      </c>
      <c r="H3545" s="26">
        <f>H3546+H3554+H3551</f>
        <v>588623.90630000003</v>
      </c>
      <c r="I3545" s="26">
        <f t="shared" ref="I3545:R3545" si="4142">I3546+I3554+I3551</f>
        <v>588623.90632000007</v>
      </c>
      <c r="J3545" s="26">
        <f t="shared" si="4142"/>
        <v>2101.56</v>
      </c>
      <c r="K3545" s="26">
        <f t="shared" si="4142"/>
        <v>2101.56</v>
      </c>
      <c r="L3545" s="26">
        <f t="shared" si="4142"/>
        <v>0</v>
      </c>
      <c r="M3545" s="26">
        <f t="shared" si="4142"/>
        <v>0</v>
      </c>
      <c r="N3545" s="26">
        <f t="shared" si="4142"/>
        <v>587701.01199999999</v>
      </c>
      <c r="O3545" s="47">
        <f t="shared" si="4135"/>
        <v>99.843211549833029</v>
      </c>
      <c r="P3545" s="26">
        <f t="shared" si="4142"/>
        <v>2101.5569999999998</v>
      </c>
      <c r="Q3545" s="26">
        <f t="shared" si="4142"/>
        <v>0</v>
      </c>
      <c r="R3545" s="26">
        <f t="shared" si="4142"/>
        <v>0</v>
      </c>
    </row>
    <row r="3546" spans="1:19" ht="39" x14ac:dyDescent="0.35">
      <c r="A3546" s="10">
        <v>976</v>
      </c>
      <c r="B3546" s="10" t="s">
        <v>11</v>
      </c>
      <c r="C3546" s="10" t="s">
        <v>130</v>
      </c>
      <c r="D3546" s="10" t="s">
        <v>249</v>
      </c>
      <c r="E3546" s="10"/>
      <c r="F3546" s="25" t="s">
        <v>37</v>
      </c>
      <c r="G3546" s="26">
        <f t="shared" ref="G3546:N3546" si="4143">G3547</f>
        <v>598842.79300000006</v>
      </c>
      <c r="H3546" s="26">
        <f t="shared" si="4143"/>
        <v>584022.34629999998</v>
      </c>
      <c r="I3546" s="26">
        <f t="shared" si="4143"/>
        <v>584022.34632000001</v>
      </c>
      <c r="J3546" s="26">
        <f t="shared" si="4143"/>
        <v>0</v>
      </c>
      <c r="K3546" s="26">
        <f t="shared" si="4143"/>
        <v>0</v>
      </c>
      <c r="L3546" s="26">
        <f t="shared" si="4143"/>
        <v>0</v>
      </c>
      <c r="M3546" s="26">
        <f t="shared" si="4143"/>
        <v>0</v>
      </c>
      <c r="N3546" s="26">
        <f t="shared" si="4143"/>
        <v>583099.45499999996</v>
      </c>
      <c r="O3546" s="47">
        <f t="shared" si="4135"/>
        <v>99.841976714444769</v>
      </c>
      <c r="P3546" s="26">
        <f t="shared" ref="P3546:R3546" si="4144">P3547</f>
        <v>0</v>
      </c>
      <c r="Q3546" s="26">
        <f t="shared" si="4144"/>
        <v>0</v>
      </c>
      <c r="R3546" s="26">
        <f t="shared" si="4144"/>
        <v>0</v>
      </c>
    </row>
    <row r="3547" spans="1:19" ht="26" x14ac:dyDescent="0.35">
      <c r="A3547" s="10">
        <v>976</v>
      </c>
      <c r="B3547" s="10" t="s">
        <v>11</v>
      </c>
      <c r="C3547" s="10" t="s">
        <v>130</v>
      </c>
      <c r="D3547" s="10" t="s">
        <v>249</v>
      </c>
      <c r="E3547" s="10" t="s">
        <v>85</v>
      </c>
      <c r="F3547" s="25" t="s">
        <v>370</v>
      </c>
      <c r="G3547" s="26">
        <f t="shared" ref="G3547" si="4145">G3548+G3549+G3550</f>
        <v>598842.79300000006</v>
      </c>
      <c r="H3547" s="26">
        <f t="shared" ref="H3547:M3547" si="4146">H3548+H3549+H3550</f>
        <v>584022.34629999998</v>
      </c>
      <c r="I3547" s="26">
        <f t="shared" si="4146"/>
        <v>584022.34632000001</v>
      </c>
      <c r="J3547" s="26">
        <f t="shared" si="4146"/>
        <v>0</v>
      </c>
      <c r="K3547" s="26">
        <f t="shared" si="4146"/>
        <v>0</v>
      </c>
      <c r="L3547" s="26">
        <f t="shared" si="4146"/>
        <v>0</v>
      </c>
      <c r="M3547" s="26">
        <f t="shared" si="4146"/>
        <v>0</v>
      </c>
      <c r="N3547" s="26">
        <f t="shared" ref="N3547" si="4147">N3548+N3549+N3550</f>
        <v>583099.45499999996</v>
      </c>
      <c r="O3547" s="47">
        <f t="shared" si="4135"/>
        <v>99.841976714444769</v>
      </c>
      <c r="P3547" s="26">
        <f t="shared" ref="P3547:R3547" si="4148">P3548+P3549+P3550</f>
        <v>0</v>
      </c>
      <c r="Q3547" s="26">
        <f t="shared" ref="Q3547" si="4149">Q3548+Q3549+Q3550</f>
        <v>0</v>
      </c>
      <c r="R3547" s="26">
        <f t="shared" si="4148"/>
        <v>0</v>
      </c>
    </row>
    <row r="3548" spans="1:19" x14ac:dyDescent="0.35">
      <c r="A3548" s="10">
        <v>976</v>
      </c>
      <c r="B3548" s="10" t="s">
        <v>11</v>
      </c>
      <c r="C3548" s="10" t="s">
        <v>130</v>
      </c>
      <c r="D3548" s="10" t="s">
        <v>249</v>
      </c>
      <c r="E3548" s="10">
        <v>610</v>
      </c>
      <c r="F3548" s="25" t="s">
        <v>361</v>
      </c>
      <c r="G3548" s="26">
        <f>158688.4+471.871</f>
        <v>159160.27100000001</v>
      </c>
      <c r="H3548" s="26">
        <v>198772.1489</v>
      </c>
      <c r="I3548" s="26">
        <v>198772.14892000001</v>
      </c>
      <c r="J3548" s="26"/>
      <c r="K3548" s="26"/>
      <c r="L3548" s="26"/>
      <c r="M3548" s="26"/>
      <c r="N3548" s="26">
        <v>198713.285</v>
      </c>
      <c r="O3548" s="47">
        <f t="shared" si="4135"/>
        <v>99.970386243583036</v>
      </c>
      <c r="P3548" s="26"/>
      <c r="Q3548" s="26"/>
      <c r="R3548" s="26"/>
    </row>
    <row r="3549" spans="1:19" x14ac:dyDescent="0.35">
      <c r="A3549" s="10">
        <v>976</v>
      </c>
      <c r="B3549" s="10" t="s">
        <v>11</v>
      </c>
      <c r="C3549" s="10" t="s">
        <v>130</v>
      </c>
      <c r="D3549" s="10" t="s">
        <v>249</v>
      </c>
      <c r="E3549" s="10">
        <v>620</v>
      </c>
      <c r="F3549" s="25" t="s">
        <v>362</v>
      </c>
      <c r="G3549" s="26">
        <v>437182.522</v>
      </c>
      <c r="H3549" s="26">
        <v>385250.1974</v>
      </c>
      <c r="I3549" s="26">
        <v>385250.1974</v>
      </c>
      <c r="J3549" s="26"/>
      <c r="K3549" s="26"/>
      <c r="L3549" s="26"/>
      <c r="M3549" s="26"/>
      <c r="N3549" s="26">
        <v>384386.17</v>
      </c>
      <c r="O3549" s="47">
        <f t="shared" si="4135"/>
        <v>99.775723048078575</v>
      </c>
      <c r="P3549" s="26"/>
      <c r="Q3549" s="26"/>
      <c r="R3549" s="26"/>
    </row>
    <row r="3550" spans="1:19" ht="26" x14ac:dyDescent="0.35">
      <c r="A3550" s="10">
        <v>976</v>
      </c>
      <c r="B3550" s="10" t="s">
        <v>11</v>
      </c>
      <c r="C3550" s="10" t="s">
        <v>130</v>
      </c>
      <c r="D3550" s="10" t="s">
        <v>249</v>
      </c>
      <c r="E3550" s="10" t="s">
        <v>353</v>
      </c>
      <c r="F3550" s="25" t="s">
        <v>363</v>
      </c>
      <c r="G3550" s="26">
        <v>2500</v>
      </c>
      <c r="H3550" s="26"/>
      <c r="I3550" s="26"/>
      <c r="J3550" s="26"/>
      <c r="K3550" s="26"/>
      <c r="L3550" s="26"/>
      <c r="M3550" s="26"/>
      <c r="N3550" s="26"/>
      <c r="O3550" s="47"/>
      <c r="P3550" s="26"/>
      <c r="Q3550" s="26"/>
      <c r="R3550" s="26"/>
    </row>
    <row r="3551" spans="1:19" ht="26" x14ac:dyDescent="0.35">
      <c r="A3551" s="10">
        <v>976</v>
      </c>
      <c r="B3551" s="10" t="s">
        <v>11</v>
      </c>
      <c r="C3551" s="10" t="s">
        <v>130</v>
      </c>
      <c r="D3551" s="10" t="s">
        <v>1006</v>
      </c>
      <c r="E3551" s="10"/>
      <c r="F3551" s="25" t="s">
        <v>1007</v>
      </c>
      <c r="G3551" s="26"/>
      <c r="H3551" s="26">
        <f>H3552</f>
        <v>2101.56</v>
      </c>
      <c r="I3551" s="26">
        <f t="shared" ref="I3551:R3552" si="4150">I3552</f>
        <v>2101.56</v>
      </c>
      <c r="J3551" s="26">
        <f t="shared" si="4150"/>
        <v>2101.56</v>
      </c>
      <c r="K3551" s="26">
        <f t="shared" si="4150"/>
        <v>2101.56</v>
      </c>
      <c r="L3551" s="26">
        <f t="shared" si="4150"/>
        <v>0</v>
      </c>
      <c r="M3551" s="26">
        <f t="shared" si="4150"/>
        <v>0</v>
      </c>
      <c r="N3551" s="26">
        <f t="shared" si="4150"/>
        <v>2101.5569999999998</v>
      </c>
      <c r="O3551" s="47">
        <f t="shared" si="4135"/>
        <v>99.99985724890081</v>
      </c>
      <c r="P3551" s="26">
        <f t="shared" si="4150"/>
        <v>2101.5569999999998</v>
      </c>
      <c r="Q3551" s="26">
        <f t="shared" si="4150"/>
        <v>0</v>
      </c>
      <c r="R3551" s="26">
        <f t="shared" si="4150"/>
        <v>0</v>
      </c>
    </row>
    <row r="3552" spans="1:19" ht="26" x14ac:dyDescent="0.35">
      <c r="A3552" s="10">
        <v>976</v>
      </c>
      <c r="B3552" s="10" t="s">
        <v>11</v>
      </c>
      <c r="C3552" s="10" t="s">
        <v>130</v>
      </c>
      <c r="D3552" s="10" t="s">
        <v>1006</v>
      </c>
      <c r="E3552" s="10" t="s">
        <v>85</v>
      </c>
      <c r="F3552" s="25" t="s">
        <v>370</v>
      </c>
      <c r="G3552" s="26"/>
      <c r="H3552" s="26">
        <f>H3553</f>
        <v>2101.56</v>
      </c>
      <c r="I3552" s="26">
        <f t="shared" si="4150"/>
        <v>2101.56</v>
      </c>
      <c r="J3552" s="26">
        <f t="shared" si="4150"/>
        <v>2101.56</v>
      </c>
      <c r="K3552" s="26">
        <f t="shared" si="4150"/>
        <v>2101.56</v>
      </c>
      <c r="L3552" s="26">
        <f t="shared" si="4150"/>
        <v>0</v>
      </c>
      <c r="M3552" s="26">
        <f t="shared" si="4150"/>
        <v>0</v>
      </c>
      <c r="N3552" s="26">
        <f t="shared" si="4150"/>
        <v>2101.5569999999998</v>
      </c>
      <c r="O3552" s="47">
        <f t="shared" si="4135"/>
        <v>99.99985724890081</v>
      </c>
      <c r="P3552" s="26">
        <f t="shared" si="4150"/>
        <v>2101.5569999999998</v>
      </c>
      <c r="Q3552" s="26">
        <f t="shared" si="4150"/>
        <v>0</v>
      </c>
      <c r="R3552" s="26">
        <f t="shared" si="4150"/>
        <v>0</v>
      </c>
    </row>
    <row r="3553" spans="1:18" x14ac:dyDescent="0.35">
      <c r="A3553" s="10">
        <v>976</v>
      </c>
      <c r="B3553" s="10" t="s">
        <v>11</v>
      </c>
      <c r="C3553" s="10" t="s">
        <v>130</v>
      </c>
      <c r="D3553" s="10" t="s">
        <v>1006</v>
      </c>
      <c r="E3553" s="10">
        <v>620</v>
      </c>
      <c r="F3553" s="25" t="s">
        <v>362</v>
      </c>
      <c r="G3553" s="26"/>
      <c r="H3553" s="26">
        <v>2101.56</v>
      </c>
      <c r="I3553" s="26">
        <v>2101.56</v>
      </c>
      <c r="J3553" s="26">
        <f>H3553</f>
        <v>2101.56</v>
      </c>
      <c r="K3553" s="26">
        <f>I3553</f>
        <v>2101.56</v>
      </c>
      <c r="L3553" s="26"/>
      <c r="M3553" s="26"/>
      <c r="N3553" s="26">
        <v>2101.5569999999998</v>
      </c>
      <c r="O3553" s="47">
        <f t="shared" si="4135"/>
        <v>99.99985724890081</v>
      </c>
      <c r="P3553" s="26">
        <f>N3553</f>
        <v>2101.5569999999998</v>
      </c>
      <c r="Q3553" s="26"/>
      <c r="R3553" s="26"/>
    </row>
    <row r="3554" spans="1:18" ht="39" x14ac:dyDescent="0.35">
      <c r="A3554" s="10">
        <v>976</v>
      </c>
      <c r="B3554" s="10" t="s">
        <v>11</v>
      </c>
      <c r="C3554" s="10" t="s">
        <v>130</v>
      </c>
      <c r="D3554" s="10" t="s">
        <v>915</v>
      </c>
      <c r="E3554" s="10"/>
      <c r="F3554" s="25" t="s">
        <v>916</v>
      </c>
      <c r="G3554" s="26">
        <f>G3555</f>
        <v>0</v>
      </c>
      <c r="H3554" s="26">
        <f t="shared" ref="H3554:N3555" si="4151">H3555</f>
        <v>2500</v>
      </c>
      <c r="I3554" s="26">
        <f t="shared" si="4151"/>
        <v>2500</v>
      </c>
      <c r="J3554" s="26">
        <f t="shared" si="4151"/>
        <v>0</v>
      </c>
      <c r="K3554" s="26">
        <f t="shared" si="4151"/>
        <v>0</v>
      </c>
      <c r="L3554" s="26">
        <f t="shared" si="4151"/>
        <v>0</v>
      </c>
      <c r="M3554" s="26">
        <f t="shared" si="4151"/>
        <v>0</v>
      </c>
      <c r="N3554" s="26">
        <f t="shared" si="4151"/>
        <v>2500</v>
      </c>
      <c r="O3554" s="47">
        <f t="shared" si="4135"/>
        <v>100</v>
      </c>
      <c r="P3554" s="26">
        <f t="shared" ref="P3554:R3555" si="4152">P3555</f>
        <v>0</v>
      </c>
      <c r="Q3554" s="26">
        <f t="shared" si="4152"/>
        <v>0</v>
      </c>
      <c r="R3554" s="26">
        <f t="shared" si="4152"/>
        <v>0</v>
      </c>
    </row>
    <row r="3555" spans="1:18" ht="26" x14ac:dyDescent="0.35">
      <c r="A3555" s="10">
        <v>976</v>
      </c>
      <c r="B3555" s="10" t="s">
        <v>11</v>
      </c>
      <c r="C3555" s="10" t="s">
        <v>130</v>
      </c>
      <c r="D3555" s="10" t="s">
        <v>915</v>
      </c>
      <c r="E3555" s="10" t="s">
        <v>85</v>
      </c>
      <c r="F3555" s="25" t="s">
        <v>370</v>
      </c>
      <c r="G3555" s="26">
        <f>G3556</f>
        <v>0</v>
      </c>
      <c r="H3555" s="26">
        <f t="shared" si="4151"/>
        <v>2500</v>
      </c>
      <c r="I3555" s="26">
        <f t="shared" si="4151"/>
        <v>2500</v>
      </c>
      <c r="J3555" s="26">
        <f t="shared" si="4151"/>
        <v>0</v>
      </c>
      <c r="K3555" s="26">
        <f t="shared" si="4151"/>
        <v>0</v>
      </c>
      <c r="L3555" s="26">
        <f t="shared" si="4151"/>
        <v>0</v>
      </c>
      <c r="M3555" s="26">
        <f t="shared" si="4151"/>
        <v>0</v>
      </c>
      <c r="N3555" s="26">
        <f t="shared" si="4151"/>
        <v>2500</v>
      </c>
      <c r="O3555" s="47">
        <f t="shared" si="4135"/>
        <v>100</v>
      </c>
      <c r="P3555" s="26">
        <f t="shared" si="4152"/>
        <v>0</v>
      </c>
      <c r="Q3555" s="26">
        <f t="shared" si="4152"/>
        <v>0</v>
      </c>
      <c r="R3555" s="26">
        <f t="shared" si="4152"/>
        <v>0</v>
      </c>
    </row>
    <row r="3556" spans="1:18" ht="26" x14ac:dyDescent="0.35">
      <c r="A3556" s="10">
        <v>976</v>
      </c>
      <c r="B3556" s="10" t="s">
        <v>11</v>
      </c>
      <c r="C3556" s="10" t="s">
        <v>130</v>
      </c>
      <c r="D3556" s="10" t="s">
        <v>915</v>
      </c>
      <c r="E3556" s="10" t="s">
        <v>353</v>
      </c>
      <c r="F3556" s="25" t="s">
        <v>363</v>
      </c>
      <c r="G3556" s="26"/>
      <c r="H3556" s="26">
        <v>2500</v>
      </c>
      <c r="I3556" s="26">
        <v>2500</v>
      </c>
      <c r="J3556" s="26"/>
      <c r="K3556" s="26"/>
      <c r="L3556" s="26"/>
      <c r="M3556" s="26"/>
      <c r="N3556" s="26">
        <v>2500</v>
      </c>
      <c r="O3556" s="47">
        <f t="shared" si="4135"/>
        <v>100</v>
      </c>
      <c r="P3556" s="26"/>
      <c r="Q3556" s="26"/>
      <c r="R3556" s="26"/>
    </row>
    <row r="3557" spans="1:18" ht="26" x14ac:dyDescent="0.35">
      <c r="A3557" s="10">
        <v>976</v>
      </c>
      <c r="B3557" s="10" t="s">
        <v>11</v>
      </c>
      <c r="C3557" s="10" t="s">
        <v>130</v>
      </c>
      <c r="D3557" s="10" t="s">
        <v>28</v>
      </c>
      <c r="E3557" s="10"/>
      <c r="F3557" s="25" t="s">
        <v>39</v>
      </c>
      <c r="G3557" s="26">
        <f t="shared" ref="G3557:G3559" si="4153">G3558</f>
        <v>0</v>
      </c>
      <c r="H3557" s="26">
        <f>H3558</f>
        <v>744.54366000000005</v>
      </c>
      <c r="I3557" s="26">
        <f t="shared" ref="I3557:M3559" si="4154">I3558</f>
        <v>744.54366000000005</v>
      </c>
      <c r="J3557" s="26">
        <f t="shared" si="4154"/>
        <v>0</v>
      </c>
      <c r="K3557" s="26">
        <f t="shared" si="4154"/>
        <v>0</v>
      </c>
      <c r="L3557" s="26">
        <f t="shared" si="4154"/>
        <v>0</v>
      </c>
      <c r="M3557" s="26">
        <f t="shared" si="4154"/>
        <v>0</v>
      </c>
      <c r="N3557" s="26">
        <f t="shared" ref="N3557:N3559" si="4155">N3558</f>
        <v>744.54399999999998</v>
      </c>
      <c r="O3557" s="47">
        <f t="shared" si="4135"/>
        <v>100.00004566555572</v>
      </c>
      <c r="P3557" s="26">
        <f t="shared" ref="P3557:R3559" si="4156">P3558</f>
        <v>0</v>
      </c>
      <c r="Q3557" s="26">
        <f t="shared" si="4156"/>
        <v>0</v>
      </c>
      <c r="R3557" s="26">
        <f t="shared" si="4156"/>
        <v>0</v>
      </c>
    </row>
    <row r="3558" spans="1:18" ht="26" x14ac:dyDescent="0.35">
      <c r="A3558" s="10">
        <v>976</v>
      </c>
      <c r="B3558" s="10" t="s">
        <v>11</v>
      </c>
      <c r="C3558" s="10" t="s">
        <v>130</v>
      </c>
      <c r="D3558" s="10" t="s">
        <v>59</v>
      </c>
      <c r="E3558" s="10"/>
      <c r="F3558" s="25" t="s">
        <v>72</v>
      </c>
      <c r="G3558" s="26">
        <f t="shared" si="4153"/>
        <v>0</v>
      </c>
      <c r="H3558" s="26">
        <f>H3559</f>
        <v>744.54366000000005</v>
      </c>
      <c r="I3558" s="26">
        <f t="shared" si="4154"/>
        <v>744.54366000000005</v>
      </c>
      <c r="J3558" s="26">
        <f t="shared" si="4154"/>
        <v>0</v>
      </c>
      <c r="K3558" s="26">
        <f t="shared" si="4154"/>
        <v>0</v>
      </c>
      <c r="L3558" s="26">
        <f t="shared" si="4154"/>
        <v>0</v>
      </c>
      <c r="M3558" s="26">
        <f t="shared" si="4154"/>
        <v>0</v>
      </c>
      <c r="N3558" s="26">
        <f t="shared" si="4155"/>
        <v>744.54399999999998</v>
      </c>
      <c r="O3558" s="47">
        <f t="shared" si="4135"/>
        <v>100.00004566555572</v>
      </c>
      <c r="P3558" s="26">
        <f t="shared" si="4156"/>
        <v>0</v>
      </c>
      <c r="Q3558" s="26">
        <f t="shared" si="4156"/>
        <v>0</v>
      </c>
      <c r="R3558" s="26">
        <f t="shared" si="4156"/>
        <v>0</v>
      </c>
    </row>
    <row r="3559" spans="1:18" ht="26" x14ac:dyDescent="0.35">
      <c r="A3559" s="10">
        <v>976</v>
      </c>
      <c r="B3559" s="10" t="s">
        <v>11</v>
      </c>
      <c r="C3559" s="10" t="s">
        <v>130</v>
      </c>
      <c r="D3559" s="10" t="s">
        <v>53</v>
      </c>
      <c r="E3559" s="10"/>
      <c r="F3559" s="25" t="s">
        <v>73</v>
      </c>
      <c r="G3559" s="26">
        <f t="shared" si="4153"/>
        <v>0</v>
      </c>
      <c r="H3559" s="26">
        <f>H3560</f>
        <v>744.54366000000005</v>
      </c>
      <c r="I3559" s="26">
        <f t="shared" si="4154"/>
        <v>744.54366000000005</v>
      </c>
      <c r="J3559" s="26">
        <f t="shared" si="4154"/>
        <v>0</v>
      </c>
      <c r="K3559" s="26">
        <f t="shared" si="4154"/>
        <v>0</v>
      </c>
      <c r="L3559" s="26">
        <f t="shared" si="4154"/>
        <v>0</v>
      </c>
      <c r="M3559" s="26">
        <f t="shared" si="4154"/>
        <v>0</v>
      </c>
      <c r="N3559" s="26">
        <f t="shared" si="4155"/>
        <v>744.54399999999998</v>
      </c>
      <c r="O3559" s="47">
        <f t="shared" si="4135"/>
        <v>100.00004566555572</v>
      </c>
      <c r="P3559" s="26">
        <f t="shared" si="4156"/>
        <v>0</v>
      </c>
      <c r="Q3559" s="26">
        <f t="shared" si="4156"/>
        <v>0</v>
      </c>
      <c r="R3559" s="26">
        <f t="shared" si="4156"/>
        <v>0</v>
      </c>
    </row>
    <row r="3560" spans="1:18" ht="26" x14ac:dyDescent="0.35">
      <c r="A3560" s="10">
        <v>976</v>
      </c>
      <c r="B3560" s="10" t="s">
        <v>11</v>
      </c>
      <c r="C3560" s="10" t="s">
        <v>130</v>
      </c>
      <c r="D3560" s="10" t="s">
        <v>53</v>
      </c>
      <c r="E3560" s="10" t="s">
        <v>85</v>
      </c>
      <c r="F3560" s="25" t="s">
        <v>370</v>
      </c>
      <c r="G3560" s="26">
        <f t="shared" ref="G3560" si="4157">G3561+G3562</f>
        <v>0</v>
      </c>
      <c r="H3560" s="26">
        <f>H3561+H3562</f>
        <v>744.54366000000005</v>
      </c>
      <c r="I3560" s="26">
        <f t="shared" ref="I3560:M3560" si="4158">I3561+I3562</f>
        <v>744.54366000000005</v>
      </c>
      <c r="J3560" s="26">
        <f t="shared" si="4158"/>
        <v>0</v>
      </c>
      <c r="K3560" s="26">
        <f t="shared" si="4158"/>
        <v>0</v>
      </c>
      <c r="L3560" s="26">
        <f t="shared" si="4158"/>
        <v>0</v>
      </c>
      <c r="M3560" s="26">
        <f t="shared" si="4158"/>
        <v>0</v>
      </c>
      <c r="N3560" s="26">
        <f t="shared" ref="N3560" si="4159">N3561+N3562</f>
        <v>744.54399999999998</v>
      </c>
      <c r="O3560" s="47">
        <f t="shared" si="4135"/>
        <v>100.00004566555572</v>
      </c>
      <c r="P3560" s="26">
        <f t="shared" ref="P3560:R3560" si="4160">P3561+P3562</f>
        <v>0</v>
      </c>
      <c r="Q3560" s="26">
        <f t="shared" ref="Q3560" si="4161">Q3561+Q3562</f>
        <v>0</v>
      </c>
      <c r="R3560" s="26">
        <f t="shared" si="4160"/>
        <v>0</v>
      </c>
    </row>
    <row r="3561" spans="1:18" x14ac:dyDescent="0.35">
      <c r="A3561" s="10">
        <v>976</v>
      </c>
      <c r="B3561" s="10" t="s">
        <v>11</v>
      </c>
      <c r="C3561" s="10" t="s">
        <v>130</v>
      </c>
      <c r="D3561" s="10" t="s">
        <v>53</v>
      </c>
      <c r="E3561" s="10">
        <v>610</v>
      </c>
      <c r="F3561" s="25" t="s">
        <v>361</v>
      </c>
      <c r="G3561" s="26"/>
      <c r="H3561" s="26">
        <v>118</v>
      </c>
      <c r="I3561" s="26">
        <v>118</v>
      </c>
      <c r="J3561" s="26"/>
      <c r="K3561" s="26"/>
      <c r="L3561" s="26"/>
      <c r="M3561" s="26"/>
      <c r="N3561" s="26">
        <v>118</v>
      </c>
      <c r="O3561" s="47">
        <f t="shared" si="4135"/>
        <v>100</v>
      </c>
      <c r="P3561" s="26"/>
      <c r="Q3561" s="26"/>
      <c r="R3561" s="26"/>
    </row>
    <row r="3562" spans="1:18" x14ac:dyDescent="0.35">
      <c r="A3562" s="10">
        <v>976</v>
      </c>
      <c r="B3562" s="10" t="s">
        <v>11</v>
      </c>
      <c r="C3562" s="10" t="s">
        <v>130</v>
      </c>
      <c r="D3562" s="10" t="s">
        <v>53</v>
      </c>
      <c r="E3562" s="10">
        <v>620</v>
      </c>
      <c r="F3562" s="25" t="s">
        <v>362</v>
      </c>
      <c r="G3562" s="26"/>
      <c r="H3562" s="26">
        <v>626.54366000000005</v>
      </c>
      <c r="I3562" s="26">
        <v>626.54366000000005</v>
      </c>
      <c r="J3562" s="26"/>
      <c r="K3562" s="26"/>
      <c r="L3562" s="26"/>
      <c r="M3562" s="26"/>
      <c r="N3562" s="26">
        <v>626.54399999999998</v>
      </c>
      <c r="O3562" s="47">
        <f t="shared" si="4135"/>
        <v>100.00005426597085</v>
      </c>
      <c r="P3562" s="26"/>
      <c r="Q3562" s="26"/>
      <c r="R3562" s="26"/>
    </row>
    <row r="3563" spans="1:18" s="29" customFormat="1" x14ac:dyDescent="0.35">
      <c r="A3563" s="20">
        <v>976</v>
      </c>
      <c r="B3563" s="20" t="s">
        <v>11</v>
      </c>
      <c r="C3563" s="20" t="s">
        <v>11</v>
      </c>
      <c r="D3563" s="20"/>
      <c r="E3563" s="20"/>
      <c r="F3563" s="21" t="s">
        <v>199</v>
      </c>
      <c r="G3563" s="22">
        <f t="shared" ref="G3563:N3566" si="4162">G3564</f>
        <v>1910.4679999999998</v>
      </c>
      <c r="H3563" s="22">
        <f t="shared" si="4162"/>
        <v>1910.4679999999998</v>
      </c>
      <c r="I3563" s="22">
        <f t="shared" si="4162"/>
        <v>1910.4679999999998</v>
      </c>
      <c r="J3563" s="22">
        <f t="shared" si="4162"/>
        <v>0</v>
      </c>
      <c r="K3563" s="22">
        <f t="shared" si="4162"/>
        <v>0</v>
      </c>
      <c r="L3563" s="22">
        <f t="shared" si="4162"/>
        <v>0</v>
      </c>
      <c r="M3563" s="22">
        <f t="shared" si="4162"/>
        <v>0</v>
      </c>
      <c r="N3563" s="22">
        <f t="shared" si="4162"/>
        <v>1910.4549999999999</v>
      </c>
      <c r="O3563" s="48">
        <f t="shared" si="4135"/>
        <v>99.999319538458636</v>
      </c>
      <c r="P3563" s="22">
        <f t="shared" ref="P3563:R3566" si="4163">P3564</f>
        <v>0</v>
      </c>
      <c r="Q3563" s="22">
        <f t="shared" si="4163"/>
        <v>0</v>
      </c>
      <c r="R3563" s="22">
        <f t="shared" si="4163"/>
        <v>0</v>
      </c>
    </row>
    <row r="3564" spans="1:18" x14ac:dyDescent="0.35">
      <c r="A3564" s="10">
        <v>976</v>
      </c>
      <c r="B3564" s="10" t="s">
        <v>11</v>
      </c>
      <c r="C3564" s="10" t="s">
        <v>11</v>
      </c>
      <c r="D3564" s="10" t="s">
        <v>188</v>
      </c>
      <c r="E3564" s="10"/>
      <c r="F3564" s="25" t="s">
        <v>216</v>
      </c>
      <c r="G3564" s="26">
        <f t="shared" si="4162"/>
        <v>1910.4679999999998</v>
      </c>
      <c r="H3564" s="26">
        <f t="shared" si="4162"/>
        <v>1910.4679999999998</v>
      </c>
      <c r="I3564" s="26">
        <f t="shared" si="4162"/>
        <v>1910.4679999999998</v>
      </c>
      <c r="J3564" s="26">
        <f t="shared" si="4162"/>
        <v>0</v>
      </c>
      <c r="K3564" s="26">
        <f t="shared" si="4162"/>
        <v>0</v>
      </c>
      <c r="L3564" s="26">
        <f t="shared" si="4162"/>
        <v>0</v>
      </c>
      <c r="M3564" s="26">
        <f t="shared" si="4162"/>
        <v>0</v>
      </c>
      <c r="N3564" s="26">
        <f t="shared" si="4162"/>
        <v>1910.4549999999999</v>
      </c>
      <c r="O3564" s="47">
        <f t="shared" si="4135"/>
        <v>99.999319538458636</v>
      </c>
      <c r="P3564" s="26">
        <f t="shared" si="4163"/>
        <v>0</v>
      </c>
      <c r="Q3564" s="26">
        <f t="shared" si="4163"/>
        <v>0</v>
      </c>
      <c r="R3564" s="26">
        <f t="shared" si="4163"/>
        <v>0</v>
      </c>
    </row>
    <row r="3565" spans="1:18" ht="26" x14ac:dyDescent="0.35">
      <c r="A3565" s="10">
        <v>976</v>
      </c>
      <c r="B3565" s="10" t="s">
        <v>11</v>
      </c>
      <c r="C3565" s="10" t="s">
        <v>11</v>
      </c>
      <c r="D3565" s="10" t="s">
        <v>189</v>
      </c>
      <c r="E3565" s="10"/>
      <c r="F3565" s="25" t="s">
        <v>217</v>
      </c>
      <c r="G3565" s="26">
        <f t="shared" si="4162"/>
        <v>1910.4679999999998</v>
      </c>
      <c r="H3565" s="26">
        <f t="shared" si="4162"/>
        <v>1910.4679999999998</v>
      </c>
      <c r="I3565" s="26">
        <f t="shared" si="4162"/>
        <v>1910.4679999999998</v>
      </c>
      <c r="J3565" s="26">
        <f t="shared" si="4162"/>
        <v>0</v>
      </c>
      <c r="K3565" s="26">
        <f t="shared" si="4162"/>
        <v>0</v>
      </c>
      <c r="L3565" s="26">
        <f t="shared" si="4162"/>
        <v>0</v>
      </c>
      <c r="M3565" s="26">
        <f t="shared" si="4162"/>
        <v>0</v>
      </c>
      <c r="N3565" s="26">
        <f t="shared" si="4162"/>
        <v>1910.4549999999999</v>
      </c>
      <c r="O3565" s="47">
        <f t="shared" si="4135"/>
        <v>99.999319538458636</v>
      </c>
      <c r="P3565" s="26">
        <f t="shared" si="4163"/>
        <v>0</v>
      </c>
      <c r="Q3565" s="26">
        <f t="shared" si="4163"/>
        <v>0</v>
      </c>
      <c r="R3565" s="26">
        <f t="shared" si="4163"/>
        <v>0</v>
      </c>
    </row>
    <row r="3566" spans="1:18" ht="39" x14ac:dyDescent="0.35">
      <c r="A3566" s="10">
        <v>976</v>
      </c>
      <c r="B3566" s="10" t="s">
        <v>11</v>
      </c>
      <c r="C3566" s="10" t="s">
        <v>11</v>
      </c>
      <c r="D3566" s="10" t="s">
        <v>169</v>
      </c>
      <c r="E3566" s="10"/>
      <c r="F3566" s="25" t="s">
        <v>37</v>
      </c>
      <c r="G3566" s="26">
        <f t="shared" si="4162"/>
        <v>1910.4679999999998</v>
      </c>
      <c r="H3566" s="26">
        <f t="shared" si="4162"/>
        <v>1910.4679999999998</v>
      </c>
      <c r="I3566" s="26">
        <f t="shared" si="4162"/>
        <v>1910.4679999999998</v>
      </c>
      <c r="J3566" s="26">
        <f t="shared" si="4162"/>
        <v>0</v>
      </c>
      <c r="K3566" s="26">
        <f t="shared" si="4162"/>
        <v>0</v>
      </c>
      <c r="L3566" s="26">
        <f t="shared" si="4162"/>
        <v>0</v>
      </c>
      <c r="M3566" s="26">
        <f t="shared" si="4162"/>
        <v>0</v>
      </c>
      <c r="N3566" s="26">
        <f t="shared" si="4162"/>
        <v>1910.4549999999999</v>
      </c>
      <c r="O3566" s="47">
        <f t="shared" si="4135"/>
        <v>99.999319538458636</v>
      </c>
      <c r="P3566" s="26">
        <f t="shared" si="4163"/>
        <v>0</v>
      </c>
      <c r="Q3566" s="26">
        <f t="shared" si="4163"/>
        <v>0</v>
      </c>
      <c r="R3566" s="26">
        <f t="shared" si="4163"/>
        <v>0</v>
      </c>
    </row>
    <row r="3567" spans="1:18" ht="26" x14ac:dyDescent="0.35">
      <c r="A3567" s="10">
        <v>976</v>
      </c>
      <c r="B3567" s="10" t="s">
        <v>11</v>
      </c>
      <c r="C3567" s="10" t="s">
        <v>11</v>
      </c>
      <c r="D3567" s="10" t="s">
        <v>169</v>
      </c>
      <c r="E3567" s="10" t="s">
        <v>85</v>
      </c>
      <c r="F3567" s="25" t="s">
        <v>370</v>
      </c>
      <c r="G3567" s="26">
        <f t="shared" ref="G3567" si="4164">G3568+G3569</f>
        <v>1910.4679999999998</v>
      </c>
      <c r="H3567" s="26">
        <f t="shared" ref="H3567:M3567" si="4165">H3568+H3569</f>
        <v>1910.4679999999998</v>
      </c>
      <c r="I3567" s="26">
        <f t="shared" si="4165"/>
        <v>1910.4679999999998</v>
      </c>
      <c r="J3567" s="26">
        <f t="shared" si="4165"/>
        <v>0</v>
      </c>
      <c r="K3567" s="26">
        <f t="shared" si="4165"/>
        <v>0</v>
      </c>
      <c r="L3567" s="26">
        <f t="shared" si="4165"/>
        <v>0</v>
      </c>
      <c r="M3567" s="26">
        <f t="shared" si="4165"/>
        <v>0</v>
      </c>
      <c r="N3567" s="26">
        <f t="shared" ref="N3567" si="4166">N3568+N3569</f>
        <v>1910.4549999999999</v>
      </c>
      <c r="O3567" s="47">
        <f t="shared" si="4135"/>
        <v>99.999319538458636</v>
      </c>
      <c r="P3567" s="26">
        <f t="shared" ref="P3567:R3567" si="4167">P3568+P3569</f>
        <v>0</v>
      </c>
      <c r="Q3567" s="26">
        <f t="shared" ref="Q3567" si="4168">Q3568+Q3569</f>
        <v>0</v>
      </c>
      <c r="R3567" s="26">
        <f t="shared" si="4167"/>
        <v>0</v>
      </c>
    </row>
    <row r="3568" spans="1:18" x14ac:dyDescent="0.35">
      <c r="A3568" s="10">
        <v>976</v>
      </c>
      <c r="B3568" s="10" t="s">
        <v>11</v>
      </c>
      <c r="C3568" s="10" t="s">
        <v>11</v>
      </c>
      <c r="D3568" s="10" t="s">
        <v>169</v>
      </c>
      <c r="E3568" s="10">
        <v>610</v>
      </c>
      <c r="F3568" s="25" t="s">
        <v>361</v>
      </c>
      <c r="G3568" s="26">
        <v>1044.7729999999999</v>
      </c>
      <c r="H3568" s="26">
        <v>1044.7729999999999</v>
      </c>
      <c r="I3568" s="26">
        <v>1044.7729999999999</v>
      </c>
      <c r="J3568" s="26"/>
      <c r="K3568" s="26"/>
      <c r="L3568" s="26"/>
      <c r="M3568" s="26"/>
      <c r="N3568" s="26">
        <v>1044.7660000000001</v>
      </c>
      <c r="O3568" s="47">
        <f t="shared" si="4135"/>
        <v>99.999329997999581</v>
      </c>
      <c r="P3568" s="26"/>
      <c r="Q3568" s="26"/>
      <c r="R3568" s="26"/>
    </row>
    <row r="3569" spans="1:18" x14ac:dyDescent="0.35">
      <c r="A3569" s="10">
        <v>976</v>
      </c>
      <c r="B3569" s="10" t="s">
        <v>11</v>
      </c>
      <c r="C3569" s="10" t="s">
        <v>11</v>
      </c>
      <c r="D3569" s="10" t="s">
        <v>169</v>
      </c>
      <c r="E3569" s="10">
        <v>620</v>
      </c>
      <c r="F3569" s="25" t="s">
        <v>362</v>
      </c>
      <c r="G3569" s="26">
        <v>865.69500000000005</v>
      </c>
      <c r="H3569" s="26">
        <v>865.69500000000005</v>
      </c>
      <c r="I3569" s="26">
        <v>865.69500000000005</v>
      </c>
      <c r="J3569" s="26"/>
      <c r="K3569" s="26"/>
      <c r="L3569" s="26"/>
      <c r="M3569" s="26"/>
      <c r="N3569" s="26">
        <v>865.68899999999996</v>
      </c>
      <c r="O3569" s="47">
        <f t="shared" si="4135"/>
        <v>99.999306915253044</v>
      </c>
      <c r="P3569" s="26"/>
      <c r="Q3569" s="26"/>
      <c r="R3569" s="26"/>
    </row>
    <row r="3570" spans="1:18" s="29" customFormat="1" x14ac:dyDescent="0.35">
      <c r="A3570" s="20">
        <v>976</v>
      </c>
      <c r="B3570" s="20" t="s">
        <v>11</v>
      </c>
      <c r="C3570" s="20" t="s">
        <v>128</v>
      </c>
      <c r="D3570" s="20"/>
      <c r="E3570" s="20"/>
      <c r="F3570" s="21" t="s">
        <v>200</v>
      </c>
      <c r="G3570" s="22">
        <f>G3571</f>
        <v>191.65900000000002</v>
      </c>
      <c r="H3570" s="22">
        <f t="shared" ref="H3570:N3573" si="4169">H3571</f>
        <v>7260.7580999999991</v>
      </c>
      <c r="I3570" s="22">
        <f t="shared" si="4169"/>
        <v>7260.7580999999991</v>
      </c>
      <c r="J3570" s="22">
        <f t="shared" si="4169"/>
        <v>0</v>
      </c>
      <c r="K3570" s="22">
        <f t="shared" si="4169"/>
        <v>0</v>
      </c>
      <c r="L3570" s="22">
        <f t="shared" si="4169"/>
        <v>0</v>
      </c>
      <c r="M3570" s="22">
        <f t="shared" si="4169"/>
        <v>0</v>
      </c>
      <c r="N3570" s="22">
        <f t="shared" si="4169"/>
        <v>7211.7530000000006</v>
      </c>
      <c r="O3570" s="48">
        <f t="shared" si="4135"/>
        <v>99.325069099878178</v>
      </c>
      <c r="P3570" s="22">
        <f t="shared" ref="P3570:R3573" si="4170">P3571</f>
        <v>0</v>
      </c>
      <c r="Q3570" s="22">
        <f t="shared" si="4170"/>
        <v>0</v>
      </c>
      <c r="R3570" s="22">
        <f t="shared" si="4170"/>
        <v>0</v>
      </c>
    </row>
    <row r="3571" spans="1:18" ht="26" x14ac:dyDescent="0.35">
      <c r="A3571" s="10">
        <v>976</v>
      </c>
      <c r="B3571" s="10" t="s">
        <v>11</v>
      </c>
      <c r="C3571" s="10" t="s">
        <v>128</v>
      </c>
      <c r="D3571" s="10" t="s">
        <v>268</v>
      </c>
      <c r="E3571" s="10"/>
      <c r="F3571" s="25" t="s">
        <v>298</v>
      </c>
      <c r="G3571" s="26">
        <f>G3572</f>
        <v>191.65900000000002</v>
      </c>
      <c r="H3571" s="26">
        <f t="shared" si="4169"/>
        <v>7260.7580999999991</v>
      </c>
      <c r="I3571" s="26">
        <f t="shared" si="4169"/>
        <v>7260.7580999999991</v>
      </c>
      <c r="J3571" s="26">
        <f t="shared" si="4169"/>
        <v>0</v>
      </c>
      <c r="K3571" s="26">
        <f t="shared" si="4169"/>
        <v>0</v>
      </c>
      <c r="L3571" s="26">
        <f t="shared" si="4169"/>
        <v>0</v>
      </c>
      <c r="M3571" s="26">
        <f t="shared" si="4169"/>
        <v>0</v>
      </c>
      <c r="N3571" s="26">
        <f t="shared" si="4169"/>
        <v>7211.7530000000006</v>
      </c>
      <c r="O3571" s="47">
        <f t="shared" si="4135"/>
        <v>99.325069099878178</v>
      </c>
      <c r="P3571" s="26">
        <f t="shared" si="4170"/>
        <v>0</v>
      </c>
      <c r="Q3571" s="26">
        <f t="shared" si="4170"/>
        <v>0</v>
      </c>
      <c r="R3571" s="26">
        <f t="shared" si="4170"/>
        <v>0</v>
      </c>
    </row>
    <row r="3572" spans="1:18" ht="26" x14ac:dyDescent="0.35">
      <c r="A3572" s="10">
        <v>976</v>
      </c>
      <c r="B3572" s="10" t="s">
        <v>11</v>
      </c>
      <c r="C3572" s="10" t="s">
        <v>128</v>
      </c>
      <c r="D3572" s="10" t="s">
        <v>269</v>
      </c>
      <c r="E3572" s="10"/>
      <c r="F3572" s="25" t="s">
        <v>299</v>
      </c>
      <c r="G3572" s="26">
        <f>G3573</f>
        <v>191.65900000000002</v>
      </c>
      <c r="H3572" s="26">
        <f t="shared" si="4169"/>
        <v>7260.7580999999991</v>
      </c>
      <c r="I3572" s="26">
        <f t="shared" si="4169"/>
        <v>7260.7580999999991</v>
      </c>
      <c r="J3572" s="26">
        <f t="shared" si="4169"/>
        <v>0</v>
      </c>
      <c r="K3572" s="26">
        <f t="shared" si="4169"/>
        <v>0</v>
      </c>
      <c r="L3572" s="26">
        <f t="shared" si="4169"/>
        <v>0</v>
      </c>
      <c r="M3572" s="26">
        <f t="shared" si="4169"/>
        <v>0</v>
      </c>
      <c r="N3572" s="26">
        <f t="shared" si="4169"/>
        <v>7211.7530000000006</v>
      </c>
      <c r="O3572" s="47">
        <f t="shared" si="4135"/>
        <v>99.325069099878178</v>
      </c>
      <c r="P3572" s="26">
        <f t="shared" si="4170"/>
        <v>0</v>
      </c>
      <c r="Q3572" s="26">
        <f t="shared" si="4170"/>
        <v>0</v>
      </c>
      <c r="R3572" s="26">
        <f t="shared" si="4170"/>
        <v>0</v>
      </c>
    </row>
    <row r="3573" spans="1:18" x14ac:dyDescent="0.35">
      <c r="A3573" s="10">
        <v>976</v>
      </c>
      <c r="B3573" s="10" t="s">
        <v>11</v>
      </c>
      <c r="C3573" s="10" t="s">
        <v>128</v>
      </c>
      <c r="D3573" s="10" t="s">
        <v>327</v>
      </c>
      <c r="E3573" s="10"/>
      <c r="F3573" s="25" t="s">
        <v>385</v>
      </c>
      <c r="G3573" s="26">
        <f>G3574</f>
        <v>191.65900000000002</v>
      </c>
      <c r="H3573" s="26">
        <f t="shared" si="4169"/>
        <v>7260.7580999999991</v>
      </c>
      <c r="I3573" s="26">
        <f t="shared" si="4169"/>
        <v>7260.7580999999991</v>
      </c>
      <c r="J3573" s="26">
        <f t="shared" si="4169"/>
        <v>0</v>
      </c>
      <c r="K3573" s="26">
        <f t="shared" si="4169"/>
        <v>0</v>
      </c>
      <c r="L3573" s="26">
        <f t="shared" si="4169"/>
        <v>0</v>
      </c>
      <c r="M3573" s="26">
        <f t="shared" si="4169"/>
        <v>0</v>
      </c>
      <c r="N3573" s="26">
        <f t="shared" si="4169"/>
        <v>7211.7530000000006</v>
      </c>
      <c r="O3573" s="47">
        <f t="shared" si="4135"/>
        <v>99.325069099878178</v>
      </c>
      <c r="P3573" s="26">
        <f t="shared" si="4170"/>
        <v>0</v>
      </c>
      <c r="Q3573" s="26">
        <f t="shared" si="4170"/>
        <v>0</v>
      </c>
      <c r="R3573" s="26">
        <f t="shared" si="4170"/>
        <v>0</v>
      </c>
    </row>
    <row r="3574" spans="1:18" ht="26" x14ac:dyDescent="0.35">
      <c r="A3574" s="10">
        <v>976</v>
      </c>
      <c r="B3574" s="10" t="s">
        <v>11</v>
      </c>
      <c r="C3574" s="10" t="s">
        <v>128</v>
      </c>
      <c r="D3574" s="10" t="s">
        <v>327</v>
      </c>
      <c r="E3574" s="10" t="s">
        <v>85</v>
      </c>
      <c r="F3574" s="25" t="s">
        <v>370</v>
      </c>
      <c r="G3574" s="26">
        <f>G3575+G3576</f>
        <v>191.65900000000002</v>
      </c>
      <c r="H3574" s="26">
        <f t="shared" ref="H3574:N3574" si="4171">H3575+H3576</f>
        <v>7260.7580999999991</v>
      </c>
      <c r="I3574" s="26">
        <f t="shared" si="4171"/>
        <v>7260.7580999999991</v>
      </c>
      <c r="J3574" s="26">
        <f t="shared" si="4171"/>
        <v>0</v>
      </c>
      <c r="K3574" s="26">
        <f t="shared" si="4171"/>
        <v>0</v>
      </c>
      <c r="L3574" s="26">
        <f t="shared" si="4171"/>
        <v>0</v>
      </c>
      <c r="M3574" s="26">
        <f t="shared" si="4171"/>
        <v>0</v>
      </c>
      <c r="N3574" s="26">
        <f t="shared" si="4171"/>
        <v>7211.7530000000006</v>
      </c>
      <c r="O3574" s="47">
        <f t="shared" si="4135"/>
        <v>99.325069099878178</v>
      </c>
      <c r="P3574" s="26">
        <f t="shared" ref="P3574:R3574" si="4172">P3575+P3576</f>
        <v>0</v>
      </c>
      <c r="Q3574" s="26">
        <f t="shared" ref="Q3574" si="4173">Q3575+Q3576</f>
        <v>0</v>
      </c>
      <c r="R3574" s="26">
        <f t="shared" si="4172"/>
        <v>0</v>
      </c>
    </row>
    <row r="3575" spans="1:18" x14ac:dyDescent="0.35">
      <c r="A3575" s="10">
        <v>976</v>
      </c>
      <c r="B3575" s="10" t="s">
        <v>11</v>
      </c>
      <c r="C3575" s="10" t="s">
        <v>128</v>
      </c>
      <c r="D3575" s="10" t="s">
        <v>327</v>
      </c>
      <c r="E3575" s="10">
        <v>610</v>
      </c>
      <c r="F3575" s="25" t="s">
        <v>361</v>
      </c>
      <c r="G3575" s="26">
        <v>39.502000000000002</v>
      </c>
      <c r="H3575" s="26">
        <v>1404.502</v>
      </c>
      <c r="I3575" s="26">
        <v>1404.502</v>
      </c>
      <c r="J3575" s="26"/>
      <c r="K3575" s="26"/>
      <c r="L3575" s="26"/>
      <c r="M3575" s="26"/>
      <c r="N3575" s="26">
        <v>1403.0650000000001</v>
      </c>
      <c r="O3575" s="47">
        <f t="shared" si="4135"/>
        <v>99.897686154950307</v>
      </c>
      <c r="P3575" s="26"/>
      <c r="Q3575" s="26"/>
      <c r="R3575" s="26"/>
    </row>
    <row r="3576" spans="1:18" x14ac:dyDescent="0.35">
      <c r="A3576" s="10">
        <v>976</v>
      </c>
      <c r="B3576" s="10" t="s">
        <v>11</v>
      </c>
      <c r="C3576" s="10" t="s">
        <v>128</v>
      </c>
      <c r="D3576" s="10" t="s">
        <v>327</v>
      </c>
      <c r="E3576" s="10">
        <v>620</v>
      </c>
      <c r="F3576" s="25" t="s">
        <v>362</v>
      </c>
      <c r="G3576" s="26">
        <v>152.15700000000001</v>
      </c>
      <c r="H3576" s="26">
        <v>5856.2560999999996</v>
      </c>
      <c r="I3576" s="26">
        <v>5856.2560999999996</v>
      </c>
      <c r="J3576" s="26"/>
      <c r="K3576" s="26"/>
      <c r="L3576" s="26"/>
      <c r="M3576" s="26"/>
      <c r="N3576" s="26">
        <v>5808.6880000000001</v>
      </c>
      <c r="O3576" s="47">
        <f t="shared" si="4135"/>
        <v>99.187738732942378</v>
      </c>
      <c r="P3576" s="26"/>
      <c r="Q3576" s="26"/>
      <c r="R3576" s="26"/>
    </row>
    <row r="3577" spans="1:18" s="7" customFormat="1" x14ac:dyDescent="0.35">
      <c r="A3577" s="16">
        <v>976</v>
      </c>
      <c r="B3577" s="16" t="s">
        <v>129</v>
      </c>
      <c r="C3577" s="16"/>
      <c r="D3577" s="16"/>
      <c r="E3577" s="16"/>
      <c r="F3577" s="17" t="s">
        <v>151</v>
      </c>
      <c r="G3577" s="18">
        <f t="shared" ref="G3577" si="4174">G3578+G3589</f>
        <v>12513.92</v>
      </c>
      <c r="H3577" s="18">
        <f t="shared" ref="H3577:M3577" si="4175">H3578+H3589</f>
        <v>12513.92007</v>
      </c>
      <c r="I3577" s="18">
        <f t="shared" si="4175"/>
        <v>12513.92007</v>
      </c>
      <c r="J3577" s="18">
        <f t="shared" si="4175"/>
        <v>313.34000000000003</v>
      </c>
      <c r="K3577" s="18">
        <f t="shared" si="4175"/>
        <v>313.34000000000003</v>
      </c>
      <c r="L3577" s="18">
        <f t="shared" si="4175"/>
        <v>0</v>
      </c>
      <c r="M3577" s="18">
        <f t="shared" si="4175"/>
        <v>0</v>
      </c>
      <c r="N3577" s="18">
        <f t="shared" ref="N3577" si="4176">N3578+N3589</f>
        <v>11232.655999999999</v>
      </c>
      <c r="O3577" s="46">
        <f t="shared" si="4135"/>
        <v>89.761289325543842</v>
      </c>
      <c r="P3577" s="18">
        <f t="shared" ref="P3577:R3577" si="4177">P3578+P3589</f>
        <v>313.33699999999999</v>
      </c>
      <c r="Q3577" s="18">
        <f t="shared" ref="Q3577" si="4178">Q3578+Q3589</f>
        <v>0</v>
      </c>
      <c r="R3577" s="18">
        <f t="shared" si="4177"/>
        <v>0</v>
      </c>
    </row>
    <row r="3578" spans="1:18" s="29" customFormat="1" x14ac:dyDescent="0.35">
      <c r="A3578" s="20">
        <v>976</v>
      </c>
      <c r="B3578" s="20" t="s">
        <v>129</v>
      </c>
      <c r="C3578" s="20" t="s">
        <v>99</v>
      </c>
      <c r="D3578" s="20"/>
      <c r="E3578" s="20"/>
      <c r="F3578" s="21" t="s">
        <v>152</v>
      </c>
      <c r="G3578" s="22">
        <f t="shared" ref="G3578:N3579" si="4179">G3579</f>
        <v>470.02000000000004</v>
      </c>
      <c r="H3578" s="22">
        <f t="shared" si="4179"/>
        <v>470.02000000000004</v>
      </c>
      <c r="I3578" s="22">
        <f t="shared" si="4179"/>
        <v>470.02000000000004</v>
      </c>
      <c r="J3578" s="22">
        <f t="shared" si="4179"/>
        <v>313.34000000000003</v>
      </c>
      <c r="K3578" s="22">
        <f t="shared" si="4179"/>
        <v>313.34000000000003</v>
      </c>
      <c r="L3578" s="22">
        <f t="shared" si="4179"/>
        <v>0</v>
      </c>
      <c r="M3578" s="22">
        <f t="shared" si="4179"/>
        <v>0</v>
      </c>
      <c r="N3578" s="22">
        <f t="shared" si="4179"/>
        <v>470.01400000000001</v>
      </c>
      <c r="O3578" s="48">
        <f t="shared" si="4135"/>
        <v>99.998723458576222</v>
      </c>
      <c r="P3578" s="22">
        <f t="shared" ref="P3578:R3579" si="4180">P3579</f>
        <v>313.33699999999999</v>
      </c>
      <c r="Q3578" s="22">
        <f t="shared" si="4180"/>
        <v>0</v>
      </c>
      <c r="R3578" s="22">
        <f t="shared" si="4180"/>
        <v>0</v>
      </c>
    </row>
    <row r="3579" spans="1:18" ht="26" x14ac:dyDescent="0.35">
      <c r="A3579" s="10">
        <v>976</v>
      </c>
      <c r="B3579" s="10" t="s">
        <v>129</v>
      </c>
      <c r="C3579" s="10" t="s">
        <v>99</v>
      </c>
      <c r="D3579" s="10" t="s">
        <v>142</v>
      </c>
      <c r="E3579" s="10"/>
      <c r="F3579" s="25" t="s">
        <v>159</v>
      </c>
      <c r="G3579" s="26">
        <f t="shared" si="4179"/>
        <v>470.02000000000004</v>
      </c>
      <c r="H3579" s="26">
        <f t="shared" si="4179"/>
        <v>470.02000000000004</v>
      </c>
      <c r="I3579" s="26">
        <f t="shared" si="4179"/>
        <v>470.02000000000004</v>
      </c>
      <c r="J3579" s="26">
        <f t="shared" si="4179"/>
        <v>313.34000000000003</v>
      </c>
      <c r="K3579" s="26">
        <f t="shared" si="4179"/>
        <v>313.34000000000003</v>
      </c>
      <c r="L3579" s="26">
        <f t="shared" si="4179"/>
        <v>0</v>
      </c>
      <c r="M3579" s="26">
        <f t="shared" si="4179"/>
        <v>0</v>
      </c>
      <c r="N3579" s="26">
        <f t="shared" si="4179"/>
        <v>470.01400000000001</v>
      </c>
      <c r="O3579" s="47">
        <f t="shared" si="4135"/>
        <v>99.998723458576222</v>
      </c>
      <c r="P3579" s="26">
        <f t="shared" si="4180"/>
        <v>313.33699999999999</v>
      </c>
      <c r="Q3579" s="26">
        <f t="shared" si="4180"/>
        <v>0</v>
      </c>
      <c r="R3579" s="26">
        <f t="shared" si="4180"/>
        <v>0</v>
      </c>
    </row>
    <row r="3580" spans="1:18" ht="26" x14ac:dyDescent="0.35">
      <c r="A3580" s="10">
        <v>976</v>
      </c>
      <c r="B3580" s="10" t="s">
        <v>129</v>
      </c>
      <c r="C3580" s="10" t="s">
        <v>99</v>
      </c>
      <c r="D3580" s="10" t="s">
        <v>143</v>
      </c>
      <c r="E3580" s="10"/>
      <c r="F3580" s="25" t="s">
        <v>160</v>
      </c>
      <c r="G3580" s="26">
        <f t="shared" ref="G3580" si="4181">G3581+G3585</f>
        <v>470.02000000000004</v>
      </c>
      <c r="H3580" s="26">
        <f t="shared" ref="H3580:M3580" si="4182">H3581+H3585</f>
        <v>470.02000000000004</v>
      </c>
      <c r="I3580" s="26">
        <f t="shared" si="4182"/>
        <v>470.02000000000004</v>
      </c>
      <c r="J3580" s="26">
        <f t="shared" si="4182"/>
        <v>313.34000000000003</v>
      </c>
      <c r="K3580" s="26">
        <f t="shared" si="4182"/>
        <v>313.34000000000003</v>
      </c>
      <c r="L3580" s="26">
        <f t="shared" si="4182"/>
        <v>0</v>
      </c>
      <c r="M3580" s="26">
        <f t="shared" si="4182"/>
        <v>0</v>
      </c>
      <c r="N3580" s="26">
        <f t="shared" ref="N3580" si="4183">N3581+N3585</f>
        <v>470.01400000000001</v>
      </c>
      <c r="O3580" s="47">
        <f t="shared" si="4135"/>
        <v>99.998723458576222</v>
      </c>
      <c r="P3580" s="26">
        <f t="shared" ref="P3580:R3580" si="4184">P3581+P3585</f>
        <v>313.33699999999999</v>
      </c>
      <c r="Q3580" s="26">
        <f t="shared" ref="Q3580" si="4185">Q3581+Q3585</f>
        <v>0</v>
      </c>
      <c r="R3580" s="26">
        <f t="shared" si="4184"/>
        <v>0</v>
      </c>
    </row>
    <row r="3581" spans="1:18" ht="26" x14ac:dyDescent="0.35">
      <c r="A3581" s="10">
        <v>976</v>
      </c>
      <c r="B3581" s="10" t="s">
        <v>129</v>
      </c>
      <c r="C3581" s="10" t="s">
        <v>99</v>
      </c>
      <c r="D3581" s="10" t="s">
        <v>136</v>
      </c>
      <c r="E3581" s="10"/>
      <c r="F3581" s="25" t="s">
        <v>161</v>
      </c>
      <c r="G3581" s="26">
        <f t="shared" ref="G3581:N3581" si="4186">G3582</f>
        <v>156.68</v>
      </c>
      <c r="H3581" s="26">
        <f t="shared" si="4186"/>
        <v>156.68</v>
      </c>
      <c r="I3581" s="26">
        <f t="shared" si="4186"/>
        <v>156.68</v>
      </c>
      <c r="J3581" s="26">
        <f t="shared" si="4186"/>
        <v>0</v>
      </c>
      <c r="K3581" s="26">
        <f t="shared" si="4186"/>
        <v>0</v>
      </c>
      <c r="L3581" s="26">
        <f t="shared" si="4186"/>
        <v>0</v>
      </c>
      <c r="M3581" s="26">
        <f t="shared" si="4186"/>
        <v>0</v>
      </c>
      <c r="N3581" s="26">
        <f t="shared" si="4186"/>
        <v>156.67700000000002</v>
      </c>
      <c r="O3581" s="47">
        <f t="shared" si="4135"/>
        <v>99.998085269338787</v>
      </c>
      <c r="P3581" s="26">
        <f t="shared" ref="P3581:R3581" si="4187">P3582</f>
        <v>0</v>
      </c>
      <c r="Q3581" s="26">
        <f t="shared" si="4187"/>
        <v>0</v>
      </c>
      <c r="R3581" s="26">
        <f t="shared" si="4187"/>
        <v>0</v>
      </c>
    </row>
    <row r="3582" spans="1:18" ht="26" x14ac:dyDescent="0.35">
      <c r="A3582" s="10">
        <v>976</v>
      </c>
      <c r="B3582" s="10" t="s">
        <v>129</v>
      </c>
      <c r="C3582" s="10" t="s">
        <v>99</v>
      </c>
      <c r="D3582" s="10" t="s">
        <v>136</v>
      </c>
      <c r="E3582" s="10" t="s">
        <v>85</v>
      </c>
      <c r="F3582" s="25" t="s">
        <v>370</v>
      </c>
      <c r="G3582" s="26">
        <f t="shared" ref="G3582" si="4188">G3583+G3584</f>
        <v>156.68</v>
      </c>
      <c r="H3582" s="26">
        <f t="shared" ref="H3582:M3582" si="4189">H3583+H3584</f>
        <v>156.68</v>
      </c>
      <c r="I3582" s="26">
        <f t="shared" si="4189"/>
        <v>156.68</v>
      </c>
      <c r="J3582" s="26">
        <f t="shared" si="4189"/>
        <v>0</v>
      </c>
      <c r="K3582" s="26">
        <f t="shared" si="4189"/>
        <v>0</v>
      </c>
      <c r="L3582" s="26">
        <f t="shared" si="4189"/>
        <v>0</v>
      </c>
      <c r="M3582" s="26">
        <f t="shared" si="4189"/>
        <v>0</v>
      </c>
      <c r="N3582" s="26">
        <f t="shared" ref="N3582" si="4190">N3583+N3584</f>
        <v>156.67700000000002</v>
      </c>
      <c r="O3582" s="47">
        <f t="shared" si="4135"/>
        <v>99.998085269338787</v>
      </c>
      <c r="P3582" s="26">
        <f t="shared" ref="P3582:R3582" si="4191">P3583+P3584</f>
        <v>0</v>
      </c>
      <c r="Q3582" s="26">
        <f t="shared" ref="Q3582" si="4192">Q3583+Q3584</f>
        <v>0</v>
      </c>
      <c r="R3582" s="26">
        <f t="shared" si="4191"/>
        <v>0</v>
      </c>
    </row>
    <row r="3583" spans="1:18" x14ac:dyDescent="0.35">
      <c r="A3583" s="10">
        <v>976</v>
      </c>
      <c r="B3583" s="10" t="s">
        <v>129</v>
      </c>
      <c r="C3583" s="10" t="s">
        <v>99</v>
      </c>
      <c r="D3583" s="10" t="s">
        <v>136</v>
      </c>
      <c r="E3583" s="10">
        <v>610</v>
      </c>
      <c r="F3583" s="25" t="s">
        <v>361</v>
      </c>
      <c r="G3583" s="26">
        <v>67.150000000000006</v>
      </c>
      <c r="H3583" s="26">
        <v>67.150000000000006</v>
      </c>
      <c r="I3583" s="26">
        <v>67.150000000000006</v>
      </c>
      <c r="J3583" s="26"/>
      <c r="K3583" s="26"/>
      <c r="L3583" s="26"/>
      <c r="M3583" s="26"/>
      <c r="N3583" s="26">
        <v>67.147000000000006</v>
      </c>
      <c r="O3583" s="47">
        <f t="shared" si="4135"/>
        <v>99.995532390171263</v>
      </c>
      <c r="P3583" s="26"/>
      <c r="Q3583" s="26"/>
      <c r="R3583" s="26"/>
    </row>
    <row r="3584" spans="1:18" x14ac:dyDescent="0.35">
      <c r="A3584" s="10">
        <v>976</v>
      </c>
      <c r="B3584" s="10" t="s">
        <v>129</v>
      </c>
      <c r="C3584" s="10" t="s">
        <v>99</v>
      </c>
      <c r="D3584" s="10" t="s">
        <v>136</v>
      </c>
      <c r="E3584" s="10">
        <v>620</v>
      </c>
      <c r="F3584" s="25" t="s">
        <v>362</v>
      </c>
      <c r="G3584" s="26">
        <v>89.53</v>
      </c>
      <c r="H3584" s="26">
        <v>89.53</v>
      </c>
      <c r="I3584" s="26">
        <v>89.53</v>
      </c>
      <c r="J3584" s="26"/>
      <c r="K3584" s="26"/>
      <c r="L3584" s="26"/>
      <c r="M3584" s="26"/>
      <c r="N3584" s="26">
        <v>89.53</v>
      </c>
      <c r="O3584" s="47">
        <f t="shared" si="4135"/>
        <v>100</v>
      </c>
      <c r="P3584" s="26"/>
      <c r="Q3584" s="26"/>
      <c r="R3584" s="26"/>
    </row>
    <row r="3585" spans="1:18" ht="39" x14ac:dyDescent="0.35">
      <c r="A3585" s="10">
        <v>976</v>
      </c>
      <c r="B3585" s="10" t="s">
        <v>129</v>
      </c>
      <c r="C3585" s="10" t="s">
        <v>99</v>
      </c>
      <c r="D3585" s="10" t="s">
        <v>137</v>
      </c>
      <c r="E3585" s="10"/>
      <c r="F3585" s="25" t="s">
        <v>162</v>
      </c>
      <c r="G3585" s="26">
        <f t="shared" ref="G3585:N3585" si="4193">G3586</f>
        <v>313.34000000000003</v>
      </c>
      <c r="H3585" s="26">
        <f t="shared" si="4193"/>
        <v>313.34000000000003</v>
      </c>
      <c r="I3585" s="26">
        <f t="shared" si="4193"/>
        <v>313.34000000000003</v>
      </c>
      <c r="J3585" s="26">
        <f t="shared" si="4193"/>
        <v>313.34000000000003</v>
      </c>
      <c r="K3585" s="26">
        <f t="shared" si="4193"/>
        <v>313.34000000000003</v>
      </c>
      <c r="L3585" s="26">
        <f t="shared" si="4193"/>
        <v>0</v>
      </c>
      <c r="M3585" s="26">
        <f t="shared" si="4193"/>
        <v>0</v>
      </c>
      <c r="N3585" s="26">
        <f t="shared" si="4193"/>
        <v>313.33699999999999</v>
      </c>
      <c r="O3585" s="47">
        <f t="shared" si="4135"/>
        <v>99.999042573562249</v>
      </c>
      <c r="P3585" s="26">
        <f t="shared" ref="P3585:R3585" si="4194">P3586</f>
        <v>313.33699999999999</v>
      </c>
      <c r="Q3585" s="26">
        <f t="shared" si="4194"/>
        <v>0</v>
      </c>
      <c r="R3585" s="26">
        <f t="shared" si="4194"/>
        <v>0</v>
      </c>
    </row>
    <row r="3586" spans="1:18" ht="26" x14ac:dyDescent="0.35">
      <c r="A3586" s="10">
        <v>976</v>
      </c>
      <c r="B3586" s="10" t="s">
        <v>129</v>
      </c>
      <c r="C3586" s="10" t="s">
        <v>99</v>
      </c>
      <c r="D3586" s="10" t="s">
        <v>137</v>
      </c>
      <c r="E3586" s="10" t="s">
        <v>85</v>
      </c>
      <c r="F3586" s="25" t="s">
        <v>370</v>
      </c>
      <c r="G3586" s="26">
        <f t="shared" ref="G3586" si="4195">G3587+G3588</f>
        <v>313.34000000000003</v>
      </c>
      <c r="H3586" s="26">
        <f t="shared" ref="H3586:M3586" si="4196">H3587+H3588</f>
        <v>313.34000000000003</v>
      </c>
      <c r="I3586" s="26">
        <f t="shared" si="4196"/>
        <v>313.34000000000003</v>
      </c>
      <c r="J3586" s="26">
        <f t="shared" si="4196"/>
        <v>313.34000000000003</v>
      </c>
      <c r="K3586" s="26">
        <f t="shared" si="4196"/>
        <v>313.34000000000003</v>
      </c>
      <c r="L3586" s="26">
        <f t="shared" si="4196"/>
        <v>0</v>
      </c>
      <c r="M3586" s="26">
        <f t="shared" si="4196"/>
        <v>0</v>
      </c>
      <c r="N3586" s="26">
        <f t="shared" ref="N3586" si="4197">N3587+N3588</f>
        <v>313.33699999999999</v>
      </c>
      <c r="O3586" s="47">
        <f t="shared" si="4135"/>
        <v>99.999042573562249</v>
      </c>
      <c r="P3586" s="26">
        <f t="shared" ref="P3586:R3586" si="4198">P3587+P3588</f>
        <v>313.33699999999999</v>
      </c>
      <c r="Q3586" s="26">
        <f t="shared" ref="Q3586" si="4199">Q3587+Q3588</f>
        <v>0</v>
      </c>
      <c r="R3586" s="26">
        <f t="shared" si="4198"/>
        <v>0</v>
      </c>
    </row>
    <row r="3587" spans="1:18" x14ac:dyDescent="0.35">
      <c r="A3587" s="10">
        <v>976</v>
      </c>
      <c r="B3587" s="10" t="s">
        <v>129</v>
      </c>
      <c r="C3587" s="10" t="s">
        <v>99</v>
      </c>
      <c r="D3587" s="10" t="s">
        <v>137</v>
      </c>
      <c r="E3587" s="10">
        <v>610</v>
      </c>
      <c r="F3587" s="25" t="s">
        <v>361</v>
      </c>
      <c r="G3587" s="26">
        <v>134.29</v>
      </c>
      <c r="H3587" s="26">
        <v>134.29</v>
      </c>
      <c r="I3587" s="26">
        <v>134.29</v>
      </c>
      <c r="J3587" s="26">
        <f>H3587</f>
        <v>134.29</v>
      </c>
      <c r="K3587" s="26">
        <f>I3587</f>
        <v>134.29</v>
      </c>
      <c r="L3587" s="26"/>
      <c r="M3587" s="26"/>
      <c r="N3587" s="26">
        <v>134.28700000000001</v>
      </c>
      <c r="O3587" s="47">
        <f t="shared" si="4135"/>
        <v>99.997766028743769</v>
      </c>
      <c r="P3587" s="26">
        <v>134.28700000000001</v>
      </c>
      <c r="Q3587" s="26"/>
      <c r="R3587" s="26"/>
    </row>
    <row r="3588" spans="1:18" x14ac:dyDescent="0.35">
      <c r="A3588" s="10">
        <v>976</v>
      </c>
      <c r="B3588" s="10" t="s">
        <v>129</v>
      </c>
      <c r="C3588" s="10" t="s">
        <v>99</v>
      </c>
      <c r="D3588" s="10" t="s">
        <v>137</v>
      </c>
      <c r="E3588" s="10">
        <v>620</v>
      </c>
      <c r="F3588" s="25" t="s">
        <v>362</v>
      </c>
      <c r="G3588" s="26">
        <v>179.05</v>
      </c>
      <c r="H3588" s="26">
        <v>179.05</v>
      </c>
      <c r="I3588" s="26">
        <v>179.05</v>
      </c>
      <c r="J3588" s="26">
        <f>H3588</f>
        <v>179.05</v>
      </c>
      <c r="K3588" s="26">
        <f>I3588</f>
        <v>179.05</v>
      </c>
      <c r="L3588" s="26"/>
      <c r="M3588" s="26"/>
      <c r="N3588" s="26">
        <v>179.05</v>
      </c>
      <c r="O3588" s="47">
        <f t="shared" si="4135"/>
        <v>100</v>
      </c>
      <c r="P3588" s="26">
        <v>179.05</v>
      </c>
      <c r="Q3588" s="26"/>
      <c r="R3588" s="26"/>
    </row>
    <row r="3589" spans="1:18" s="29" customFormat="1" x14ac:dyDescent="0.35">
      <c r="A3589" s="20">
        <v>976</v>
      </c>
      <c r="B3589" s="20" t="s">
        <v>129</v>
      </c>
      <c r="C3589" s="20" t="s">
        <v>50</v>
      </c>
      <c r="D3589" s="20"/>
      <c r="E3589" s="20"/>
      <c r="F3589" s="21" t="s">
        <v>204</v>
      </c>
      <c r="G3589" s="22">
        <f t="shared" ref="G3589:N3592" si="4200">G3590</f>
        <v>12043.9</v>
      </c>
      <c r="H3589" s="22">
        <f t="shared" si="4200"/>
        <v>12043.90007</v>
      </c>
      <c r="I3589" s="22">
        <f t="shared" si="4200"/>
        <v>12043.90007</v>
      </c>
      <c r="J3589" s="22">
        <f t="shared" si="4200"/>
        <v>0</v>
      </c>
      <c r="K3589" s="22">
        <f t="shared" si="4200"/>
        <v>0</v>
      </c>
      <c r="L3589" s="22">
        <f t="shared" si="4200"/>
        <v>0</v>
      </c>
      <c r="M3589" s="22">
        <f t="shared" si="4200"/>
        <v>0</v>
      </c>
      <c r="N3589" s="22">
        <f t="shared" si="4200"/>
        <v>10762.642</v>
      </c>
      <c r="O3589" s="48">
        <f t="shared" si="4135"/>
        <v>89.361767678632035</v>
      </c>
      <c r="P3589" s="22">
        <f t="shared" ref="P3589:R3592" si="4201">P3590</f>
        <v>0</v>
      </c>
      <c r="Q3589" s="22">
        <f t="shared" si="4201"/>
        <v>0</v>
      </c>
      <c r="R3589" s="22">
        <f t="shared" si="4201"/>
        <v>0</v>
      </c>
    </row>
    <row r="3590" spans="1:18" ht="26" x14ac:dyDescent="0.35">
      <c r="A3590" s="10">
        <v>976</v>
      </c>
      <c r="B3590" s="10" t="s">
        <v>129</v>
      </c>
      <c r="C3590" s="10" t="s">
        <v>50</v>
      </c>
      <c r="D3590" s="10" t="s">
        <v>268</v>
      </c>
      <c r="E3590" s="10"/>
      <c r="F3590" s="25" t="s">
        <v>298</v>
      </c>
      <c r="G3590" s="26">
        <f t="shared" si="4200"/>
        <v>12043.9</v>
      </c>
      <c r="H3590" s="26">
        <f t="shared" si="4200"/>
        <v>12043.90007</v>
      </c>
      <c r="I3590" s="26">
        <f t="shared" si="4200"/>
        <v>12043.90007</v>
      </c>
      <c r="J3590" s="26">
        <f t="shared" si="4200"/>
        <v>0</v>
      </c>
      <c r="K3590" s="26">
        <f t="shared" si="4200"/>
        <v>0</v>
      </c>
      <c r="L3590" s="26">
        <f t="shared" si="4200"/>
        <v>0</v>
      </c>
      <c r="M3590" s="26">
        <f t="shared" si="4200"/>
        <v>0</v>
      </c>
      <c r="N3590" s="26">
        <f t="shared" si="4200"/>
        <v>10762.642</v>
      </c>
      <c r="O3590" s="47">
        <f t="shared" si="4135"/>
        <v>89.361767678632035</v>
      </c>
      <c r="P3590" s="26">
        <f t="shared" si="4201"/>
        <v>0</v>
      </c>
      <c r="Q3590" s="26">
        <f t="shared" si="4201"/>
        <v>0</v>
      </c>
      <c r="R3590" s="26">
        <f t="shared" si="4201"/>
        <v>0</v>
      </c>
    </row>
    <row r="3591" spans="1:18" ht="26" x14ac:dyDescent="0.35">
      <c r="A3591" s="10">
        <v>976</v>
      </c>
      <c r="B3591" s="10" t="s">
        <v>129</v>
      </c>
      <c r="C3591" s="10" t="s">
        <v>50</v>
      </c>
      <c r="D3591" s="10" t="s">
        <v>269</v>
      </c>
      <c r="E3591" s="10"/>
      <c r="F3591" s="25" t="s">
        <v>299</v>
      </c>
      <c r="G3591" s="26">
        <f t="shared" si="4200"/>
        <v>12043.9</v>
      </c>
      <c r="H3591" s="26">
        <f t="shared" si="4200"/>
        <v>12043.90007</v>
      </c>
      <c r="I3591" s="26">
        <f t="shared" si="4200"/>
        <v>12043.90007</v>
      </c>
      <c r="J3591" s="26">
        <f t="shared" si="4200"/>
        <v>0</v>
      </c>
      <c r="K3591" s="26">
        <f t="shared" si="4200"/>
        <v>0</v>
      </c>
      <c r="L3591" s="26">
        <f t="shared" si="4200"/>
        <v>0</v>
      </c>
      <c r="M3591" s="26">
        <f t="shared" si="4200"/>
        <v>0</v>
      </c>
      <c r="N3591" s="26">
        <f t="shared" si="4200"/>
        <v>10762.642</v>
      </c>
      <c r="O3591" s="47">
        <f t="shared" si="4135"/>
        <v>89.361767678632035</v>
      </c>
      <c r="P3591" s="26">
        <f t="shared" si="4201"/>
        <v>0</v>
      </c>
      <c r="Q3591" s="26">
        <f t="shared" si="4201"/>
        <v>0</v>
      </c>
      <c r="R3591" s="26">
        <f t="shared" si="4201"/>
        <v>0</v>
      </c>
    </row>
    <row r="3592" spans="1:18" x14ac:dyDescent="0.35">
      <c r="A3592" s="10">
        <v>976</v>
      </c>
      <c r="B3592" s="10" t="s">
        <v>129</v>
      </c>
      <c r="C3592" s="10" t="s">
        <v>50</v>
      </c>
      <c r="D3592" s="10" t="s">
        <v>551</v>
      </c>
      <c r="E3592" s="10"/>
      <c r="F3592" s="25" t="s">
        <v>228</v>
      </c>
      <c r="G3592" s="26">
        <f t="shared" si="4200"/>
        <v>12043.9</v>
      </c>
      <c r="H3592" s="26">
        <f t="shared" si="4200"/>
        <v>12043.90007</v>
      </c>
      <c r="I3592" s="26">
        <f t="shared" si="4200"/>
        <v>12043.90007</v>
      </c>
      <c r="J3592" s="26">
        <f t="shared" si="4200"/>
        <v>0</v>
      </c>
      <c r="K3592" s="26">
        <f t="shared" si="4200"/>
        <v>0</v>
      </c>
      <c r="L3592" s="26">
        <f t="shared" si="4200"/>
        <v>0</v>
      </c>
      <c r="M3592" s="26">
        <f t="shared" si="4200"/>
        <v>0</v>
      </c>
      <c r="N3592" s="26">
        <f t="shared" si="4200"/>
        <v>10762.642</v>
      </c>
      <c r="O3592" s="47">
        <f t="shared" si="4135"/>
        <v>89.361767678632035</v>
      </c>
      <c r="P3592" s="26">
        <f t="shared" si="4201"/>
        <v>0</v>
      </c>
      <c r="Q3592" s="26">
        <f t="shared" si="4201"/>
        <v>0</v>
      </c>
      <c r="R3592" s="26">
        <f t="shared" si="4201"/>
        <v>0</v>
      </c>
    </row>
    <row r="3593" spans="1:18" ht="26" x14ac:dyDescent="0.35">
      <c r="A3593" s="10">
        <v>976</v>
      </c>
      <c r="B3593" s="10" t="s">
        <v>129</v>
      </c>
      <c r="C3593" s="10" t="s">
        <v>50</v>
      </c>
      <c r="D3593" s="10" t="s">
        <v>551</v>
      </c>
      <c r="E3593" s="10" t="s">
        <v>85</v>
      </c>
      <c r="F3593" s="25" t="s">
        <v>370</v>
      </c>
      <c r="G3593" s="26">
        <f t="shared" ref="G3593" si="4202">G3594+G3595</f>
        <v>12043.9</v>
      </c>
      <c r="H3593" s="26">
        <f t="shared" ref="H3593:M3593" si="4203">H3594+H3595</f>
        <v>12043.90007</v>
      </c>
      <c r="I3593" s="26">
        <f t="shared" si="4203"/>
        <v>12043.90007</v>
      </c>
      <c r="J3593" s="26">
        <f t="shared" si="4203"/>
        <v>0</v>
      </c>
      <c r="K3593" s="26">
        <f t="shared" si="4203"/>
        <v>0</v>
      </c>
      <c r="L3593" s="26">
        <f t="shared" si="4203"/>
        <v>0</v>
      </c>
      <c r="M3593" s="26">
        <f t="shared" si="4203"/>
        <v>0</v>
      </c>
      <c r="N3593" s="26">
        <f t="shared" ref="N3593" si="4204">N3594+N3595</f>
        <v>10762.642</v>
      </c>
      <c r="O3593" s="47">
        <f t="shared" si="4135"/>
        <v>89.361767678632035</v>
      </c>
      <c r="P3593" s="26">
        <f t="shared" ref="P3593:R3593" si="4205">P3594+P3595</f>
        <v>0</v>
      </c>
      <c r="Q3593" s="26">
        <f t="shared" ref="Q3593" si="4206">Q3594+Q3595</f>
        <v>0</v>
      </c>
      <c r="R3593" s="26">
        <f t="shared" si="4205"/>
        <v>0</v>
      </c>
    </row>
    <row r="3594" spans="1:18" x14ac:dyDescent="0.35">
      <c r="A3594" s="10">
        <v>976</v>
      </c>
      <c r="B3594" s="10" t="s">
        <v>129</v>
      </c>
      <c r="C3594" s="10" t="s">
        <v>50</v>
      </c>
      <c r="D3594" s="10" t="s">
        <v>551</v>
      </c>
      <c r="E3594" s="10">
        <v>610</v>
      </c>
      <c r="F3594" s="25" t="s">
        <v>361</v>
      </c>
      <c r="G3594" s="26">
        <v>4930.5</v>
      </c>
      <c r="H3594" s="26">
        <v>4930.5</v>
      </c>
      <c r="I3594" s="26">
        <v>4930.5</v>
      </c>
      <c r="J3594" s="26"/>
      <c r="K3594" s="26"/>
      <c r="L3594" s="26"/>
      <c r="M3594" s="26"/>
      <c r="N3594" s="26">
        <v>4457.6809999999996</v>
      </c>
      <c r="O3594" s="47">
        <f t="shared" si="4135"/>
        <v>90.410323496602771</v>
      </c>
      <c r="P3594" s="26"/>
      <c r="Q3594" s="26"/>
      <c r="R3594" s="26"/>
    </row>
    <row r="3595" spans="1:18" x14ac:dyDescent="0.35">
      <c r="A3595" s="10">
        <v>976</v>
      </c>
      <c r="B3595" s="10" t="s">
        <v>129</v>
      </c>
      <c r="C3595" s="10" t="s">
        <v>50</v>
      </c>
      <c r="D3595" s="10" t="s">
        <v>551</v>
      </c>
      <c r="E3595" s="10">
        <v>620</v>
      </c>
      <c r="F3595" s="25" t="s">
        <v>362</v>
      </c>
      <c r="G3595" s="26">
        <v>7113.4</v>
      </c>
      <c r="H3595" s="26">
        <v>7113.4000699999997</v>
      </c>
      <c r="I3595" s="26">
        <v>7113.4000699999997</v>
      </c>
      <c r="J3595" s="26"/>
      <c r="K3595" s="26"/>
      <c r="L3595" s="26"/>
      <c r="M3595" s="26"/>
      <c r="N3595" s="26">
        <v>6304.9610000000002</v>
      </c>
      <c r="O3595" s="47">
        <f t="shared" si="4135"/>
        <v>88.634983804587293</v>
      </c>
      <c r="P3595" s="26"/>
      <c r="Q3595" s="26"/>
      <c r="R3595" s="26"/>
    </row>
    <row r="3596" spans="1:18" s="7" customFormat="1" x14ac:dyDescent="0.35">
      <c r="A3596" s="16">
        <v>976</v>
      </c>
      <c r="B3596" s="16" t="s">
        <v>51</v>
      </c>
      <c r="C3596" s="16"/>
      <c r="D3596" s="16"/>
      <c r="E3596" s="16"/>
      <c r="F3596" s="17" t="s">
        <v>375</v>
      </c>
      <c r="G3596" s="18">
        <f t="shared" ref="G3596:R3596" si="4207">G3597+G3632+G3654</f>
        <v>274134.95799999998</v>
      </c>
      <c r="H3596" s="18">
        <f t="shared" si="4207"/>
        <v>281341.41868</v>
      </c>
      <c r="I3596" s="18">
        <f t="shared" si="4207"/>
        <v>281341.41868</v>
      </c>
      <c r="J3596" s="18">
        <f t="shared" si="4207"/>
        <v>4521.3150100000003</v>
      </c>
      <c r="K3596" s="18">
        <f t="shared" si="4207"/>
        <v>4521.3150100000003</v>
      </c>
      <c r="L3596" s="18">
        <f t="shared" si="4207"/>
        <v>168665.45761000001</v>
      </c>
      <c r="M3596" s="18">
        <f t="shared" si="4207"/>
        <v>168665.45761000001</v>
      </c>
      <c r="N3596" s="18">
        <f t="shared" si="4207"/>
        <v>214957.53499999997</v>
      </c>
      <c r="O3596" s="46">
        <f t="shared" si="4135"/>
        <v>76.404510934984089</v>
      </c>
      <c r="P3596" s="18">
        <f t="shared" si="4207"/>
        <v>4038.1</v>
      </c>
      <c r="Q3596" s="18">
        <f t="shared" si="4207"/>
        <v>119453.004</v>
      </c>
      <c r="R3596" s="18">
        <f t="shared" si="4207"/>
        <v>0</v>
      </c>
    </row>
    <row r="3597" spans="1:18" s="29" customFormat="1" x14ac:dyDescent="0.35">
      <c r="A3597" s="20">
        <v>976</v>
      </c>
      <c r="B3597" s="20" t="s">
        <v>51</v>
      </c>
      <c r="C3597" s="20" t="s">
        <v>8</v>
      </c>
      <c r="D3597" s="20"/>
      <c r="E3597" s="20"/>
      <c r="F3597" s="21" t="s">
        <v>615</v>
      </c>
      <c r="G3597" s="22">
        <f t="shared" ref="G3597:R3597" si="4208">G3598+G3625</f>
        <v>76289.200000000012</v>
      </c>
      <c r="H3597" s="22">
        <f t="shared" si="4208"/>
        <v>88674.645649999991</v>
      </c>
      <c r="I3597" s="22">
        <f>I3598+I3625</f>
        <v>88674.645649999991</v>
      </c>
      <c r="J3597" s="22">
        <f t="shared" si="4208"/>
        <v>3080</v>
      </c>
      <c r="K3597" s="22">
        <f t="shared" si="4208"/>
        <v>3080</v>
      </c>
      <c r="L3597" s="22">
        <f t="shared" si="4208"/>
        <v>0</v>
      </c>
      <c r="M3597" s="22">
        <f t="shared" si="4208"/>
        <v>0</v>
      </c>
      <c r="N3597" s="22">
        <f t="shared" si="4208"/>
        <v>73146.145999999993</v>
      </c>
      <c r="O3597" s="48">
        <f t="shared" si="4135"/>
        <v>82.488230388547365</v>
      </c>
      <c r="P3597" s="22">
        <f t="shared" si="4208"/>
        <v>2596.7849999999999</v>
      </c>
      <c r="Q3597" s="22">
        <f t="shared" si="4208"/>
        <v>0</v>
      </c>
      <c r="R3597" s="22">
        <f t="shared" si="4208"/>
        <v>0</v>
      </c>
    </row>
    <row r="3598" spans="1:18" ht="26" x14ac:dyDescent="0.35">
      <c r="A3598" s="10">
        <v>976</v>
      </c>
      <c r="B3598" s="10" t="s">
        <v>51</v>
      </c>
      <c r="C3598" s="10" t="s">
        <v>8</v>
      </c>
      <c r="D3598" s="10" t="s">
        <v>268</v>
      </c>
      <c r="E3598" s="10"/>
      <c r="F3598" s="25" t="s">
        <v>298</v>
      </c>
      <c r="G3598" s="26">
        <f t="shared" ref="G3598:R3598" si="4209">G3599+G3609</f>
        <v>76246.200000000012</v>
      </c>
      <c r="H3598" s="26">
        <f t="shared" si="4209"/>
        <v>88566.645649999991</v>
      </c>
      <c r="I3598" s="26">
        <f t="shared" si="4209"/>
        <v>88566.645649999991</v>
      </c>
      <c r="J3598" s="26">
        <f t="shared" si="4209"/>
        <v>3080</v>
      </c>
      <c r="K3598" s="26">
        <f t="shared" si="4209"/>
        <v>3080</v>
      </c>
      <c r="L3598" s="26">
        <f t="shared" si="4209"/>
        <v>0</v>
      </c>
      <c r="M3598" s="26">
        <f t="shared" si="4209"/>
        <v>0</v>
      </c>
      <c r="N3598" s="26">
        <f t="shared" si="4209"/>
        <v>73038.145999999993</v>
      </c>
      <c r="O3598" s="47">
        <f t="shared" ref="O3598:O3661" si="4210">N3598/H3598*100</f>
        <v>82.466876174394216</v>
      </c>
      <c r="P3598" s="26">
        <f t="shared" si="4209"/>
        <v>2596.7849999999999</v>
      </c>
      <c r="Q3598" s="26">
        <f t="shared" si="4209"/>
        <v>0</v>
      </c>
      <c r="R3598" s="26">
        <f t="shared" si="4209"/>
        <v>0</v>
      </c>
    </row>
    <row r="3599" spans="1:18" x14ac:dyDescent="0.35">
      <c r="A3599" s="10">
        <v>976</v>
      </c>
      <c r="B3599" s="10" t="s">
        <v>51</v>
      </c>
      <c r="C3599" s="10" t="s">
        <v>8</v>
      </c>
      <c r="D3599" s="10" t="s">
        <v>556</v>
      </c>
      <c r="E3599" s="10"/>
      <c r="F3599" s="25" t="s">
        <v>623</v>
      </c>
      <c r="G3599" s="26">
        <f t="shared" ref="G3599:R3599" si="4211">G3600+G3606+G3603</f>
        <v>21070.203000000001</v>
      </c>
      <c r="H3599" s="26">
        <f t="shared" si="4211"/>
        <v>21549.802810000001</v>
      </c>
      <c r="I3599" s="26">
        <f t="shared" si="4211"/>
        <v>21549.802810000001</v>
      </c>
      <c r="J3599" s="26">
        <f t="shared" si="4211"/>
        <v>0</v>
      </c>
      <c r="K3599" s="26">
        <f t="shared" si="4211"/>
        <v>0</v>
      </c>
      <c r="L3599" s="26">
        <f t="shared" si="4211"/>
        <v>0</v>
      </c>
      <c r="M3599" s="26">
        <f t="shared" si="4211"/>
        <v>0</v>
      </c>
      <c r="N3599" s="26">
        <f t="shared" si="4211"/>
        <v>12751.863000000001</v>
      </c>
      <c r="O3599" s="47">
        <f t="shared" si="4210"/>
        <v>59.173919652214209</v>
      </c>
      <c r="P3599" s="26">
        <f t="shared" si="4211"/>
        <v>0</v>
      </c>
      <c r="Q3599" s="26">
        <f t="shared" si="4211"/>
        <v>0</v>
      </c>
      <c r="R3599" s="26">
        <f t="shared" si="4211"/>
        <v>0</v>
      </c>
    </row>
    <row r="3600" spans="1:18" ht="39" x14ac:dyDescent="0.35">
      <c r="A3600" s="10">
        <v>976</v>
      </c>
      <c r="B3600" s="10" t="s">
        <v>51</v>
      </c>
      <c r="C3600" s="10" t="s">
        <v>8</v>
      </c>
      <c r="D3600" s="10" t="s">
        <v>550</v>
      </c>
      <c r="E3600" s="10"/>
      <c r="F3600" s="25" t="s">
        <v>624</v>
      </c>
      <c r="G3600" s="26">
        <f>G3601</f>
        <v>515.38400000000001</v>
      </c>
      <c r="H3600" s="26">
        <f>H3601</f>
        <v>0</v>
      </c>
      <c r="I3600" s="26">
        <f t="shared" ref="I3600:R3600" si="4212">I3601</f>
        <v>0</v>
      </c>
      <c r="J3600" s="26">
        <f t="shared" si="4212"/>
        <v>0</v>
      </c>
      <c r="K3600" s="26">
        <f t="shared" si="4212"/>
        <v>0</v>
      </c>
      <c r="L3600" s="26">
        <f t="shared" si="4212"/>
        <v>0</v>
      </c>
      <c r="M3600" s="26">
        <f t="shared" si="4212"/>
        <v>0</v>
      </c>
      <c r="N3600" s="26">
        <f t="shared" si="4212"/>
        <v>0</v>
      </c>
      <c r="O3600" s="47"/>
      <c r="P3600" s="26">
        <f t="shared" si="4212"/>
        <v>0</v>
      </c>
      <c r="Q3600" s="26">
        <f t="shared" si="4212"/>
        <v>0</v>
      </c>
      <c r="R3600" s="26">
        <f t="shared" si="4212"/>
        <v>0</v>
      </c>
    </row>
    <row r="3601" spans="1:18" ht="26" x14ac:dyDescent="0.35">
      <c r="A3601" s="10">
        <v>976</v>
      </c>
      <c r="B3601" s="10" t="s">
        <v>51</v>
      </c>
      <c r="C3601" s="10" t="s">
        <v>8</v>
      </c>
      <c r="D3601" s="10" t="s">
        <v>550</v>
      </c>
      <c r="E3601" s="10" t="s">
        <v>85</v>
      </c>
      <c r="F3601" s="25" t="s">
        <v>370</v>
      </c>
      <c r="G3601" s="26">
        <f t="shared" ref="G3601:N3601" si="4213">G3602</f>
        <v>515.38400000000001</v>
      </c>
      <c r="H3601" s="26">
        <f t="shared" si="4213"/>
        <v>0</v>
      </c>
      <c r="I3601" s="26">
        <f t="shared" si="4213"/>
        <v>0</v>
      </c>
      <c r="J3601" s="26">
        <f t="shared" si="4213"/>
        <v>0</v>
      </c>
      <c r="K3601" s="26">
        <f t="shared" si="4213"/>
        <v>0</v>
      </c>
      <c r="L3601" s="26">
        <f t="shared" si="4213"/>
        <v>0</v>
      </c>
      <c r="M3601" s="26">
        <f t="shared" si="4213"/>
        <v>0</v>
      </c>
      <c r="N3601" s="26">
        <f t="shared" si="4213"/>
        <v>0</v>
      </c>
      <c r="O3601" s="47"/>
      <c r="P3601" s="26">
        <f t="shared" ref="P3601:R3601" si="4214">P3602</f>
        <v>0</v>
      </c>
      <c r="Q3601" s="26">
        <f t="shared" si="4214"/>
        <v>0</v>
      </c>
      <c r="R3601" s="26">
        <f t="shared" si="4214"/>
        <v>0</v>
      </c>
    </row>
    <row r="3602" spans="1:18" x14ac:dyDescent="0.35">
      <c r="A3602" s="10">
        <v>976</v>
      </c>
      <c r="B3602" s="10" t="s">
        <v>51</v>
      </c>
      <c r="C3602" s="10" t="s">
        <v>8</v>
      </c>
      <c r="D3602" s="10" t="s">
        <v>550</v>
      </c>
      <c r="E3602" s="10">
        <v>620</v>
      </c>
      <c r="F3602" s="25" t="s">
        <v>362</v>
      </c>
      <c r="G3602" s="26">
        <f>515.384</f>
        <v>515.38400000000001</v>
      </c>
      <c r="H3602" s="26"/>
      <c r="I3602" s="26"/>
      <c r="J3602" s="26"/>
      <c r="K3602" s="26"/>
      <c r="L3602" s="26"/>
      <c r="M3602" s="26"/>
      <c r="N3602" s="26"/>
      <c r="O3602" s="47"/>
      <c r="P3602" s="26"/>
      <c r="Q3602" s="26"/>
      <c r="R3602" s="26"/>
    </row>
    <row r="3603" spans="1:18" ht="39" x14ac:dyDescent="0.35">
      <c r="A3603" s="10">
        <v>976</v>
      </c>
      <c r="B3603" s="10" t="s">
        <v>51</v>
      </c>
      <c r="C3603" s="10" t="s">
        <v>8</v>
      </c>
      <c r="D3603" s="10" t="s">
        <v>914</v>
      </c>
      <c r="E3603" s="10"/>
      <c r="F3603" s="25" t="s">
        <v>624</v>
      </c>
      <c r="G3603" s="26">
        <f>G3604</f>
        <v>0</v>
      </c>
      <c r="H3603" s="26">
        <f>H3604</f>
        <v>994.98380999999995</v>
      </c>
      <c r="I3603" s="26">
        <f t="shared" ref="I3603:R3603" si="4215">I3604</f>
        <v>994.98380999999995</v>
      </c>
      <c r="J3603" s="26">
        <f t="shared" si="4215"/>
        <v>0</v>
      </c>
      <c r="K3603" s="26">
        <f t="shared" si="4215"/>
        <v>0</v>
      </c>
      <c r="L3603" s="26">
        <f t="shared" si="4215"/>
        <v>0</v>
      </c>
      <c r="M3603" s="26">
        <f t="shared" si="4215"/>
        <v>0</v>
      </c>
      <c r="N3603" s="26">
        <f t="shared" si="4215"/>
        <v>994.98400000000004</v>
      </c>
      <c r="O3603" s="47">
        <f t="shared" si="4210"/>
        <v>100.0000190957881</v>
      </c>
      <c r="P3603" s="26">
        <f t="shared" si="4215"/>
        <v>0</v>
      </c>
      <c r="Q3603" s="26">
        <f t="shared" si="4215"/>
        <v>0</v>
      </c>
      <c r="R3603" s="26">
        <f t="shared" si="4215"/>
        <v>0</v>
      </c>
    </row>
    <row r="3604" spans="1:18" ht="26" x14ac:dyDescent="0.35">
      <c r="A3604" s="10">
        <v>976</v>
      </c>
      <c r="B3604" s="10" t="s">
        <v>51</v>
      </c>
      <c r="C3604" s="10" t="s">
        <v>8</v>
      </c>
      <c r="D3604" s="10" t="s">
        <v>914</v>
      </c>
      <c r="E3604" s="10" t="s">
        <v>85</v>
      </c>
      <c r="F3604" s="25" t="s">
        <v>370</v>
      </c>
      <c r="G3604" s="26">
        <f>G3605</f>
        <v>0</v>
      </c>
      <c r="H3604" s="26">
        <f t="shared" ref="H3604:N3604" si="4216">H3605</f>
        <v>994.98380999999995</v>
      </c>
      <c r="I3604" s="26">
        <f t="shared" si="4216"/>
        <v>994.98380999999995</v>
      </c>
      <c r="J3604" s="26">
        <f t="shared" si="4216"/>
        <v>0</v>
      </c>
      <c r="K3604" s="26">
        <f t="shared" si="4216"/>
        <v>0</v>
      </c>
      <c r="L3604" s="26">
        <f t="shared" si="4216"/>
        <v>0</v>
      </c>
      <c r="M3604" s="26">
        <f t="shared" si="4216"/>
        <v>0</v>
      </c>
      <c r="N3604" s="26">
        <f t="shared" si="4216"/>
        <v>994.98400000000004</v>
      </c>
      <c r="O3604" s="47">
        <f t="shared" si="4210"/>
        <v>100.0000190957881</v>
      </c>
      <c r="P3604" s="26">
        <f t="shared" ref="P3604:R3604" si="4217">P3605</f>
        <v>0</v>
      </c>
      <c r="Q3604" s="26">
        <f t="shared" si="4217"/>
        <v>0</v>
      </c>
      <c r="R3604" s="26">
        <f t="shared" si="4217"/>
        <v>0</v>
      </c>
    </row>
    <row r="3605" spans="1:18" x14ac:dyDescent="0.35">
      <c r="A3605" s="10">
        <v>976</v>
      </c>
      <c r="B3605" s="10" t="s">
        <v>51</v>
      </c>
      <c r="C3605" s="10" t="s">
        <v>8</v>
      </c>
      <c r="D3605" s="10" t="s">
        <v>914</v>
      </c>
      <c r="E3605" s="10">
        <v>620</v>
      </c>
      <c r="F3605" s="25" t="s">
        <v>362</v>
      </c>
      <c r="G3605" s="26"/>
      <c r="H3605" s="26">
        <v>994.98380999999995</v>
      </c>
      <c r="I3605" s="26">
        <v>994.98380999999995</v>
      </c>
      <c r="J3605" s="26"/>
      <c r="K3605" s="26"/>
      <c r="L3605" s="26"/>
      <c r="M3605" s="26"/>
      <c r="N3605" s="26">
        <v>994.98400000000004</v>
      </c>
      <c r="O3605" s="47">
        <f t="shared" si="4210"/>
        <v>100.0000190957881</v>
      </c>
      <c r="P3605" s="26"/>
      <c r="Q3605" s="26"/>
      <c r="R3605" s="26"/>
    </row>
    <row r="3606" spans="1:18" ht="26" x14ac:dyDescent="0.35">
      <c r="A3606" s="10">
        <v>976</v>
      </c>
      <c r="B3606" s="10" t="s">
        <v>51</v>
      </c>
      <c r="C3606" s="10" t="s">
        <v>8</v>
      </c>
      <c r="D3606" s="10" t="s">
        <v>552</v>
      </c>
      <c r="E3606" s="10"/>
      <c r="F3606" s="25" t="s">
        <v>625</v>
      </c>
      <c r="G3606" s="26">
        <f t="shared" ref="G3606:N3607" si="4218">G3607</f>
        <v>20554.819</v>
      </c>
      <c r="H3606" s="26">
        <f t="shared" si="4218"/>
        <v>20554.819</v>
      </c>
      <c r="I3606" s="26">
        <f t="shared" si="4218"/>
        <v>20554.819</v>
      </c>
      <c r="J3606" s="26">
        <f t="shared" si="4218"/>
        <v>0</v>
      </c>
      <c r="K3606" s="26">
        <f t="shared" si="4218"/>
        <v>0</v>
      </c>
      <c r="L3606" s="26">
        <f t="shared" si="4218"/>
        <v>0</v>
      </c>
      <c r="M3606" s="26">
        <f t="shared" si="4218"/>
        <v>0</v>
      </c>
      <c r="N3606" s="26">
        <f t="shared" si="4218"/>
        <v>11756.879000000001</v>
      </c>
      <c r="O3606" s="47">
        <f t="shared" si="4210"/>
        <v>57.197677099467533</v>
      </c>
      <c r="P3606" s="26">
        <f t="shared" ref="P3606:R3607" si="4219">P3607</f>
        <v>0</v>
      </c>
      <c r="Q3606" s="26">
        <f t="shared" si="4219"/>
        <v>0</v>
      </c>
      <c r="R3606" s="26">
        <f t="shared" si="4219"/>
        <v>0</v>
      </c>
    </row>
    <row r="3607" spans="1:18" ht="26" x14ac:dyDescent="0.35">
      <c r="A3607" s="10">
        <v>976</v>
      </c>
      <c r="B3607" s="10" t="s">
        <v>51</v>
      </c>
      <c r="C3607" s="10" t="s">
        <v>8</v>
      </c>
      <c r="D3607" s="10" t="s">
        <v>552</v>
      </c>
      <c r="E3607" s="10" t="s">
        <v>6</v>
      </c>
      <c r="F3607" s="25" t="s">
        <v>367</v>
      </c>
      <c r="G3607" s="26">
        <f t="shared" si="4218"/>
        <v>20554.819</v>
      </c>
      <c r="H3607" s="26">
        <f t="shared" si="4218"/>
        <v>20554.819</v>
      </c>
      <c r="I3607" s="26">
        <f t="shared" si="4218"/>
        <v>20554.819</v>
      </c>
      <c r="J3607" s="26">
        <f t="shared" si="4218"/>
        <v>0</v>
      </c>
      <c r="K3607" s="26">
        <f t="shared" si="4218"/>
        <v>0</v>
      </c>
      <c r="L3607" s="26">
        <f t="shared" si="4218"/>
        <v>0</v>
      </c>
      <c r="M3607" s="26">
        <f t="shared" si="4218"/>
        <v>0</v>
      </c>
      <c r="N3607" s="26">
        <f t="shared" si="4218"/>
        <v>11756.879000000001</v>
      </c>
      <c r="O3607" s="47">
        <f t="shared" si="4210"/>
        <v>57.197677099467533</v>
      </c>
      <c r="P3607" s="26">
        <f t="shared" si="4219"/>
        <v>0</v>
      </c>
      <c r="Q3607" s="26">
        <f t="shared" si="4219"/>
        <v>0</v>
      </c>
      <c r="R3607" s="26">
        <f t="shared" si="4219"/>
        <v>0</v>
      </c>
    </row>
    <row r="3608" spans="1:18" ht="26" x14ac:dyDescent="0.35">
      <c r="A3608" s="10">
        <v>976</v>
      </c>
      <c r="B3608" s="10" t="s">
        <v>51</v>
      </c>
      <c r="C3608" s="10" t="s">
        <v>8</v>
      </c>
      <c r="D3608" s="10" t="s">
        <v>552</v>
      </c>
      <c r="E3608" s="10">
        <v>240</v>
      </c>
      <c r="F3608" s="25" t="s">
        <v>356</v>
      </c>
      <c r="G3608" s="26">
        <v>20554.819</v>
      </c>
      <c r="H3608" s="26">
        <f>4201.2+16353.619</f>
        <v>20554.819</v>
      </c>
      <c r="I3608" s="26">
        <v>20554.819</v>
      </c>
      <c r="J3608" s="26"/>
      <c r="K3608" s="26"/>
      <c r="L3608" s="26"/>
      <c r="M3608" s="26"/>
      <c r="N3608" s="26">
        <v>11756.879000000001</v>
      </c>
      <c r="O3608" s="47">
        <f t="shared" si="4210"/>
        <v>57.197677099467533</v>
      </c>
      <c r="P3608" s="26"/>
      <c r="Q3608" s="26"/>
      <c r="R3608" s="26"/>
    </row>
    <row r="3609" spans="1:18" ht="26" x14ac:dyDescent="0.35">
      <c r="A3609" s="10">
        <v>976</v>
      </c>
      <c r="B3609" s="10" t="s">
        <v>51</v>
      </c>
      <c r="C3609" s="10" t="s">
        <v>8</v>
      </c>
      <c r="D3609" s="10" t="s">
        <v>269</v>
      </c>
      <c r="E3609" s="10"/>
      <c r="F3609" s="25" t="s">
        <v>299</v>
      </c>
      <c r="G3609" s="26">
        <f t="shared" ref="G3609" si="4220">G3610+G3622+G3619</f>
        <v>55175.99700000001</v>
      </c>
      <c r="H3609" s="26">
        <f t="shared" ref="H3609:M3609" si="4221">H3610+H3622+H3619</f>
        <v>67016.842839999998</v>
      </c>
      <c r="I3609" s="26">
        <f t="shared" si="4221"/>
        <v>67016.842839999998</v>
      </c>
      <c r="J3609" s="26">
        <f t="shared" si="4221"/>
        <v>3080</v>
      </c>
      <c r="K3609" s="26">
        <f t="shared" si="4221"/>
        <v>3080</v>
      </c>
      <c r="L3609" s="26">
        <f t="shared" si="4221"/>
        <v>0</v>
      </c>
      <c r="M3609" s="26">
        <f t="shared" si="4221"/>
        <v>0</v>
      </c>
      <c r="N3609" s="26">
        <f t="shared" ref="N3609" si="4222">N3610+N3622+N3619</f>
        <v>60286.282999999996</v>
      </c>
      <c r="O3609" s="47">
        <f t="shared" si="4210"/>
        <v>89.956912986681658</v>
      </c>
      <c r="P3609" s="26">
        <f t="shared" ref="P3609:R3609" si="4223">P3610+P3622+P3619</f>
        <v>2596.7849999999999</v>
      </c>
      <c r="Q3609" s="26">
        <f t="shared" ref="Q3609" si="4224">Q3610+Q3622+Q3619</f>
        <v>0</v>
      </c>
      <c r="R3609" s="26">
        <f t="shared" si="4223"/>
        <v>0</v>
      </c>
    </row>
    <row r="3610" spans="1:18" ht="39" x14ac:dyDescent="0.35">
      <c r="A3610" s="10">
        <v>976</v>
      </c>
      <c r="B3610" s="10" t="s">
        <v>51</v>
      </c>
      <c r="C3610" s="10" t="s">
        <v>8</v>
      </c>
      <c r="D3610" s="10" t="s">
        <v>249</v>
      </c>
      <c r="E3610" s="10"/>
      <c r="F3610" s="25" t="s">
        <v>37</v>
      </c>
      <c r="G3610" s="26">
        <f t="shared" ref="G3610" si="4225">G3611+G3613+G3615+G3617</f>
        <v>45570.057000000008</v>
      </c>
      <c r="H3610" s="26">
        <f t="shared" ref="H3610:M3610" si="4226">H3611+H3613+H3615+H3617</f>
        <v>57410.902839999995</v>
      </c>
      <c r="I3610" s="26">
        <f t="shared" si="4226"/>
        <v>57410.902839999995</v>
      </c>
      <c r="J3610" s="26">
        <f t="shared" si="4226"/>
        <v>0</v>
      </c>
      <c r="K3610" s="26">
        <f t="shared" si="4226"/>
        <v>0</v>
      </c>
      <c r="L3610" s="26">
        <f t="shared" si="4226"/>
        <v>0</v>
      </c>
      <c r="M3610" s="26">
        <f t="shared" si="4226"/>
        <v>0</v>
      </c>
      <c r="N3610" s="26">
        <f t="shared" ref="N3610" si="4227">N3611+N3613+N3615+N3617</f>
        <v>51163.56</v>
      </c>
      <c r="O3610" s="47">
        <f t="shared" si="4210"/>
        <v>89.118194400441865</v>
      </c>
      <c r="P3610" s="26">
        <f t="shared" ref="P3610:R3610" si="4228">P3611+P3613+P3615+P3617</f>
        <v>0</v>
      </c>
      <c r="Q3610" s="26">
        <f t="shared" ref="Q3610" si="4229">Q3611+Q3613+Q3615+Q3617</f>
        <v>0</v>
      </c>
      <c r="R3610" s="26">
        <f t="shared" si="4228"/>
        <v>0</v>
      </c>
    </row>
    <row r="3611" spans="1:18" ht="52" x14ac:dyDescent="0.35">
      <c r="A3611" s="10">
        <v>976</v>
      </c>
      <c r="B3611" s="10" t="s">
        <v>51</v>
      </c>
      <c r="C3611" s="10" t="s">
        <v>8</v>
      </c>
      <c r="D3611" s="10" t="s">
        <v>249</v>
      </c>
      <c r="E3611" s="10" t="s">
        <v>19</v>
      </c>
      <c r="F3611" s="25" t="s">
        <v>366</v>
      </c>
      <c r="G3611" s="26">
        <f t="shared" ref="G3611:N3611" si="4230">G3612</f>
        <v>12960.496999999999</v>
      </c>
      <c r="H3611" s="26">
        <f t="shared" si="4230"/>
        <v>12940.37184</v>
      </c>
      <c r="I3611" s="26">
        <f t="shared" si="4230"/>
        <v>12940.37184</v>
      </c>
      <c r="J3611" s="26">
        <f t="shared" si="4230"/>
        <v>0</v>
      </c>
      <c r="K3611" s="26">
        <f t="shared" si="4230"/>
        <v>0</v>
      </c>
      <c r="L3611" s="26">
        <f t="shared" si="4230"/>
        <v>0</v>
      </c>
      <c r="M3611" s="26">
        <f t="shared" si="4230"/>
        <v>0</v>
      </c>
      <c r="N3611" s="26">
        <f t="shared" si="4230"/>
        <v>12410.581</v>
      </c>
      <c r="O3611" s="47">
        <f t="shared" si="4210"/>
        <v>95.905907136591225</v>
      </c>
      <c r="P3611" s="26">
        <f t="shared" ref="P3611:R3611" si="4231">P3612</f>
        <v>0</v>
      </c>
      <c r="Q3611" s="26">
        <f t="shared" si="4231"/>
        <v>0</v>
      </c>
      <c r="R3611" s="26">
        <f t="shared" si="4231"/>
        <v>0</v>
      </c>
    </row>
    <row r="3612" spans="1:18" x14ac:dyDescent="0.35">
      <c r="A3612" s="10">
        <v>976</v>
      </c>
      <c r="B3612" s="10" t="s">
        <v>51</v>
      </c>
      <c r="C3612" s="10" t="s">
        <v>8</v>
      </c>
      <c r="D3612" s="10" t="s">
        <v>249</v>
      </c>
      <c r="E3612" s="10">
        <v>110</v>
      </c>
      <c r="F3612" s="25" t="s">
        <v>354</v>
      </c>
      <c r="G3612" s="26">
        <v>12960.496999999999</v>
      </c>
      <c r="H3612" s="26">
        <v>12940.37184</v>
      </c>
      <c r="I3612" s="26">
        <v>12940.37184</v>
      </c>
      <c r="J3612" s="26"/>
      <c r="K3612" s="26"/>
      <c r="L3612" s="26"/>
      <c r="M3612" s="26"/>
      <c r="N3612" s="26">
        <v>12410.581</v>
      </c>
      <c r="O3612" s="47">
        <f t="shared" si="4210"/>
        <v>95.905907136591225</v>
      </c>
      <c r="P3612" s="26"/>
      <c r="Q3612" s="26"/>
      <c r="R3612" s="26"/>
    </row>
    <row r="3613" spans="1:18" ht="26" x14ac:dyDescent="0.35">
      <c r="A3613" s="10">
        <v>976</v>
      </c>
      <c r="B3613" s="10" t="s">
        <v>51</v>
      </c>
      <c r="C3613" s="10" t="s">
        <v>8</v>
      </c>
      <c r="D3613" s="10" t="s">
        <v>249</v>
      </c>
      <c r="E3613" s="10" t="s">
        <v>6</v>
      </c>
      <c r="F3613" s="25" t="s">
        <v>367</v>
      </c>
      <c r="G3613" s="26">
        <f t="shared" ref="G3613:N3613" si="4232">G3614</f>
        <v>12854.1</v>
      </c>
      <c r="H3613" s="26">
        <f t="shared" si="4232"/>
        <v>13407.072399999999</v>
      </c>
      <c r="I3613" s="26">
        <f t="shared" si="4232"/>
        <v>13407.072399999999</v>
      </c>
      <c r="J3613" s="26">
        <f t="shared" si="4232"/>
        <v>0</v>
      </c>
      <c r="K3613" s="26">
        <f t="shared" si="4232"/>
        <v>0</v>
      </c>
      <c r="L3613" s="26">
        <f t="shared" si="4232"/>
        <v>0</v>
      </c>
      <c r="M3613" s="26">
        <f t="shared" si="4232"/>
        <v>0</v>
      </c>
      <c r="N3613" s="26">
        <f t="shared" si="4232"/>
        <v>7713.0050000000001</v>
      </c>
      <c r="O3613" s="47">
        <f t="shared" si="4210"/>
        <v>57.52937531686635</v>
      </c>
      <c r="P3613" s="26">
        <f t="shared" ref="P3613:R3613" si="4233">P3614</f>
        <v>0</v>
      </c>
      <c r="Q3613" s="26">
        <f t="shared" si="4233"/>
        <v>0</v>
      </c>
      <c r="R3613" s="26">
        <f t="shared" si="4233"/>
        <v>0</v>
      </c>
    </row>
    <row r="3614" spans="1:18" ht="26" x14ac:dyDescent="0.35">
      <c r="A3614" s="10">
        <v>976</v>
      </c>
      <c r="B3614" s="10" t="s">
        <v>51</v>
      </c>
      <c r="C3614" s="10" t="s">
        <v>8</v>
      </c>
      <c r="D3614" s="10" t="s">
        <v>249</v>
      </c>
      <c r="E3614" s="10">
        <v>240</v>
      </c>
      <c r="F3614" s="25" t="s">
        <v>356</v>
      </c>
      <c r="G3614" s="26">
        <v>12854.1</v>
      </c>
      <c r="H3614" s="26">
        <v>13407.072399999999</v>
      </c>
      <c r="I3614" s="26">
        <v>13407.072399999999</v>
      </c>
      <c r="J3614" s="26"/>
      <c r="K3614" s="26"/>
      <c r="L3614" s="26"/>
      <c r="M3614" s="26"/>
      <c r="N3614" s="26">
        <v>7713.0050000000001</v>
      </c>
      <c r="O3614" s="47">
        <f t="shared" si="4210"/>
        <v>57.52937531686635</v>
      </c>
      <c r="P3614" s="26"/>
      <c r="Q3614" s="26"/>
      <c r="R3614" s="26"/>
    </row>
    <row r="3615" spans="1:18" ht="26" x14ac:dyDescent="0.35">
      <c r="A3615" s="10">
        <v>976</v>
      </c>
      <c r="B3615" s="10" t="s">
        <v>51</v>
      </c>
      <c r="C3615" s="10" t="s">
        <v>8</v>
      </c>
      <c r="D3615" s="10" t="s">
        <v>249</v>
      </c>
      <c r="E3615" s="10" t="s">
        <v>85</v>
      </c>
      <c r="F3615" s="25" t="s">
        <v>370</v>
      </c>
      <c r="G3615" s="26">
        <f t="shared" ref="G3615:N3615" si="4234">G3616</f>
        <v>19152.560000000001</v>
      </c>
      <c r="H3615" s="26">
        <f t="shared" si="4234"/>
        <v>30513.405839999999</v>
      </c>
      <c r="I3615" s="26">
        <f t="shared" si="4234"/>
        <v>30513.405839999999</v>
      </c>
      <c r="J3615" s="26">
        <f t="shared" si="4234"/>
        <v>0</v>
      </c>
      <c r="K3615" s="26">
        <f t="shared" si="4234"/>
        <v>0</v>
      </c>
      <c r="L3615" s="26">
        <f t="shared" si="4234"/>
        <v>0</v>
      </c>
      <c r="M3615" s="26">
        <f t="shared" si="4234"/>
        <v>0</v>
      </c>
      <c r="N3615" s="26">
        <f t="shared" si="4234"/>
        <v>30513.405999999999</v>
      </c>
      <c r="O3615" s="47">
        <f t="shared" si="4210"/>
        <v>100.00000052435969</v>
      </c>
      <c r="P3615" s="26">
        <f t="shared" ref="P3615:R3615" si="4235">P3616</f>
        <v>0</v>
      </c>
      <c r="Q3615" s="26">
        <f t="shared" si="4235"/>
        <v>0</v>
      </c>
      <c r="R3615" s="26">
        <f t="shared" si="4235"/>
        <v>0</v>
      </c>
    </row>
    <row r="3616" spans="1:18" x14ac:dyDescent="0.35">
      <c r="A3616" s="10">
        <v>976</v>
      </c>
      <c r="B3616" s="10" t="s">
        <v>51</v>
      </c>
      <c r="C3616" s="10" t="s">
        <v>8</v>
      </c>
      <c r="D3616" s="10" t="s">
        <v>249</v>
      </c>
      <c r="E3616" s="10">
        <v>620</v>
      </c>
      <c r="F3616" s="25" t="s">
        <v>362</v>
      </c>
      <c r="G3616" s="26">
        <f>18371.5+271.489+509.571</f>
        <v>19152.560000000001</v>
      </c>
      <c r="H3616" s="26">
        <v>30513.405839999999</v>
      </c>
      <c r="I3616" s="26">
        <v>30513.405839999999</v>
      </c>
      <c r="J3616" s="26"/>
      <c r="K3616" s="26"/>
      <c r="L3616" s="26"/>
      <c r="M3616" s="26"/>
      <c r="N3616" s="26">
        <v>30513.405999999999</v>
      </c>
      <c r="O3616" s="47">
        <f t="shared" si="4210"/>
        <v>100.00000052435969</v>
      </c>
      <c r="P3616" s="26"/>
      <c r="Q3616" s="26"/>
      <c r="R3616" s="26"/>
    </row>
    <row r="3617" spans="1:18" x14ac:dyDescent="0.35">
      <c r="A3617" s="10">
        <v>976</v>
      </c>
      <c r="B3617" s="10" t="s">
        <v>51</v>
      </c>
      <c r="C3617" s="10" t="s">
        <v>8</v>
      </c>
      <c r="D3617" s="10" t="s">
        <v>249</v>
      </c>
      <c r="E3617" s="10" t="s">
        <v>7</v>
      </c>
      <c r="F3617" s="25" t="s">
        <v>371</v>
      </c>
      <c r="G3617" s="26">
        <f t="shared" ref="G3617:N3617" si="4236">G3618</f>
        <v>602.9</v>
      </c>
      <c r="H3617" s="26">
        <f t="shared" si="4236"/>
        <v>550.05276000000003</v>
      </c>
      <c r="I3617" s="26">
        <f t="shared" si="4236"/>
        <v>550.05276000000003</v>
      </c>
      <c r="J3617" s="26">
        <f t="shared" si="4236"/>
        <v>0</v>
      </c>
      <c r="K3617" s="26">
        <f t="shared" si="4236"/>
        <v>0</v>
      </c>
      <c r="L3617" s="26">
        <f t="shared" si="4236"/>
        <v>0</v>
      </c>
      <c r="M3617" s="26">
        <f t="shared" si="4236"/>
        <v>0</v>
      </c>
      <c r="N3617" s="26">
        <f t="shared" si="4236"/>
        <v>526.56799999999998</v>
      </c>
      <c r="O3617" s="47">
        <f t="shared" si="4210"/>
        <v>95.73045320234371</v>
      </c>
      <c r="P3617" s="26">
        <f t="shared" ref="P3617:R3617" si="4237">P3618</f>
        <v>0</v>
      </c>
      <c r="Q3617" s="26">
        <f t="shared" si="4237"/>
        <v>0</v>
      </c>
      <c r="R3617" s="26">
        <f t="shared" si="4237"/>
        <v>0</v>
      </c>
    </row>
    <row r="3618" spans="1:18" x14ac:dyDescent="0.35">
      <c r="A3618" s="10">
        <v>976</v>
      </c>
      <c r="B3618" s="10" t="s">
        <v>51</v>
      </c>
      <c r="C3618" s="10" t="s">
        <v>8</v>
      </c>
      <c r="D3618" s="10" t="s">
        <v>249</v>
      </c>
      <c r="E3618" s="10">
        <v>850</v>
      </c>
      <c r="F3618" s="25" t="s">
        <v>365</v>
      </c>
      <c r="G3618" s="26">
        <v>602.9</v>
      </c>
      <c r="H3618" s="26">
        <v>550.05276000000003</v>
      </c>
      <c r="I3618" s="26">
        <v>550.05276000000003</v>
      </c>
      <c r="J3618" s="26"/>
      <c r="K3618" s="26"/>
      <c r="L3618" s="26"/>
      <c r="M3618" s="26"/>
      <c r="N3618" s="26">
        <v>526.56799999999998</v>
      </c>
      <c r="O3618" s="47">
        <f t="shared" si="4210"/>
        <v>95.73045320234371</v>
      </c>
      <c r="P3618" s="26"/>
      <c r="Q3618" s="26"/>
      <c r="R3618" s="26"/>
    </row>
    <row r="3619" spans="1:18" ht="39" x14ac:dyDescent="0.35">
      <c r="A3619" s="10">
        <v>976</v>
      </c>
      <c r="B3619" s="10" t="s">
        <v>51</v>
      </c>
      <c r="C3619" s="10" t="s">
        <v>8</v>
      </c>
      <c r="D3619" s="10" t="s">
        <v>839</v>
      </c>
      <c r="E3619" s="10"/>
      <c r="F3619" s="25" t="s">
        <v>843</v>
      </c>
      <c r="G3619" s="26">
        <f t="shared" ref="G3619:N3620" si="4238">G3620</f>
        <v>3080</v>
      </c>
      <c r="H3619" s="26">
        <f t="shared" si="4238"/>
        <v>3080</v>
      </c>
      <c r="I3619" s="26">
        <f t="shared" si="4238"/>
        <v>3080</v>
      </c>
      <c r="J3619" s="26">
        <f t="shared" si="4238"/>
        <v>3080</v>
      </c>
      <c r="K3619" s="26">
        <f t="shared" si="4238"/>
        <v>3080</v>
      </c>
      <c r="L3619" s="26">
        <f t="shared" si="4238"/>
        <v>0</v>
      </c>
      <c r="M3619" s="26">
        <f t="shared" si="4238"/>
        <v>0</v>
      </c>
      <c r="N3619" s="26">
        <f t="shared" si="4238"/>
        <v>2596.7849999999999</v>
      </c>
      <c r="O3619" s="47">
        <f t="shared" si="4210"/>
        <v>84.311201298701306</v>
      </c>
      <c r="P3619" s="26">
        <f t="shared" ref="P3619:R3620" si="4239">P3620</f>
        <v>2596.7849999999999</v>
      </c>
      <c r="Q3619" s="26">
        <f t="shared" si="4239"/>
        <v>0</v>
      </c>
      <c r="R3619" s="26">
        <f t="shared" si="4239"/>
        <v>0</v>
      </c>
    </row>
    <row r="3620" spans="1:18" ht="26" x14ac:dyDescent="0.35">
      <c r="A3620" s="10">
        <v>976</v>
      </c>
      <c r="B3620" s="10" t="s">
        <v>51</v>
      </c>
      <c r="C3620" s="10" t="s">
        <v>8</v>
      </c>
      <c r="D3620" s="10" t="s">
        <v>839</v>
      </c>
      <c r="E3620" s="10" t="s">
        <v>6</v>
      </c>
      <c r="F3620" s="25" t="s">
        <v>367</v>
      </c>
      <c r="G3620" s="26">
        <f t="shared" si="4238"/>
        <v>3080</v>
      </c>
      <c r="H3620" s="26">
        <f t="shared" si="4238"/>
        <v>3080</v>
      </c>
      <c r="I3620" s="26">
        <f t="shared" si="4238"/>
        <v>3080</v>
      </c>
      <c r="J3620" s="26">
        <f t="shared" si="4238"/>
        <v>3080</v>
      </c>
      <c r="K3620" s="26">
        <f t="shared" si="4238"/>
        <v>3080</v>
      </c>
      <c r="L3620" s="26">
        <f t="shared" si="4238"/>
        <v>0</v>
      </c>
      <c r="M3620" s="26">
        <f t="shared" si="4238"/>
        <v>0</v>
      </c>
      <c r="N3620" s="26">
        <f t="shared" si="4238"/>
        <v>2596.7849999999999</v>
      </c>
      <c r="O3620" s="47">
        <f t="shared" si="4210"/>
        <v>84.311201298701306</v>
      </c>
      <c r="P3620" s="26">
        <f t="shared" si="4239"/>
        <v>2596.7849999999999</v>
      </c>
      <c r="Q3620" s="26">
        <f t="shared" si="4239"/>
        <v>0</v>
      </c>
      <c r="R3620" s="26">
        <f t="shared" si="4239"/>
        <v>0</v>
      </c>
    </row>
    <row r="3621" spans="1:18" ht="26" x14ac:dyDescent="0.35">
      <c r="A3621" s="10">
        <v>976</v>
      </c>
      <c r="B3621" s="10" t="s">
        <v>51</v>
      </c>
      <c r="C3621" s="10" t="s">
        <v>8</v>
      </c>
      <c r="D3621" s="10" t="s">
        <v>839</v>
      </c>
      <c r="E3621" s="10" t="s">
        <v>302</v>
      </c>
      <c r="F3621" s="25" t="s">
        <v>356</v>
      </c>
      <c r="G3621" s="26">
        <v>3080</v>
      </c>
      <c r="H3621" s="26">
        <v>3080</v>
      </c>
      <c r="I3621" s="26">
        <v>3080</v>
      </c>
      <c r="J3621" s="26">
        <f>H3621</f>
        <v>3080</v>
      </c>
      <c r="K3621" s="26">
        <f>I3621</f>
        <v>3080</v>
      </c>
      <c r="L3621" s="26"/>
      <c r="M3621" s="26"/>
      <c r="N3621" s="26">
        <v>2596.7849999999999</v>
      </c>
      <c r="O3621" s="47">
        <f t="shared" si="4210"/>
        <v>84.311201298701306</v>
      </c>
      <c r="P3621" s="26">
        <f>N3621</f>
        <v>2596.7849999999999</v>
      </c>
      <c r="Q3621" s="26"/>
      <c r="R3621" s="26"/>
    </row>
    <row r="3622" spans="1:18" ht="52" x14ac:dyDescent="0.35">
      <c r="A3622" s="10">
        <v>976</v>
      </c>
      <c r="B3622" s="10" t="s">
        <v>51</v>
      </c>
      <c r="C3622" s="10" t="s">
        <v>8</v>
      </c>
      <c r="D3622" s="10" t="s">
        <v>553</v>
      </c>
      <c r="E3622" s="10"/>
      <c r="F3622" s="25" t="s">
        <v>627</v>
      </c>
      <c r="G3622" s="26">
        <f t="shared" ref="G3622:N3623" si="4240">G3623</f>
        <v>6525.94</v>
      </c>
      <c r="H3622" s="26">
        <f t="shared" si="4240"/>
        <v>6525.94</v>
      </c>
      <c r="I3622" s="26">
        <f t="shared" si="4240"/>
        <v>6525.94</v>
      </c>
      <c r="J3622" s="26">
        <f t="shared" si="4240"/>
        <v>0</v>
      </c>
      <c r="K3622" s="26">
        <f t="shared" si="4240"/>
        <v>0</v>
      </c>
      <c r="L3622" s="26">
        <f t="shared" si="4240"/>
        <v>0</v>
      </c>
      <c r="M3622" s="26">
        <f t="shared" si="4240"/>
        <v>0</v>
      </c>
      <c r="N3622" s="26">
        <f t="shared" si="4240"/>
        <v>6525.9380000000001</v>
      </c>
      <c r="O3622" s="47">
        <f t="shared" si="4210"/>
        <v>99.99996935307405</v>
      </c>
      <c r="P3622" s="26">
        <f t="shared" ref="P3622:R3623" si="4241">P3623</f>
        <v>0</v>
      </c>
      <c r="Q3622" s="26">
        <f t="shared" si="4241"/>
        <v>0</v>
      </c>
      <c r="R3622" s="26">
        <f t="shared" si="4241"/>
        <v>0</v>
      </c>
    </row>
    <row r="3623" spans="1:18" ht="26" x14ac:dyDescent="0.35">
      <c r="A3623" s="10">
        <v>976</v>
      </c>
      <c r="B3623" s="10" t="s">
        <v>51</v>
      </c>
      <c r="C3623" s="10" t="s">
        <v>8</v>
      </c>
      <c r="D3623" s="10" t="s">
        <v>553</v>
      </c>
      <c r="E3623" s="10" t="s">
        <v>85</v>
      </c>
      <c r="F3623" s="25" t="s">
        <v>370</v>
      </c>
      <c r="G3623" s="26">
        <f t="shared" si="4240"/>
        <v>6525.94</v>
      </c>
      <c r="H3623" s="26">
        <f t="shared" si="4240"/>
        <v>6525.94</v>
      </c>
      <c r="I3623" s="26">
        <f t="shared" si="4240"/>
        <v>6525.94</v>
      </c>
      <c r="J3623" s="26">
        <f t="shared" si="4240"/>
        <v>0</v>
      </c>
      <c r="K3623" s="26">
        <f t="shared" si="4240"/>
        <v>0</v>
      </c>
      <c r="L3623" s="26">
        <f t="shared" si="4240"/>
        <v>0</v>
      </c>
      <c r="M3623" s="26">
        <f t="shared" si="4240"/>
        <v>0</v>
      </c>
      <c r="N3623" s="26">
        <f t="shared" si="4240"/>
        <v>6525.9380000000001</v>
      </c>
      <c r="O3623" s="47">
        <f t="shared" si="4210"/>
        <v>99.99996935307405</v>
      </c>
      <c r="P3623" s="26">
        <f t="shared" si="4241"/>
        <v>0</v>
      </c>
      <c r="Q3623" s="26">
        <f t="shared" si="4241"/>
        <v>0</v>
      </c>
      <c r="R3623" s="26">
        <f t="shared" si="4241"/>
        <v>0</v>
      </c>
    </row>
    <row r="3624" spans="1:18" ht="26" x14ac:dyDescent="0.35">
      <c r="A3624" s="10">
        <v>976</v>
      </c>
      <c r="B3624" s="10" t="s">
        <v>51</v>
      </c>
      <c r="C3624" s="10" t="s">
        <v>8</v>
      </c>
      <c r="D3624" s="10" t="s">
        <v>553</v>
      </c>
      <c r="E3624" s="10">
        <v>630</v>
      </c>
      <c r="F3624" s="25" t="s">
        <v>363</v>
      </c>
      <c r="G3624" s="26">
        <v>6525.94</v>
      </c>
      <c r="H3624" s="26">
        <v>6525.94</v>
      </c>
      <c r="I3624" s="26">
        <v>6525.94</v>
      </c>
      <c r="J3624" s="26"/>
      <c r="K3624" s="26"/>
      <c r="L3624" s="26"/>
      <c r="M3624" s="26"/>
      <c r="N3624" s="26">
        <v>6525.9380000000001</v>
      </c>
      <c r="O3624" s="47">
        <f t="shared" si="4210"/>
        <v>99.99996935307405</v>
      </c>
      <c r="P3624" s="26"/>
      <c r="Q3624" s="26"/>
      <c r="R3624" s="26"/>
    </row>
    <row r="3625" spans="1:18" ht="26" x14ac:dyDescent="0.35">
      <c r="A3625" s="10">
        <v>976</v>
      </c>
      <c r="B3625" s="10" t="s">
        <v>51</v>
      </c>
      <c r="C3625" s="10" t="s">
        <v>8</v>
      </c>
      <c r="D3625" s="10" t="s">
        <v>28</v>
      </c>
      <c r="E3625" s="10"/>
      <c r="F3625" s="25" t="s">
        <v>39</v>
      </c>
      <c r="G3625" s="26">
        <f>G3626</f>
        <v>43</v>
      </c>
      <c r="H3625" s="26">
        <f t="shared" ref="H3625:N3626" si="4242">H3626</f>
        <v>108</v>
      </c>
      <c r="I3625" s="26">
        <f t="shared" si="4242"/>
        <v>108</v>
      </c>
      <c r="J3625" s="26">
        <f t="shared" si="4242"/>
        <v>0</v>
      </c>
      <c r="K3625" s="26">
        <f t="shared" si="4242"/>
        <v>0</v>
      </c>
      <c r="L3625" s="26">
        <f t="shared" si="4242"/>
        <v>0</v>
      </c>
      <c r="M3625" s="26">
        <f t="shared" si="4242"/>
        <v>0</v>
      </c>
      <c r="N3625" s="26">
        <f t="shared" si="4242"/>
        <v>108</v>
      </c>
      <c r="O3625" s="47">
        <f t="shared" si="4210"/>
        <v>100</v>
      </c>
      <c r="P3625" s="26">
        <f t="shared" ref="P3625:R3626" si="4243">P3626</f>
        <v>0</v>
      </c>
      <c r="Q3625" s="26">
        <f t="shared" si="4243"/>
        <v>0</v>
      </c>
      <c r="R3625" s="26">
        <f t="shared" si="4243"/>
        <v>0</v>
      </c>
    </row>
    <row r="3626" spans="1:18" ht="26" x14ac:dyDescent="0.35">
      <c r="A3626" s="10">
        <v>976</v>
      </c>
      <c r="B3626" s="10" t="s">
        <v>51</v>
      </c>
      <c r="C3626" s="10" t="s">
        <v>8</v>
      </c>
      <c r="D3626" s="10" t="s">
        <v>59</v>
      </c>
      <c r="E3626" s="10"/>
      <c r="F3626" s="25" t="s">
        <v>72</v>
      </c>
      <c r="G3626" s="26">
        <f>G3627</f>
        <v>43</v>
      </c>
      <c r="H3626" s="26">
        <f t="shared" si="4242"/>
        <v>108</v>
      </c>
      <c r="I3626" s="26">
        <f t="shared" si="4242"/>
        <v>108</v>
      </c>
      <c r="J3626" s="26">
        <f t="shared" si="4242"/>
        <v>0</v>
      </c>
      <c r="K3626" s="26">
        <f t="shared" si="4242"/>
        <v>0</v>
      </c>
      <c r="L3626" s="26">
        <f t="shared" si="4242"/>
        <v>0</v>
      </c>
      <c r="M3626" s="26">
        <f t="shared" si="4242"/>
        <v>0</v>
      </c>
      <c r="N3626" s="26">
        <f t="shared" si="4242"/>
        <v>108</v>
      </c>
      <c r="O3626" s="47">
        <f t="shared" si="4210"/>
        <v>100</v>
      </c>
      <c r="P3626" s="26">
        <f t="shared" si="4243"/>
        <v>0</v>
      </c>
      <c r="Q3626" s="26">
        <f t="shared" si="4243"/>
        <v>0</v>
      </c>
      <c r="R3626" s="26">
        <f t="shared" si="4243"/>
        <v>0</v>
      </c>
    </row>
    <row r="3627" spans="1:18" ht="26" x14ac:dyDescent="0.35">
      <c r="A3627" s="10">
        <v>976</v>
      </c>
      <c r="B3627" s="10" t="s">
        <v>51</v>
      </c>
      <c r="C3627" s="10" t="s">
        <v>8</v>
      </c>
      <c r="D3627" s="10" t="s">
        <v>53</v>
      </c>
      <c r="E3627" s="10"/>
      <c r="F3627" s="25" t="s">
        <v>73</v>
      </c>
      <c r="G3627" s="26">
        <f>G3628+G3630</f>
        <v>43</v>
      </c>
      <c r="H3627" s="26">
        <f t="shared" ref="H3627:N3627" si="4244">H3628+H3630</f>
        <v>108</v>
      </c>
      <c r="I3627" s="26">
        <f t="shared" si="4244"/>
        <v>108</v>
      </c>
      <c r="J3627" s="26">
        <f t="shared" si="4244"/>
        <v>0</v>
      </c>
      <c r="K3627" s="26">
        <f t="shared" si="4244"/>
        <v>0</v>
      </c>
      <c r="L3627" s="26">
        <f t="shared" si="4244"/>
        <v>0</v>
      </c>
      <c r="M3627" s="26">
        <f t="shared" si="4244"/>
        <v>0</v>
      </c>
      <c r="N3627" s="26">
        <f t="shared" si="4244"/>
        <v>108</v>
      </c>
      <c r="O3627" s="47">
        <f t="shared" si="4210"/>
        <v>100</v>
      </c>
      <c r="P3627" s="26">
        <f t="shared" ref="P3627:R3627" si="4245">P3628+P3630</f>
        <v>0</v>
      </c>
      <c r="Q3627" s="26">
        <f t="shared" ref="Q3627" si="4246">Q3628+Q3630</f>
        <v>0</v>
      </c>
      <c r="R3627" s="26">
        <f t="shared" si="4245"/>
        <v>0</v>
      </c>
    </row>
    <row r="3628" spans="1:18" ht="26" x14ac:dyDescent="0.35">
      <c r="A3628" s="10">
        <v>976</v>
      </c>
      <c r="B3628" s="10" t="s">
        <v>51</v>
      </c>
      <c r="C3628" s="10" t="s">
        <v>8</v>
      </c>
      <c r="D3628" s="10" t="s">
        <v>53</v>
      </c>
      <c r="E3628" s="10" t="s">
        <v>6</v>
      </c>
      <c r="F3628" s="25" t="s">
        <v>367</v>
      </c>
      <c r="G3628" s="26">
        <f>G3629</f>
        <v>43</v>
      </c>
      <c r="H3628" s="26">
        <f t="shared" ref="H3628:N3628" si="4247">H3629</f>
        <v>43</v>
      </c>
      <c r="I3628" s="26">
        <f t="shared" si="4247"/>
        <v>43</v>
      </c>
      <c r="J3628" s="26">
        <f t="shared" si="4247"/>
        <v>0</v>
      </c>
      <c r="K3628" s="26">
        <f t="shared" si="4247"/>
        <v>0</v>
      </c>
      <c r="L3628" s="26">
        <f t="shared" si="4247"/>
        <v>0</v>
      </c>
      <c r="M3628" s="26">
        <f t="shared" si="4247"/>
        <v>0</v>
      </c>
      <c r="N3628" s="26">
        <f t="shared" si="4247"/>
        <v>43</v>
      </c>
      <c r="O3628" s="47">
        <f t="shared" si="4210"/>
        <v>100</v>
      </c>
      <c r="P3628" s="26">
        <f t="shared" ref="P3628:R3628" si="4248">P3629</f>
        <v>0</v>
      </c>
      <c r="Q3628" s="26">
        <f t="shared" si="4248"/>
        <v>0</v>
      </c>
      <c r="R3628" s="26">
        <f t="shared" si="4248"/>
        <v>0</v>
      </c>
    </row>
    <row r="3629" spans="1:18" ht="26" x14ac:dyDescent="0.35">
      <c r="A3629" s="10">
        <v>976</v>
      </c>
      <c r="B3629" s="10" t="s">
        <v>51</v>
      </c>
      <c r="C3629" s="10" t="s">
        <v>8</v>
      </c>
      <c r="D3629" s="10" t="s">
        <v>53</v>
      </c>
      <c r="E3629" s="10" t="s">
        <v>302</v>
      </c>
      <c r="F3629" s="25" t="s">
        <v>356</v>
      </c>
      <c r="G3629" s="26">
        <v>43</v>
      </c>
      <c r="H3629" s="26">
        <v>43</v>
      </c>
      <c r="I3629" s="26">
        <v>43</v>
      </c>
      <c r="J3629" s="26"/>
      <c r="K3629" s="26"/>
      <c r="L3629" s="26"/>
      <c r="M3629" s="26"/>
      <c r="N3629" s="26">
        <v>43</v>
      </c>
      <c r="O3629" s="47">
        <f t="shared" si="4210"/>
        <v>100</v>
      </c>
      <c r="P3629" s="26"/>
      <c r="Q3629" s="26"/>
      <c r="R3629" s="26"/>
    </row>
    <row r="3630" spans="1:18" ht="26" x14ac:dyDescent="0.35">
      <c r="A3630" s="10">
        <v>976</v>
      </c>
      <c r="B3630" s="10" t="s">
        <v>51</v>
      </c>
      <c r="C3630" s="10" t="s">
        <v>8</v>
      </c>
      <c r="D3630" s="10" t="s">
        <v>53</v>
      </c>
      <c r="E3630" s="10" t="s">
        <v>85</v>
      </c>
      <c r="F3630" s="25" t="s">
        <v>370</v>
      </c>
      <c r="G3630" s="26">
        <f>G3631</f>
        <v>0</v>
      </c>
      <c r="H3630" s="26">
        <f t="shared" ref="H3630:N3630" si="4249">H3631</f>
        <v>65</v>
      </c>
      <c r="I3630" s="26">
        <f t="shared" si="4249"/>
        <v>65</v>
      </c>
      <c r="J3630" s="26">
        <f t="shared" si="4249"/>
        <v>0</v>
      </c>
      <c r="K3630" s="26">
        <f t="shared" si="4249"/>
        <v>0</v>
      </c>
      <c r="L3630" s="26">
        <f t="shared" si="4249"/>
        <v>0</v>
      </c>
      <c r="M3630" s="26">
        <f t="shared" si="4249"/>
        <v>0</v>
      </c>
      <c r="N3630" s="26">
        <f t="shared" si="4249"/>
        <v>65</v>
      </c>
      <c r="O3630" s="47">
        <f t="shared" si="4210"/>
        <v>100</v>
      </c>
      <c r="P3630" s="26">
        <f t="shared" ref="P3630:R3630" si="4250">P3631</f>
        <v>0</v>
      </c>
      <c r="Q3630" s="26">
        <f t="shared" si="4250"/>
        <v>0</v>
      </c>
      <c r="R3630" s="26">
        <f t="shared" si="4250"/>
        <v>0</v>
      </c>
    </row>
    <row r="3631" spans="1:18" x14ac:dyDescent="0.35">
      <c r="A3631" s="10">
        <v>976</v>
      </c>
      <c r="B3631" s="10" t="s">
        <v>51</v>
      </c>
      <c r="C3631" s="10" t="s">
        <v>8</v>
      </c>
      <c r="D3631" s="10" t="s">
        <v>53</v>
      </c>
      <c r="E3631" s="10">
        <v>620</v>
      </c>
      <c r="F3631" s="25" t="s">
        <v>362</v>
      </c>
      <c r="G3631" s="26"/>
      <c r="H3631" s="26">
        <v>65</v>
      </c>
      <c r="I3631" s="26">
        <v>65</v>
      </c>
      <c r="J3631" s="26"/>
      <c r="K3631" s="26"/>
      <c r="L3631" s="26"/>
      <c r="M3631" s="26"/>
      <c r="N3631" s="26">
        <v>65</v>
      </c>
      <c r="O3631" s="47">
        <f t="shared" si="4210"/>
        <v>100</v>
      </c>
      <c r="P3631" s="26"/>
      <c r="Q3631" s="26"/>
      <c r="R3631" s="26"/>
    </row>
    <row r="3632" spans="1:18" s="29" customFormat="1" x14ac:dyDescent="0.35">
      <c r="A3632" s="20">
        <v>976</v>
      </c>
      <c r="B3632" s="20" t="s">
        <v>51</v>
      </c>
      <c r="C3632" s="20" t="s">
        <v>130</v>
      </c>
      <c r="D3632" s="20"/>
      <c r="E3632" s="20"/>
      <c r="F3632" s="21" t="s">
        <v>383</v>
      </c>
      <c r="G3632" s="22">
        <f t="shared" ref="G3632:N3632" si="4251">G3633</f>
        <v>184752.658</v>
      </c>
      <c r="H3632" s="22">
        <f t="shared" si="4251"/>
        <v>179124.87303000002</v>
      </c>
      <c r="I3632" s="22">
        <f t="shared" si="4251"/>
        <v>179124.87303000002</v>
      </c>
      <c r="J3632" s="22">
        <f t="shared" si="4251"/>
        <v>1441.31501</v>
      </c>
      <c r="K3632" s="22">
        <f t="shared" si="4251"/>
        <v>1441.31501</v>
      </c>
      <c r="L3632" s="22">
        <f t="shared" si="4251"/>
        <v>168665.45761000001</v>
      </c>
      <c r="M3632" s="22">
        <f t="shared" si="4251"/>
        <v>168665.45761000001</v>
      </c>
      <c r="N3632" s="22">
        <f t="shared" si="4251"/>
        <v>128391.003</v>
      </c>
      <c r="O3632" s="48">
        <f t="shared" si="4210"/>
        <v>71.676814519498336</v>
      </c>
      <c r="P3632" s="22">
        <f t="shared" ref="P3632:R3632" si="4252">P3633</f>
        <v>1441.3150000000001</v>
      </c>
      <c r="Q3632" s="22">
        <f t="shared" si="4252"/>
        <v>119453.004</v>
      </c>
      <c r="R3632" s="22">
        <f t="shared" si="4252"/>
        <v>0</v>
      </c>
    </row>
    <row r="3633" spans="1:18" ht="26" x14ac:dyDescent="0.35">
      <c r="A3633" s="10">
        <v>976</v>
      </c>
      <c r="B3633" s="10" t="s">
        <v>51</v>
      </c>
      <c r="C3633" s="10" t="s">
        <v>130</v>
      </c>
      <c r="D3633" s="10" t="s">
        <v>268</v>
      </c>
      <c r="E3633" s="10"/>
      <c r="F3633" s="25" t="s">
        <v>298</v>
      </c>
      <c r="G3633" s="26">
        <f t="shared" ref="G3633:R3633" si="4253">G3634+G3644</f>
        <v>184752.658</v>
      </c>
      <c r="H3633" s="26">
        <f t="shared" si="4253"/>
        <v>179124.87303000002</v>
      </c>
      <c r="I3633" s="26">
        <f t="shared" si="4253"/>
        <v>179124.87303000002</v>
      </c>
      <c r="J3633" s="26">
        <f t="shared" si="4253"/>
        <v>1441.31501</v>
      </c>
      <c r="K3633" s="26">
        <f t="shared" si="4253"/>
        <v>1441.31501</v>
      </c>
      <c r="L3633" s="26">
        <f t="shared" si="4253"/>
        <v>168665.45761000001</v>
      </c>
      <c r="M3633" s="26">
        <f t="shared" si="4253"/>
        <v>168665.45761000001</v>
      </c>
      <c r="N3633" s="26">
        <f t="shared" si="4253"/>
        <v>128391.003</v>
      </c>
      <c r="O3633" s="47">
        <f t="shared" si="4210"/>
        <v>71.676814519498336</v>
      </c>
      <c r="P3633" s="26">
        <f t="shared" si="4253"/>
        <v>1441.3150000000001</v>
      </c>
      <c r="Q3633" s="26">
        <f t="shared" si="4253"/>
        <v>119453.004</v>
      </c>
      <c r="R3633" s="26">
        <f t="shared" si="4253"/>
        <v>0</v>
      </c>
    </row>
    <row r="3634" spans="1:18" x14ac:dyDescent="0.35">
      <c r="A3634" s="10">
        <v>976</v>
      </c>
      <c r="B3634" s="10" t="s">
        <v>51</v>
      </c>
      <c r="C3634" s="10" t="s">
        <v>130</v>
      </c>
      <c r="D3634" s="10" t="s">
        <v>556</v>
      </c>
      <c r="E3634" s="10"/>
      <c r="F3634" s="25" t="s">
        <v>623</v>
      </c>
      <c r="G3634" s="26">
        <f>G3638+G3641+G3635</f>
        <v>167224.14300000001</v>
      </c>
      <c r="H3634" s="26">
        <f t="shared" ref="H3634:R3634" si="4254">H3638+H3641+H3635</f>
        <v>168665.45761000001</v>
      </c>
      <c r="I3634" s="26">
        <f t="shared" si="4254"/>
        <v>168665.45761000001</v>
      </c>
      <c r="J3634" s="26">
        <f t="shared" si="4254"/>
        <v>1441.31501</v>
      </c>
      <c r="K3634" s="26">
        <f t="shared" si="4254"/>
        <v>1441.31501</v>
      </c>
      <c r="L3634" s="26">
        <f t="shared" si="4254"/>
        <v>168665.45761000001</v>
      </c>
      <c r="M3634" s="26">
        <f t="shared" si="4254"/>
        <v>168665.45761000001</v>
      </c>
      <c r="N3634" s="26">
        <f t="shared" si="4254"/>
        <v>119453.004</v>
      </c>
      <c r="O3634" s="47">
        <f t="shared" si="4210"/>
        <v>70.822446808407875</v>
      </c>
      <c r="P3634" s="26">
        <f t="shared" si="4254"/>
        <v>1441.3150000000001</v>
      </c>
      <c r="Q3634" s="26">
        <f t="shared" si="4254"/>
        <v>119453.004</v>
      </c>
      <c r="R3634" s="26">
        <f t="shared" si="4254"/>
        <v>0</v>
      </c>
    </row>
    <row r="3635" spans="1:18" ht="39" x14ac:dyDescent="0.35">
      <c r="A3635" s="10">
        <v>976</v>
      </c>
      <c r="B3635" s="10" t="s">
        <v>51</v>
      </c>
      <c r="C3635" s="10" t="s">
        <v>130</v>
      </c>
      <c r="D3635" s="10" t="s">
        <v>550</v>
      </c>
      <c r="E3635" s="10"/>
      <c r="F3635" s="25" t="s">
        <v>854</v>
      </c>
      <c r="G3635" s="26">
        <f>G3636</f>
        <v>0</v>
      </c>
      <c r="H3635" s="26">
        <f t="shared" ref="H3635:N3636" si="4255">H3636</f>
        <v>1441.31501</v>
      </c>
      <c r="I3635" s="26">
        <f t="shared" si="4255"/>
        <v>1441.31501</v>
      </c>
      <c r="J3635" s="26">
        <f t="shared" si="4255"/>
        <v>1441.31501</v>
      </c>
      <c r="K3635" s="26">
        <f t="shared" si="4255"/>
        <v>1441.31501</v>
      </c>
      <c r="L3635" s="26">
        <f t="shared" si="4255"/>
        <v>1441.31501</v>
      </c>
      <c r="M3635" s="26">
        <f t="shared" si="4255"/>
        <v>1441.31501</v>
      </c>
      <c r="N3635" s="26">
        <f t="shared" si="4255"/>
        <v>1441.3150000000001</v>
      </c>
      <c r="O3635" s="47">
        <f t="shared" si="4210"/>
        <v>99.999999306189153</v>
      </c>
      <c r="P3635" s="26">
        <f t="shared" ref="P3635:R3636" si="4256">P3636</f>
        <v>1441.3150000000001</v>
      </c>
      <c r="Q3635" s="26">
        <f t="shared" si="4256"/>
        <v>1441.3150000000001</v>
      </c>
      <c r="R3635" s="26">
        <f t="shared" si="4256"/>
        <v>0</v>
      </c>
    </row>
    <row r="3636" spans="1:18" ht="26" x14ac:dyDescent="0.35">
      <c r="A3636" s="10">
        <v>976</v>
      </c>
      <c r="B3636" s="10" t="s">
        <v>51</v>
      </c>
      <c r="C3636" s="10" t="s">
        <v>130</v>
      </c>
      <c r="D3636" s="10" t="s">
        <v>550</v>
      </c>
      <c r="E3636" s="10" t="s">
        <v>20</v>
      </c>
      <c r="F3636" s="25" t="s">
        <v>369</v>
      </c>
      <c r="G3636" s="26">
        <f>G3637</f>
        <v>0</v>
      </c>
      <c r="H3636" s="26">
        <f t="shared" si="4255"/>
        <v>1441.31501</v>
      </c>
      <c r="I3636" s="26">
        <f t="shared" si="4255"/>
        <v>1441.31501</v>
      </c>
      <c r="J3636" s="26">
        <f t="shared" si="4255"/>
        <v>1441.31501</v>
      </c>
      <c r="K3636" s="26">
        <f t="shared" si="4255"/>
        <v>1441.31501</v>
      </c>
      <c r="L3636" s="26">
        <f t="shared" si="4255"/>
        <v>1441.31501</v>
      </c>
      <c r="M3636" s="26">
        <f t="shared" si="4255"/>
        <v>1441.31501</v>
      </c>
      <c r="N3636" s="26">
        <f t="shared" si="4255"/>
        <v>1441.3150000000001</v>
      </c>
      <c r="O3636" s="47">
        <f t="shared" si="4210"/>
        <v>99.999999306189153</v>
      </c>
      <c r="P3636" s="26">
        <f t="shared" si="4256"/>
        <v>1441.3150000000001</v>
      </c>
      <c r="Q3636" s="26">
        <f t="shared" si="4256"/>
        <v>1441.3150000000001</v>
      </c>
      <c r="R3636" s="26">
        <f t="shared" si="4256"/>
        <v>0</v>
      </c>
    </row>
    <row r="3637" spans="1:18" x14ac:dyDescent="0.35">
      <c r="A3637" s="10">
        <v>976</v>
      </c>
      <c r="B3637" s="10" t="s">
        <v>51</v>
      </c>
      <c r="C3637" s="10" t="s">
        <v>130</v>
      </c>
      <c r="D3637" s="10" t="s">
        <v>550</v>
      </c>
      <c r="E3637" s="10">
        <v>410</v>
      </c>
      <c r="F3637" s="25" t="s">
        <v>360</v>
      </c>
      <c r="G3637" s="26"/>
      <c r="H3637" s="26">
        <v>1441.31501</v>
      </c>
      <c r="I3637" s="26">
        <v>1441.31501</v>
      </c>
      <c r="J3637" s="26">
        <f>H3637</f>
        <v>1441.31501</v>
      </c>
      <c r="K3637" s="26">
        <f>I3637</f>
        <v>1441.31501</v>
      </c>
      <c r="L3637" s="26">
        <f>H3637</f>
        <v>1441.31501</v>
      </c>
      <c r="M3637" s="26">
        <f>I3637</f>
        <v>1441.31501</v>
      </c>
      <c r="N3637" s="26">
        <v>1441.3150000000001</v>
      </c>
      <c r="O3637" s="47">
        <f t="shared" si="4210"/>
        <v>99.999999306189153</v>
      </c>
      <c r="P3637" s="26">
        <f>N3637</f>
        <v>1441.3150000000001</v>
      </c>
      <c r="Q3637" s="26">
        <v>1441.3150000000001</v>
      </c>
      <c r="R3637" s="26"/>
    </row>
    <row r="3638" spans="1:18" ht="26" x14ac:dyDescent="0.35">
      <c r="A3638" s="10">
        <v>976</v>
      </c>
      <c r="B3638" s="10" t="s">
        <v>51</v>
      </c>
      <c r="C3638" s="10" t="s">
        <v>130</v>
      </c>
      <c r="D3638" s="10" t="s">
        <v>554</v>
      </c>
      <c r="E3638" s="10"/>
      <c r="F3638" s="25" t="s">
        <v>626</v>
      </c>
      <c r="G3638" s="26">
        <f t="shared" ref="G3638:N3639" si="4257">G3639</f>
        <v>162695.255</v>
      </c>
      <c r="H3638" s="26">
        <f t="shared" si="4257"/>
        <v>162695.25416000001</v>
      </c>
      <c r="I3638" s="26">
        <f t="shared" si="4257"/>
        <v>162695.25416000001</v>
      </c>
      <c r="J3638" s="26">
        <f t="shared" si="4257"/>
        <v>0</v>
      </c>
      <c r="K3638" s="26">
        <f t="shared" si="4257"/>
        <v>0</v>
      </c>
      <c r="L3638" s="26">
        <f t="shared" si="4257"/>
        <v>162695.25416000001</v>
      </c>
      <c r="M3638" s="26">
        <f t="shared" si="4257"/>
        <v>162695.25416000001</v>
      </c>
      <c r="N3638" s="26">
        <f t="shared" si="4257"/>
        <v>118011.689</v>
      </c>
      <c r="O3638" s="47">
        <f t="shared" si="4210"/>
        <v>72.535421890022249</v>
      </c>
      <c r="P3638" s="26">
        <f t="shared" ref="P3638:R3639" si="4258">P3639</f>
        <v>0</v>
      </c>
      <c r="Q3638" s="26">
        <f t="shared" si="4258"/>
        <v>118011.689</v>
      </c>
      <c r="R3638" s="26">
        <f t="shared" si="4258"/>
        <v>0</v>
      </c>
    </row>
    <row r="3639" spans="1:18" ht="26" x14ac:dyDescent="0.35">
      <c r="A3639" s="10">
        <v>976</v>
      </c>
      <c r="B3639" s="10" t="s">
        <v>51</v>
      </c>
      <c r="C3639" s="10" t="s">
        <v>130</v>
      </c>
      <c r="D3639" s="10" t="s">
        <v>554</v>
      </c>
      <c r="E3639" s="10" t="s">
        <v>20</v>
      </c>
      <c r="F3639" s="25" t="s">
        <v>369</v>
      </c>
      <c r="G3639" s="26">
        <f t="shared" si="4257"/>
        <v>162695.255</v>
      </c>
      <c r="H3639" s="26">
        <f t="shared" si="4257"/>
        <v>162695.25416000001</v>
      </c>
      <c r="I3639" s="26">
        <f t="shared" si="4257"/>
        <v>162695.25416000001</v>
      </c>
      <c r="J3639" s="26">
        <f t="shared" si="4257"/>
        <v>0</v>
      </c>
      <c r="K3639" s="26">
        <f t="shared" si="4257"/>
        <v>0</v>
      </c>
      <c r="L3639" s="26">
        <f t="shared" si="4257"/>
        <v>162695.25416000001</v>
      </c>
      <c r="M3639" s="26">
        <f t="shared" si="4257"/>
        <v>162695.25416000001</v>
      </c>
      <c r="N3639" s="26">
        <f t="shared" si="4257"/>
        <v>118011.689</v>
      </c>
      <c r="O3639" s="47">
        <f t="shared" si="4210"/>
        <v>72.535421890022249</v>
      </c>
      <c r="P3639" s="26">
        <f t="shared" si="4258"/>
        <v>0</v>
      </c>
      <c r="Q3639" s="26">
        <f t="shared" si="4258"/>
        <v>118011.689</v>
      </c>
      <c r="R3639" s="26">
        <f t="shared" si="4258"/>
        <v>0</v>
      </c>
    </row>
    <row r="3640" spans="1:18" x14ac:dyDescent="0.35">
      <c r="A3640" s="10">
        <v>976</v>
      </c>
      <c r="B3640" s="10" t="s">
        <v>51</v>
      </c>
      <c r="C3640" s="10" t="s">
        <v>130</v>
      </c>
      <c r="D3640" s="10" t="s">
        <v>554</v>
      </c>
      <c r="E3640" s="10">
        <v>410</v>
      </c>
      <c r="F3640" s="25" t="s">
        <v>360</v>
      </c>
      <c r="G3640" s="26">
        <v>162695.255</v>
      </c>
      <c r="H3640" s="26">
        <v>162695.25416000001</v>
      </c>
      <c r="I3640" s="26">
        <v>162695.25416000001</v>
      </c>
      <c r="J3640" s="26"/>
      <c r="K3640" s="26"/>
      <c r="L3640" s="26">
        <f>H3640</f>
        <v>162695.25416000001</v>
      </c>
      <c r="M3640" s="26">
        <f>I3640</f>
        <v>162695.25416000001</v>
      </c>
      <c r="N3640" s="26">
        <v>118011.689</v>
      </c>
      <c r="O3640" s="47">
        <f t="shared" si="4210"/>
        <v>72.535421890022249</v>
      </c>
      <c r="P3640" s="26"/>
      <c r="Q3640" s="26">
        <v>118011.689</v>
      </c>
      <c r="R3640" s="26"/>
    </row>
    <row r="3641" spans="1:18" ht="26" x14ac:dyDescent="0.35">
      <c r="A3641" s="10">
        <v>976</v>
      </c>
      <c r="B3641" s="10" t="s">
        <v>51</v>
      </c>
      <c r="C3641" s="10" t="s">
        <v>130</v>
      </c>
      <c r="D3641" s="10" t="s">
        <v>807</v>
      </c>
      <c r="E3641" s="10"/>
      <c r="F3641" s="25" t="s">
        <v>813</v>
      </c>
      <c r="G3641" s="26">
        <f t="shared" ref="G3641:G3642" si="4259">G3642</f>
        <v>4528.8879999999999</v>
      </c>
      <c r="H3641" s="26">
        <f t="shared" ref="H3641:M3642" si="4260">H3642</f>
        <v>4528.8884399999997</v>
      </c>
      <c r="I3641" s="26">
        <f t="shared" si="4260"/>
        <v>4528.8884399999997</v>
      </c>
      <c r="J3641" s="26">
        <f t="shared" si="4260"/>
        <v>0</v>
      </c>
      <c r="K3641" s="26">
        <f t="shared" si="4260"/>
        <v>0</v>
      </c>
      <c r="L3641" s="26">
        <f t="shared" si="4260"/>
        <v>4528.8884399999997</v>
      </c>
      <c r="M3641" s="26">
        <f t="shared" si="4260"/>
        <v>4528.8884399999997</v>
      </c>
      <c r="N3641" s="26">
        <f t="shared" ref="N3641:N3642" si="4261">N3642</f>
        <v>0</v>
      </c>
      <c r="O3641" s="47">
        <f t="shared" si="4210"/>
        <v>0</v>
      </c>
      <c r="P3641" s="26">
        <f t="shared" ref="P3641:R3642" si="4262">P3642</f>
        <v>0</v>
      </c>
      <c r="Q3641" s="26">
        <f t="shared" si="4262"/>
        <v>0</v>
      </c>
      <c r="R3641" s="26">
        <f t="shared" si="4262"/>
        <v>0</v>
      </c>
    </row>
    <row r="3642" spans="1:18" ht="26" x14ac:dyDescent="0.35">
      <c r="A3642" s="10">
        <v>976</v>
      </c>
      <c r="B3642" s="10" t="s">
        <v>51</v>
      </c>
      <c r="C3642" s="10" t="s">
        <v>130</v>
      </c>
      <c r="D3642" s="10" t="s">
        <v>807</v>
      </c>
      <c r="E3642" s="10" t="s">
        <v>20</v>
      </c>
      <c r="F3642" s="25" t="s">
        <v>369</v>
      </c>
      <c r="G3642" s="26">
        <f t="shared" si="4259"/>
        <v>4528.8879999999999</v>
      </c>
      <c r="H3642" s="26">
        <f t="shared" si="4260"/>
        <v>4528.8884399999997</v>
      </c>
      <c r="I3642" s="26">
        <f t="shared" si="4260"/>
        <v>4528.8884399999997</v>
      </c>
      <c r="J3642" s="26">
        <f t="shared" si="4260"/>
        <v>0</v>
      </c>
      <c r="K3642" s="26">
        <f t="shared" si="4260"/>
        <v>0</v>
      </c>
      <c r="L3642" s="26">
        <f t="shared" si="4260"/>
        <v>4528.8884399999997</v>
      </c>
      <c r="M3642" s="26">
        <f t="shared" si="4260"/>
        <v>4528.8884399999997</v>
      </c>
      <c r="N3642" s="26">
        <f t="shared" si="4261"/>
        <v>0</v>
      </c>
      <c r="O3642" s="47">
        <f t="shared" si="4210"/>
        <v>0</v>
      </c>
      <c r="P3642" s="26">
        <f t="shared" si="4262"/>
        <v>0</v>
      </c>
      <c r="Q3642" s="26">
        <f t="shared" si="4262"/>
        <v>0</v>
      </c>
      <c r="R3642" s="26">
        <f t="shared" si="4262"/>
        <v>0</v>
      </c>
    </row>
    <row r="3643" spans="1:18" x14ac:dyDescent="0.35">
      <c r="A3643" s="10">
        <v>976</v>
      </c>
      <c r="B3643" s="10" t="s">
        <v>51</v>
      </c>
      <c r="C3643" s="10" t="s">
        <v>130</v>
      </c>
      <c r="D3643" s="10" t="s">
        <v>807</v>
      </c>
      <c r="E3643" s="10" t="s">
        <v>524</v>
      </c>
      <c r="F3643" s="25" t="s">
        <v>360</v>
      </c>
      <c r="G3643" s="26">
        <f>5000-471.112</f>
        <v>4528.8879999999999</v>
      </c>
      <c r="H3643" s="26">
        <v>4528.8884399999997</v>
      </c>
      <c r="I3643" s="26">
        <v>4528.8884399999997</v>
      </c>
      <c r="J3643" s="26"/>
      <c r="K3643" s="26"/>
      <c r="L3643" s="26">
        <f>H3643</f>
        <v>4528.8884399999997</v>
      </c>
      <c r="M3643" s="26">
        <f>I3643</f>
        <v>4528.8884399999997</v>
      </c>
      <c r="N3643" s="26"/>
      <c r="O3643" s="47">
        <f t="shared" si="4210"/>
        <v>0</v>
      </c>
      <c r="P3643" s="26"/>
      <c r="Q3643" s="26"/>
      <c r="R3643" s="26"/>
    </row>
    <row r="3644" spans="1:18" ht="26" x14ac:dyDescent="0.35">
      <c r="A3644" s="10">
        <v>976</v>
      </c>
      <c r="B3644" s="10" t="s">
        <v>51</v>
      </c>
      <c r="C3644" s="10" t="s">
        <v>130</v>
      </c>
      <c r="D3644" s="10" t="s">
        <v>269</v>
      </c>
      <c r="E3644" s="10"/>
      <c r="F3644" s="25" t="s">
        <v>299</v>
      </c>
      <c r="G3644" s="26">
        <f t="shared" ref="G3644" si="4263">G3645+G3648</f>
        <v>17528.514999999999</v>
      </c>
      <c r="H3644" s="26">
        <f t="shared" ref="H3644:M3644" si="4264">H3645+H3648</f>
        <v>10459.415420000001</v>
      </c>
      <c r="I3644" s="26">
        <f t="shared" si="4264"/>
        <v>10459.415420000001</v>
      </c>
      <c r="J3644" s="26">
        <f t="shared" si="4264"/>
        <v>0</v>
      </c>
      <c r="K3644" s="26">
        <f t="shared" si="4264"/>
        <v>0</v>
      </c>
      <c r="L3644" s="26">
        <f t="shared" si="4264"/>
        <v>0</v>
      </c>
      <c r="M3644" s="26">
        <f t="shared" si="4264"/>
        <v>0</v>
      </c>
      <c r="N3644" s="26">
        <f t="shared" ref="N3644" si="4265">N3645+N3648</f>
        <v>8937.9989999999998</v>
      </c>
      <c r="O3644" s="47">
        <f t="shared" si="4210"/>
        <v>85.454097013004954</v>
      </c>
      <c r="P3644" s="26">
        <f t="shared" ref="P3644:R3644" si="4266">P3645+P3648</f>
        <v>0</v>
      </c>
      <c r="Q3644" s="26">
        <f t="shared" ref="Q3644" si="4267">Q3645+Q3648</f>
        <v>0</v>
      </c>
      <c r="R3644" s="26">
        <f t="shared" si="4266"/>
        <v>0</v>
      </c>
    </row>
    <row r="3645" spans="1:18" ht="39" x14ac:dyDescent="0.35">
      <c r="A3645" s="10">
        <v>976</v>
      </c>
      <c r="B3645" s="10" t="s">
        <v>51</v>
      </c>
      <c r="C3645" s="10" t="s">
        <v>130</v>
      </c>
      <c r="D3645" s="10" t="s">
        <v>249</v>
      </c>
      <c r="E3645" s="10"/>
      <c r="F3645" s="25" t="s">
        <v>37</v>
      </c>
      <c r="G3645" s="26">
        <f t="shared" ref="G3645:N3646" si="4268">G3646</f>
        <v>2247.7820000000002</v>
      </c>
      <c r="H3645" s="26">
        <f t="shared" si="4268"/>
        <v>2247.7817399999999</v>
      </c>
      <c r="I3645" s="26">
        <f t="shared" si="4268"/>
        <v>2247.7817399999999</v>
      </c>
      <c r="J3645" s="26">
        <f t="shared" si="4268"/>
        <v>0</v>
      </c>
      <c r="K3645" s="26">
        <f t="shared" si="4268"/>
        <v>0</v>
      </c>
      <c r="L3645" s="26">
        <f t="shared" si="4268"/>
        <v>0</v>
      </c>
      <c r="M3645" s="26">
        <f t="shared" si="4268"/>
        <v>0</v>
      </c>
      <c r="N3645" s="26">
        <f t="shared" si="4268"/>
        <v>2201.806</v>
      </c>
      <c r="O3645" s="47">
        <f t="shared" si="4210"/>
        <v>97.954617248559032</v>
      </c>
      <c r="P3645" s="26">
        <f t="shared" ref="P3645:R3646" si="4269">P3646</f>
        <v>0</v>
      </c>
      <c r="Q3645" s="26">
        <f t="shared" si="4269"/>
        <v>0</v>
      </c>
      <c r="R3645" s="26">
        <f t="shared" si="4269"/>
        <v>0</v>
      </c>
    </row>
    <row r="3646" spans="1:18" x14ac:dyDescent="0.35">
      <c r="A3646" s="10">
        <v>976</v>
      </c>
      <c r="B3646" s="10" t="s">
        <v>51</v>
      </c>
      <c r="C3646" s="10" t="s">
        <v>130</v>
      </c>
      <c r="D3646" s="10" t="s">
        <v>249</v>
      </c>
      <c r="E3646" s="10" t="s">
        <v>7</v>
      </c>
      <c r="F3646" s="25" t="s">
        <v>371</v>
      </c>
      <c r="G3646" s="26">
        <f t="shared" si="4268"/>
        <v>2247.7820000000002</v>
      </c>
      <c r="H3646" s="26">
        <f t="shared" si="4268"/>
        <v>2247.7817399999999</v>
      </c>
      <c r="I3646" s="26">
        <f t="shared" si="4268"/>
        <v>2247.7817399999999</v>
      </c>
      <c r="J3646" s="26">
        <f t="shared" si="4268"/>
        <v>0</v>
      </c>
      <c r="K3646" s="26">
        <f t="shared" si="4268"/>
        <v>0</v>
      </c>
      <c r="L3646" s="26">
        <f t="shared" si="4268"/>
        <v>0</v>
      </c>
      <c r="M3646" s="26">
        <f t="shared" si="4268"/>
        <v>0</v>
      </c>
      <c r="N3646" s="26">
        <f t="shared" si="4268"/>
        <v>2201.806</v>
      </c>
      <c r="O3646" s="47">
        <f t="shared" si="4210"/>
        <v>97.954617248559032</v>
      </c>
      <c r="P3646" s="26">
        <f t="shared" si="4269"/>
        <v>0</v>
      </c>
      <c r="Q3646" s="26">
        <f t="shared" si="4269"/>
        <v>0</v>
      </c>
      <c r="R3646" s="26">
        <f t="shared" si="4269"/>
        <v>0</v>
      </c>
    </row>
    <row r="3647" spans="1:18" x14ac:dyDescent="0.35">
      <c r="A3647" s="10">
        <v>976</v>
      </c>
      <c r="B3647" s="10" t="s">
        <v>51</v>
      </c>
      <c r="C3647" s="10" t="s">
        <v>130</v>
      </c>
      <c r="D3647" s="10" t="s">
        <v>249</v>
      </c>
      <c r="E3647" s="10">
        <v>850</v>
      </c>
      <c r="F3647" s="25" t="s">
        <v>365</v>
      </c>
      <c r="G3647" s="26">
        <f>8843.1-6523.8-71.518</f>
        <v>2247.7820000000002</v>
      </c>
      <c r="H3647" s="26">
        <v>2247.7817399999999</v>
      </c>
      <c r="I3647" s="26">
        <v>2247.7817399999999</v>
      </c>
      <c r="J3647" s="26"/>
      <c r="K3647" s="26"/>
      <c r="L3647" s="26"/>
      <c r="M3647" s="26"/>
      <c r="N3647" s="26">
        <v>2201.806</v>
      </c>
      <c r="O3647" s="47">
        <f t="shared" si="4210"/>
        <v>97.954617248559032</v>
      </c>
      <c r="P3647" s="26"/>
      <c r="Q3647" s="26"/>
      <c r="R3647" s="26"/>
    </row>
    <row r="3648" spans="1:18" x14ac:dyDescent="0.35">
      <c r="A3648" s="10">
        <v>976</v>
      </c>
      <c r="B3648" s="10" t="s">
        <v>51</v>
      </c>
      <c r="C3648" s="10" t="s">
        <v>130</v>
      </c>
      <c r="D3648" s="10" t="s">
        <v>327</v>
      </c>
      <c r="E3648" s="10"/>
      <c r="F3648" s="25" t="s">
        <v>385</v>
      </c>
      <c r="G3648" s="26">
        <f>G3649+G3651</f>
        <v>15280.733</v>
      </c>
      <c r="H3648" s="26">
        <f t="shared" ref="H3648:N3648" si="4270">H3649+H3651</f>
        <v>8211.6336800000008</v>
      </c>
      <c r="I3648" s="26">
        <f t="shared" si="4270"/>
        <v>8211.6336800000008</v>
      </c>
      <c r="J3648" s="26">
        <f t="shared" si="4270"/>
        <v>0</v>
      </c>
      <c r="K3648" s="26">
        <f t="shared" si="4270"/>
        <v>0</v>
      </c>
      <c r="L3648" s="26">
        <f t="shared" si="4270"/>
        <v>0</v>
      </c>
      <c r="M3648" s="26">
        <f t="shared" si="4270"/>
        <v>0</v>
      </c>
      <c r="N3648" s="26">
        <f t="shared" si="4270"/>
        <v>6736.1929999999993</v>
      </c>
      <c r="O3648" s="47">
        <f t="shared" si="4210"/>
        <v>82.032312478897609</v>
      </c>
      <c r="P3648" s="26">
        <f t="shared" ref="P3648:R3648" si="4271">P3649+P3651</f>
        <v>0</v>
      </c>
      <c r="Q3648" s="26">
        <f t="shared" ref="Q3648" si="4272">Q3649+Q3651</f>
        <v>0</v>
      </c>
      <c r="R3648" s="26">
        <f t="shared" si="4271"/>
        <v>0</v>
      </c>
    </row>
    <row r="3649" spans="1:18" ht="26" x14ac:dyDescent="0.35">
      <c r="A3649" s="10">
        <v>976</v>
      </c>
      <c r="B3649" s="10" t="s">
        <v>51</v>
      </c>
      <c r="C3649" s="10" t="s">
        <v>130</v>
      </c>
      <c r="D3649" s="10" t="s">
        <v>327</v>
      </c>
      <c r="E3649" s="10" t="s">
        <v>6</v>
      </c>
      <c r="F3649" s="25" t="s">
        <v>367</v>
      </c>
      <c r="G3649" s="26">
        <f t="shared" ref="G3649:N3649" si="4273">G3650</f>
        <v>15280.733</v>
      </c>
      <c r="H3649" s="26">
        <f t="shared" si="4273"/>
        <v>6156.9241300000003</v>
      </c>
      <c r="I3649" s="26">
        <f t="shared" si="4273"/>
        <v>6156.9241300000003</v>
      </c>
      <c r="J3649" s="26">
        <f t="shared" si="4273"/>
        <v>0</v>
      </c>
      <c r="K3649" s="26">
        <f t="shared" si="4273"/>
        <v>0</v>
      </c>
      <c r="L3649" s="26">
        <f t="shared" si="4273"/>
        <v>0</v>
      </c>
      <c r="M3649" s="26">
        <f t="shared" si="4273"/>
        <v>0</v>
      </c>
      <c r="N3649" s="26">
        <f t="shared" si="4273"/>
        <v>4681.4849999999997</v>
      </c>
      <c r="O3649" s="47">
        <f t="shared" si="4210"/>
        <v>76.036100188228232</v>
      </c>
      <c r="P3649" s="26">
        <f t="shared" ref="P3649:R3649" si="4274">P3650</f>
        <v>0</v>
      </c>
      <c r="Q3649" s="26">
        <f t="shared" si="4274"/>
        <v>0</v>
      </c>
      <c r="R3649" s="26">
        <f t="shared" si="4274"/>
        <v>0</v>
      </c>
    </row>
    <row r="3650" spans="1:18" ht="26" x14ac:dyDescent="0.35">
      <c r="A3650" s="10">
        <v>976</v>
      </c>
      <c r="B3650" s="10" t="s">
        <v>51</v>
      </c>
      <c r="C3650" s="10" t="s">
        <v>130</v>
      </c>
      <c r="D3650" s="10" t="s">
        <v>327</v>
      </c>
      <c r="E3650" s="10">
        <v>240</v>
      </c>
      <c r="F3650" s="25" t="s">
        <v>356</v>
      </c>
      <c r="G3650" s="26">
        <v>15280.733</v>
      </c>
      <c r="H3650" s="26">
        <v>6156.9241300000003</v>
      </c>
      <c r="I3650" s="26">
        <v>6156.9241300000003</v>
      </c>
      <c r="J3650" s="26"/>
      <c r="K3650" s="26"/>
      <c r="L3650" s="26"/>
      <c r="M3650" s="26"/>
      <c r="N3650" s="26">
        <v>4681.4849999999997</v>
      </c>
      <c r="O3650" s="47">
        <f t="shared" si="4210"/>
        <v>76.036100188228232</v>
      </c>
      <c r="P3650" s="26"/>
      <c r="Q3650" s="26"/>
      <c r="R3650" s="26"/>
    </row>
    <row r="3651" spans="1:18" ht="26" x14ac:dyDescent="0.35">
      <c r="A3651" s="10">
        <v>976</v>
      </c>
      <c r="B3651" s="10" t="s">
        <v>51</v>
      </c>
      <c r="C3651" s="10" t="s">
        <v>130</v>
      </c>
      <c r="D3651" s="10" t="s">
        <v>327</v>
      </c>
      <c r="E3651" s="24" t="s">
        <v>85</v>
      </c>
      <c r="F3651" s="25" t="s">
        <v>370</v>
      </c>
      <c r="G3651" s="26">
        <f>G3652+G3653</f>
        <v>0</v>
      </c>
      <c r="H3651" s="26">
        <f t="shared" ref="H3651:N3651" si="4275">H3652+H3653</f>
        <v>2054.70955</v>
      </c>
      <c r="I3651" s="26">
        <f t="shared" si="4275"/>
        <v>2054.70955</v>
      </c>
      <c r="J3651" s="26">
        <f t="shared" si="4275"/>
        <v>0</v>
      </c>
      <c r="K3651" s="26">
        <f t="shared" si="4275"/>
        <v>0</v>
      </c>
      <c r="L3651" s="26">
        <f t="shared" si="4275"/>
        <v>0</v>
      </c>
      <c r="M3651" s="26">
        <f t="shared" si="4275"/>
        <v>0</v>
      </c>
      <c r="N3651" s="26">
        <f t="shared" si="4275"/>
        <v>2054.7080000000001</v>
      </c>
      <c r="O3651" s="47">
        <f t="shared" si="4210"/>
        <v>99.999924563547196</v>
      </c>
      <c r="P3651" s="26">
        <f t="shared" ref="P3651:R3651" si="4276">P3652+P3653</f>
        <v>0</v>
      </c>
      <c r="Q3651" s="26">
        <f t="shared" ref="Q3651" si="4277">Q3652+Q3653</f>
        <v>0</v>
      </c>
      <c r="R3651" s="26">
        <f t="shared" si="4276"/>
        <v>0</v>
      </c>
    </row>
    <row r="3652" spans="1:18" x14ac:dyDescent="0.35">
      <c r="A3652" s="10">
        <v>976</v>
      </c>
      <c r="B3652" s="10" t="s">
        <v>51</v>
      </c>
      <c r="C3652" s="10" t="s">
        <v>130</v>
      </c>
      <c r="D3652" s="10" t="s">
        <v>327</v>
      </c>
      <c r="E3652" s="10">
        <v>620</v>
      </c>
      <c r="F3652" s="25" t="s">
        <v>362</v>
      </c>
      <c r="G3652" s="26"/>
      <c r="H3652" s="26">
        <v>1654.70955</v>
      </c>
      <c r="I3652" s="26">
        <v>1654.70955</v>
      </c>
      <c r="J3652" s="26"/>
      <c r="K3652" s="26"/>
      <c r="L3652" s="26"/>
      <c r="M3652" s="26"/>
      <c r="N3652" s="26">
        <v>1654.7080000000001</v>
      </c>
      <c r="O3652" s="47">
        <f t="shared" si="4210"/>
        <v>99.999906327971573</v>
      </c>
      <c r="P3652" s="26"/>
      <c r="Q3652" s="26"/>
      <c r="R3652" s="26"/>
    </row>
    <row r="3653" spans="1:18" ht="26" x14ac:dyDescent="0.35">
      <c r="A3653" s="10">
        <v>976</v>
      </c>
      <c r="B3653" s="10" t="s">
        <v>51</v>
      </c>
      <c r="C3653" s="10" t="s">
        <v>130</v>
      </c>
      <c r="D3653" s="10" t="s">
        <v>327</v>
      </c>
      <c r="E3653" s="10" t="s">
        <v>353</v>
      </c>
      <c r="F3653" s="25" t="s">
        <v>363</v>
      </c>
      <c r="G3653" s="26"/>
      <c r="H3653" s="26">
        <v>400</v>
      </c>
      <c r="I3653" s="26">
        <v>400</v>
      </c>
      <c r="J3653" s="26"/>
      <c r="K3653" s="26"/>
      <c r="L3653" s="26"/>
      <c r="M3653" s="26"/>
      <c r="N3653" s="26">
        <v>400</v>
      </c>
      <c r="O3653" s="47">
        <f t="shared" si="4210"/>
        <v>100</v>
      </c>
      <c r="P3653" s="26"/>
      <c r="Q3653" s="26"/>
      <c r="R3653" s="26"/>
    </row>
    <row r="3654" spans="1:18" s="29" customFormat="1" x14ac:dyDescent="0.35">
      <c r="A3654" s="20">
        <v>976</v>
      </c>
      <c r="B3654" s="20" t="s">
        <v>51</v>
      </c>
      <c r="C3654" s="20" t="s">
        <v>100</v>
      </c>
      <c r="D3654" s="20"/>
      <c r="E3654" s="20"/>
      <c r="F3654" s="21" t="s">
        <v>616</v>
      </c>
      <c r="G3654" s="22">
        <f t="shared" ref="G3654:R3654" si="4278">G3655+G3660</f>
        <v>13093.1</v>
      </c>
      <c r="H3654" s="22">
        <f t="shared" si="4278"/>
        <v>13541.9</v>
      </c>
      <c r="I3654" s="22">
        <f t="shared" si="4278"/>
        <v>13541.9</v>
      </c>
      <c r="J3654" s="22">
        <f t="shared" si="4278"/>
        <v>0</v>
      </c>
      <c r="K3654" s="22">
        <f t="shared" si="4278"/>
        <v>0</v>
      </c>
      <c r="L3654" s="22">
        <f t="shared" si="4278"/>
        <v>0</v>
      </c>
      <c r="M3654" s="22">
        <f t="shared" si="4278"/>
        <v>0</v>
      </c>
      <c r="N3654" s="22">
        <f t="shared" si="4278"/>
        <v>13420.386</v>
      </c>
      <c r="O3654" s="48">
        <f t="shared" si="4210"/>
        <v>99.10268130764517</v>
      </c>
      <c r="P3654" s="22">
        <f t="shared" si="4278"/>
        <v>0</v>
      </c>
      <c r="Q3654" s="22">
        <f t="shared" si="4278"/>
        <v>0</v>
      </c>
      <c r="R3654" s="22">
        <f t="shared" si="4278"/>
        <v>0</v>
      </c>
    </row>
    <row r="3655" spans="1:18" ht="26" x14ac:dyDescent="0.35">
      <c r="A3655" s="10">
        <v>976</v>
      </c>
      <c r="B3655" s="10" t="s">
        <v>51</v>
      </c>
      <c r="C3655" s="10" t="s">
        <v>100</v>
      </c>
      <c r="D3655" s="10" t="s">
        <v>268</v>
      </c>
      <c r="E3655" s="10"/>
      <c r="F3655" s="25" t="s">
        <v>298</v>
      </c>
      <c r="G3655" s="26">
        <f t="shared" ref="G3655:N3658" si="4279">G3656</f>
        <v>3499.5</v>
      </c>
      <c r="H3655" s="26">
        <f t="shared" si="4279"/>
        <v>3499.5</v>
      </c>
      <c r="I3655" s="26">
        <f t="shared" si="4279"/>
        <v>3499.5</v>
      </c>
      <c r="J3655" s="26">
        <f t="shared" si="4279"/>
        <v>0</v>
      </c>
      <c r="K3655" s="26">
        <f t="shared" si="4279"/>
        <v>0</v>
      </c>
      <c r="L3655" s="26">
        <f t="shared" si="4279"/>
        <v>0</v>
      </c>
      <c r="M3655" s="26">
        <f t="shared" si="4279"/>
        <v>0</v>
      </c>
      <c r="N3655" s="26">
        <f t="shared" si="4279"/>
        <v>3393</v>
      </c>
      <c r="O3655" s="47">
        <f t="shared" si="4210"/>
        <v>96.956708101157304</v>
      </c>
      <c r="P3655" s="26">
        <f t="shared" ref="P3655:R3658" si="4280">P3656</f>
        <v>0</v>
      </c>
      <c r="Q3655" s="26">
        <f t="shared" si="4280"/>
        <v>0</v>
      </c>
      <c r="R3655" s="26">
        <f t="shared" si="4280"/>
        <v>0</v>
      </c>
    </row>
    <row r="3656" spans="1:18" ht="26" x14ac:dyDescent="0.35">
      <c r="A3656" s="10">
        <v>976</v>
      </c>
      <c r="B3656" s="10" t="s">
        <v>51</v>
      </c>
      <c r="C3656" s="10" t="s">
        <v>100</v>
      </c>
      <c r="D3656" s="10" t="s">
        <v>269</v>
      </c>
      <c r="E3656" s="10"/>
      <c r="F3656" s="25" t="s">
        <v>299</v>
      </c>
      <c r="G3656" s="26">
        <f t="shared" si="4279"/>
        <v>3499.5</v>
      </c>
      <c r="H3656" s="26">
        <f t="shared" si="4279"/>
        <v>3499.5</v>
      </c>
      <c r="I3656" s="26">
        <f t="shared" si="4279"/>
        <v>3499.5</v>
      </c>
      <c r="J3656" s="26">
        <f t="shared" si="4279"/>
        <v>0</v>
      </c>
      <c r="K3656" s="26">
        <f t="shared" si="4279"/>
        <v>0</v>
      </c>
      <c r="L3656" s="26">
        <f t="shared" si="4279"/>
        <v>0</v>
      </c>
      <c r="M3656" s="26">
        <f t="shared" si="4279"/>
        <v>0</v>
      </c>
      <c r="N3656" s="26">
        <f t="shared" si="4279"/>
        <v>3393</v>
      </c>
      <c r="O3656" s="47">
        <f t="shared" si="4210"/>
        <v>96.956708101157304</v>
      </c>
      <c r="P3656" s="26">
        <f t="shared" si="4280"/>
        <v>0</v>
      </c>
      <c r="Q3656" s="26">
        <f t="shared" si="4280"/>
        <v>0</v>
      </c>
      <c r="R3656" s="26">
        <f t="shared" si="4280"/>
        <v>0</v>
      </c>
    </row>
    <row r="3657" spans="1:18" ht="26" x14ac:dyDescent="0.35">
      <c r="A3657" s="10">
        <v>976</v>
      </c>
      <c r="B3657" s="10" t="s">
        <v>51</v>
      </c>
      <c r="C3657" s="10" t="s">
        <v>100</v>
      </c>
      <c r="D3657" s="10" t="s">
        <v>555</v>
      </c>
      <c r="E3657" s="10"/>
      <c r="F3657" s="25" t="s">
        <v>628</v>
      </c>
      <c r="G3657" s="26">
        <f t="shared" si="4279"/>
        <v>3499.5</v>
      </c>
      <c r="H3657" s="26">
        <f t="shared" si="4279"/>
        <v>3499.5</v>
      </c>
      <c r="I3657" s="26">
        <f t="shared" si="4279"/>
        <v>3499.5</v>
      </c>
      <c r="J3657" s="26">
        <f t="shared" si="4279"/>
        <v>0</v>
      </c>
      <c r="K3657" s="26">
        <f t="shared" si="4279"/>
        <v>0</v>
      </c>
      <c r="L3657" s="26">
        <f t="shared" si="4279"/>
        <v>0</v>
      </c>
      <c r="M3657" s="26">
        <f t="shared" si="4279"/>
        <v>0</v>
      </c>
      <c r="N3657" s="26">
        <f t="shared" si="4279"/>
        <v>3393</v>
      </c>
      <c r="O3657" s="47">
        <f t="shared" si="4210"/>
        <v>96.956708101157304</v>
      </c>
      <c r="P3657" s="26">
        <f t="shared" si="4280"/>
        <v>0</v>
      </c>
      <c r="Q3657" s="26">
        <f t="shared" si="4280"/>
        <v>0</v>
      </c>
      <c r="R3657" s="26">
        <f t="shared" si="4280"/>
        <v>0</v>
      </c>
    </row>
    <row r="3658" spans="1:18" x14ac:dyDescent="0.35">
      <c r="A3658" s="10">
        <v>976</v>
      </c>
      <c r="B3658" s="10" t="s">
        <v>51</v>
      </c>
      <c r="C3658" s="10" t="s">
        <v>100</v>
      </c>
      <c r="D3658" s="10" t="s">
        <v>555</v>
      </c>
      <c r="E3658" s="10" t="s">
        <v>141</v>
      </c>
      <c r="F3658" s="25" t="s">
        <v>368</v>
      </c>
      <c r="G3658" s="26">
        <f>G3659</f>
        <v>3499.5</v>
      </c>
      <c r="H3658" s="26">
        <f t="shared" si="4279"/>
        <v>3499.5</v>
      </c>
      <c r="I3658" s="26">
        <f t="shared" si="4279"/>
        <v>3499.5</v>
      </c>
      <c r="J3658" s="26">
        <f t="shared" si="4279"/>
        <v>0</v>
      </c>
      <c r="K3658" s="26">
        <f t="shared" si="4279"/>
        <v>0</v>
      </c>
      <c r="L3658" s="26">
        <f t="shared" si="4279"/>
        <v>0</v>
      </c>
      <c r="M3658" s="26">
        <f t="shared" si="4279"/>
        <v>0</v>
      </c>
      <c r="N3658" s="26">
        <f t="shared" si="4279"/>
        <v>3393</v>
      </c>
      <c r="O3658" s="47">
        <f t="shared" si="4210"/>
        <v>96.956708101157304</v>
      </c>
      <c r="P3658" s="26">
        <f t="shared" si="4280"/>
        <v>0</v>
      </c>
      <c r="Q3658" s="26">
        <f t="shared" si="4280"/>
        <v>0</v>
      </c>
      <c r="R3658" s="26">
        <f t="shared" si="4280"/>
        <v>0</v>
      </c>
    </row>
    <row r="3659" spans="1:18" ht="26" x14ac:dyDescent="0.35">
      <c r="A3659" s="10">
        <v>976</v>
      </c>
      <c r="B3659" s="10" t="s">
        <v>51</v>
      </c>
      <c r="C3659" s="10" t="s">
        <v>100</v>
      </c>
      <c r="D3659" s="10" t="s">
        <v>555</v>
      </c>
      <c r="E3659" s="10" t="s">
        <v>800</v>
      </c>
      <c r="F3659" s="25" t="s">
        <v>804</v>
      </c>
      <c r="G3659" s="26">
        <v>3499.5</v>
      </c>
      <c r="H3659" s="26">
        <f>1698+1801.5</f>
        <v>3499.5</v>
      </c>
      <c r="I3659" s="26">
        <v>3499.5</v>
      </c>
      <c r="J3659" s="26"/>
      <c r="K3659" s="26"/>
      <c r="L3659" s="26"/>
      <c r="M3659" s="26"/>
      <c r="N3659" s="26">
        <v>3393</v>
      </c>
      <c r="O3659" s="47">
        <f t="shared" si="4210"/>
        <v>96.956708101157304</v>
      </c>
      <c r="P3659" s="26"/>
      <c r="Q3659" s="26"/>
      <c r="R3659" s="26"/>
    </row>
    <row r="3660" spans="1:18" ht="26" x14ac:dyDescent="0.35">
      <c r="A3660" s="10">
        <v>976</v>
      </c>
      <c r="B3660" s="10" t="s">
        <v>51</v>
      </c>
      <c r="C3660" s="10" t="s">
        <v>100</v>
      </c>
      <c r="D3660" s="10" t="s">
        <v>30</v>
      </c>
      <c r="E3660" s="10"/>
      <c r="F3660" s="25" t="s">
        <v>41</v>
      </c>
      <c r="G3660" s="26">
        <f t="shared" ref="G3660:N3660" si="4281">G3661</f>
        <v>9593.6</v>
      </c>
      <c r="H3660" s="26">
        <f t="shared" si="4281"/>
        <v>10042.4</v>
      </c>
      <c r="I3660" s="26">
        <f t="shared" si="4281"/>
        <v>10042.4</v>
      </c>
      <c r="J3660" s="26">
        <f t="shared" si="4281"/>
        <v>0</v>
      </c>
      <c r="K3660" s="26">
        <f t="shared" si="4281"/>
        <v>0</v>
      </c>
      <c r="L3660" s="26">
        <f t="shared" si="4281"/>
        <v>0</v>
      </c>
      <c r="M3660" s="26">
        <f t="shared" si="4281"/>
        <v>0</v>
      </c>
      <c r="N3660" s="26">
        <f t="shared" si="4281"/>
        <v>10027.386</v>
      </c>
      <c r="O3660" s="47">
        <f t="shared" si="4210"/>
        <v>99.850493905839258</v>
      </c>
      <c r="P3660" s="26">
        <f t="shared" ref="P3660:R3660" si="4282">P3661</f>
        <v>0</v>
      </c>
      <c r="Q3660" s="26">
        <f t="shared" si="4282"/>
        <v>0</v>
      </c>
      <c r="R3660" s="26">
        <f t="shared" si="4282"/>
        <v>0</v>
      </c>
    </row>
    <row r="3661" spans="1:18" x14ac:dyDescent="0.35">
      <c r="A3661" s="10">
        <v>976</v>
      </c>
      <c r="B3661" s="10" t="s">
        <v>51</v>
      </c>
      <c r="C3661" s="10" t="s">
        <v>100</v>
      </c>
      <c r="D3661" s="10" t="s">
        <v>31</v>
      </c>
      <c r="E3661" s="10"/>
      <c r="F3661" s="25" t="s">
        <v>42</v>
      </c>
      <c r="G3661" s="26">
        <f t="shared" ref="G3661" si="4283">G3662+G3665</f>
        <v>9593.6</v>
      </c>
      <c r="H3661" s="26">
        <f t="shared" ref="H3661:M3661" si="4284">H3662+H3665</f>
        <v>10042.4</v>
      </c>
      <c r="I3661" s="26">
        <f t="shared" si="4284"/>
        <v>10042.4</v>
      </c>
      <c r="J3661" s="26">
        <f t="shared" si="4284"/>
        <v>0</v>
      </c>
      <c r="K3661" s="26">
        <f t="shared" si="4284"/>
        <v>0</v>
      </c>
      <c r="L3661" s="26">
        <f t="shared" si="4284"/>
        <v>0</v>
      </c>
      <c r="M3661" s="26">
        <f t="shared" si="4284"/>
        <v>0</v>
      </c>
      <c r="N3661" s="26">
        <f t="shared" ref="N3661" si="4285">N3662+N3665</f>
        <v>10027.386</v>
      </c>
      <c r="O3661" s="47">
        <f t="shared" si="4210"/>
        <v>99.850493905839258</v>
      </c>
      <c r="P3661" s="26">
        <f t="shared" ref="P3661:R3661" si="4286">P3662+P3665</f>
        <v>0</v>
      </c>
      <c r="Q3661" s="26">
        <f t="shared" ref="Q3661" si="4287">Q3662+Q3665</f>
        <v>0</v>
      </c>
      <c r="R3661" s="26">
        <f t="shared" si="4286"/>
        <v>0</v>
      </c>
    </row>
    <row r="3662" spans="1:18" ht="26" x14ac:dyDescent="0.35">
      <c r="A3662" s="10">
        <v>976</v>
      </c>
      <c r="B3662" s="10" t="s">
        <v>51</v>
      </c>
      <c r="C3662" s="10" t="s">
        <v>100</v>
      </c>
      <c r="D3662" s="10" t="s">
        <v>32</v>
      </c>
      <c r="E3662" s="10"/>
      <c r="F3662" s="25" t="s">
        <v>43</v>
      </c>
      <c r="G3662" s="26">
        <f t="shared" ref="G3662:N3663" si="4288">G3663</f>
        <v>8799.1</v>
      </c>
      <c r="H3662" s="26">
        <f t="shared" si="4288"/>
        <v>9279.7164499999999</v>
      </c>
      <c r="I3662" s="26">
        <f t="shared" si="4288"/>
        <v>9279.7164499999999</v>
      </c>
      <c r="J3662" s="26">
        <f t="shared" si="4288"/>
        <v>0</v>
      </c>
      <c r="K3662" s="26">
        <f t="shared" si="4288"/>
        <v>0</v>
      </c>
      <c r="L3662" s="26">
        <f t="shared" si="4288"/>
        <v>0</v>
      </c>
      <c r="M3662" s="26">
        <f t="shared" si="4288"/>
        <v>0</v>
      </c>
      <c r="N3662" s="26">
        <f t="shared" si="4288"/>
        <v>9279.7160000000003</v>
      </c>
      <c r="O3662" s="47">
        <f t="shared" ref="O3662:O3725" si="4289">N3662/H3662*100</f>
        <v>99.9999951507139</v>
      </c>
      <c r="P3662" s="26">
        <f t="shared" ref="P3662:R3663" si="4290">P3663</f>
        <v>0</v>
      </c>
      <c r="Q3662" s="26">
        <f t="shared" si="4290"/>
        <v>0</v>
      </c>
      <c r="R3662" s="26">
        <f t="shared" si="4290"/>
        <v>0</v>
      </c>
    </row>
    <row r="3663" spans="1:18" ht="52" x14ac:dyDescent="0.35">
      <c r="A3663" s="10">
        <v>976</v>
      </c>
      <c r="B3663" s="10" t="s">
        <v>51</v>
      </c>
      <c r="C3663" s="10" t="s">
        <v>100</v>
      </c>
      <c r="D3663" s="10" t="s">
        <v>32</v>
      </c>
      <c r="E3663" s="10" t="s">
        <v>19</v>
      </c>
      <c r="F3663" s="25" t="s">
        <v>366</v>
      </c>
      <c r="G3663" s="26">
        <f t="shared" si="4288"/>
        <v>8799.1</v>
      </c>
      <c r="H3663" s="26">
        <f t="shared" si="4288"/>
        <v>9279.7164499999999</v>
      </c>
      <c r="I3663" s="26">
        <f t="shared" si="4288"/>
        <v>9279.7164499999999</v>
      </c>
      <c r="J3663" s="26">
        <f t="shared" si="4288"/>
        <v>0</v>
      </c>
      <c r="K3663" s="26">
        <f t="shared" si="4288"/>
        <v>0</v>
      </c>
      <c r="L3663" s="26">
        <f t="shared" si="4288"/>
        <v>0</v>
      </c>
      <c r="M3663" s="26">
        <f t="shared" si="4288"/>
        <v>0</v>
      </c>
      <c r="N3663" s="26">
        <f t="shared" si="4288"/>
        <v>9279.7160000000003</v>
      </c>
      <c r="O3663" s="47">
        <f t="shared" si="4289"/>
        <v>99.9999951507139</v>
      </c>
      <c r="P3663" s="26">
        <f t="shared" si="4290"/>
        <v>0</v>
      </c>
      <c r="Q3663" s="26">
        <f t="shared" si="4290"/>
        <v>0</v>
      </c>
      <c r="R3663" s="26">
        <f t="shared" si="4290"/>
        <v>0</v>
      </c>
    </row>
    <row r="3664" spans="1:18" ht="26" x14ac:dyDescent="0.35">
      <c r="A3664" s="10">
        <v>976</v>
      </c>
      <c r="B3664" s="10" t="s">
        <v>51</v>
      </c>
      <c r="C3664" s="10" t="s">
        <v>100</v>
      </c>
      <c r="D3664" s="10" t="s">
        <v>32</v>
      </c>
      <c r="E3664" s="10">
        <v>120</v>
      </c>
      <c r="F3664" s="25" t="s">
        <v>355</v>
      </c>
      <c r="G3664" s="26">
        <v>8799.1</v>
      </c>
      <c r="H3664" s="26">
        <v>9279.7164499999999</v>
      </c>
      <c r="I3664" s="26">
        <v>9279.7164499999999</v>
      </c>
      <c r="J3664" s="26"/>
      <c r="K3664" s="26"/>
      <c r="L3664" s="26"/>
      <c r="M3664" s="26"/>
      <c r="N3664" s="26">
        <v>9279.7160000000003</v>
      </c>
      <c r="O3664" s="47">
        <f t="shared" si="4289"/>
        <v>99.9999951507139</v>
      </c>
      <c r="P3664" s="26"/>
      <c r="Q3664" s="26"/>
      <c r="R3664" s="26"/>
    </row>
    <row r="3665" spans="1:18" ht="26" x14ac:dyDescent="0.35">
      <c r="A3665" s="10">
        <v>976</v>
      </c>
      <c r="B3665" s="10" t="s">
        <v>51</v>
      </c>
      <c r="C3665" s="10" t="s">
        <v>100</v>
      </c>
      <c r="D3665" s="10" t="s">
        <v>33</v>
      </c>
      <c r="E3665" s="10"/>
      <c r="F3665" s="25" t="s">
        <v>44</v>
      </c>
      <c r="G3665" s="26">
        <f t="shared" ref="G3665" si="4291">G3666+G3668</f>
        <v>794.5</v>
      </c>
      <c r="H3665" s="26">
        <f t="shared" ref="H3665:M3665" si="4292">H3666+H3668</f>
        <v>762.68354999999997</v>
      </c>
      <c r="I3665" s="26">
        <f t="shared" si="4292"/>
        <v>762.68354999999997</v>
      </c>
      <c r="J3665" s="26">
        <f t="shared" si="4292"/>
        <v>0</v>
      </c>
      <c r="K3665" s="26">
        <f t="shared" si="4292"/>
        <v>0</v>
      </c>
      <c r="L3665" s="26">
        <f t="shared" si="4292"/>
        <v>0</v>
      </c>
      <c r="M3665" s="26">
        <f t="shared" si="4292"/>
        <v>0</v>
      </c>
      <c r="N3665" s="26">
        <f t="shared" ref="N3665" si="4293">N3666+N3668</f>
        <v>747.67</v>
      </c>
      <c r="O3665" s="47">
        <f t="shared" si="4289"/>
        <v>98.031483699890998</v>
      </c>
      <c r="P3665" s="26">
        <f t="shared" ref="P3665:R3665" si="4294">P3666+P3668</f>
        <v>0</v>
      </c>
      <c r="Q3665" s="26">
        <f t="shared" ref="Q3665" si="4295">Q3666+Q3668</f>
        <v>0</v>
      </c>
      <c r="R3665" s="26">
        <f t="shared" si="4294"/>
        <v>0</v>
      </c>
    </row>
    <row r="3666" spans="1:18" ht="26" x14ac:dyDescent="0.35">
      <c r="A3666" s="10">
        <v>976</v>
      </c>
      <c r="B3666" s="10" t="s">
        <v>51</v>
      </c>
      <c r="C3666" s="10" t="s">
        <v>100</v>
      </c>
      <c r="D3666" s="10" t="s">
        <v>33</v>
      </c>
      <c r="E3666" s="10" t="s">
        <v>6</v>
      </c>
      <c r="F3666" s="25" t="s">
        <v>367</v>
      </c>
      <c r="G3666" s="26">
        <f t="shared" ref="G3666:N3666" si="4296">G3667</f>
        <v>792.8</v>
      </c>
      <c r="H3666" s="26">
        <f t="shared" si="4296"/>
        <v>722.21568000000002</v>
      </c>
      <c r="I3666" s="26">
        <f t="shared" si="4296"/>
        <v>722.21568000000002</v>
      </c>
      <c r="J3666" s="26">
        <f t="shared" si="4296"/>
        <v>0</v>
      </c>
      <c r="K3666" s="26">
        <f t="shared" si="4296"/>
        <v>0</v>
      </c>
      <c r="L3666" s="26">
        <f t="shared" si="4296"/>
        <v>0</v>
      </c>
      <c r="M3666" s="26">
        <f t="shared" si="4296"/>
        <v>0</v>
      </c>
      <c r="N3666" s="26">
        <f t="shared" si="4296"/>
        <v>707.202</v>
      </c>
      <c r="O3666" s="47">
        <f t="shared" si="4289"/>
        <v>97.92116393817426</v>
      </c>
      <c r="P3666" s="26">
        <f t="shared" ref="P3666:R3666" si="4297">P3667</f>
        <v>0</v>
      </c>
      <c r="Q3666" s="26">
        <f t="shared" si="4297"/>
        <v>0</v>
      </c>
      <c r="R3666" s="26">
        <f t="shared" si="4297"/>
        <v>0</v>
      </c>
    </row>
    <row r="3667" spans="1:18" ht="26" x14ac:dyDescent="0.35">
      <c r="A3667" s="10">
        <v>976</v>
      </c>
      <c r="B3667" s="10" t="s">
        <v>51</v>
      </c>
      <c r="C3667" s="10" t="s">
        <v>100</v>
      </c>
      <c r="D3667" s="10" t="s">
        <v>33</v>
      </c>
      <c r="E3667" s="10">
        <v>240</v>
      </c>
      <c r="F3667" s="25" t="s">
        <v>356</v>
      </c>
      <c r="G3667" s="26">
        <v>792.8</v>
      </c>
      <c r="H3667" s="26">
        <v>722.21568000000002</v>
      </c>
      <c r="I3667" s="26">
        <v>722.21568000000002</v>
      </c>
      <c r="J3667" s="26"/>
      <c r="K3667" s="26"/>
      <c r="L3667" s="26"/>
      <c r="M3667" s="26"/>
      <c r="N3667" s="26">
        <v>707.202</v>
      </c>
      <c r="O3667" s="47">
        <f t="shared" si="4289"/>
        <v>97.92116393817426</v>
      </c>
      <c r="P3667" s="26"/>
      <c r="Q3667" s="26"/>
      <c r="R3667" s="26"/>
    </row>
    <row r="3668" spans="1:18" x14ac:dyDescent="0.35">
      <c r="A3668" s="10">
        <v>976</v>
      </c>
      <c r="B3668" s="10" t="s">
        <v>51</v>
      </c>
      <c r="C3668" s="10" t="s">
        <v>100</v>
      </c>
      <c r="D3668" s="10" t="s">
        <v>33</v>
      </c>
      <c r="E3668" s="10" t="s">
        <v>7</v>
      </c>
      <c r="F3668" s="25" t="s">
        <v>371</v>
      </c>
      <c r="G3668" s="26">
        <f t="shared" ref="G3668:N3668" si="4298">G3669</f>
        <v>1.7</v>
      </c>
      <c r="H3668" s="26">
        <f>H3669</f>
        <v>40.467869999999998</v>
      </c>
      <c r="I3668" s="26">
        <f t="shared" ref="I3668:M3668" si="4299">I3669</f>
        <v>40.467869999999998</v>
      </c>
      <c r="J3668" s="26">
        <f t="shared" si="4299"/>
        <v>0</v>
      </c>
      <c r="K3668" s="26">
        <f t="shared" si="4299"/>
        <v>0</v>
      </c>
      <c r="L3668" s="26">
        <f t="shared" si="4299"/>
        <v>0</v>
      </c>
      <c r="M3668" s="26">
        <f t="shared" si="4299"/>
        <v>0</v>
      </c>
      <c r="N3668" s="26">
        <f t="shared" si="4298"/>
        <v>40.468000000000004</v>
      </c>
      <c r="O3668" s="47">
        <f t="shared" si="4289"/>
        <v>100.00032124250673</v>
      </c>
      <c r="P3668" s="26">
        <f t="shared" ref="P3668:R3668" si="4300">P3669</f>
        <v>0</v>
      </c>
      <c r="Q3668" s="26">
        <f t="shared" si="4300"/>
        <v>0</v>
      </c>
      <c r="R3668" s="26">
        <f t="shared" si="4300"/>
        <v>0</v>
      </c>
    </row>
    <row r="3669" spans="1:18" x14ac:dyDescent="0.35">
      <c r="A3669" s="10">
        <v>976</v>
      </c>
      <c r="B3669" s="10" t="s">
        <v>51</v>
      </c>
      <c r="C3669" s="10" t="s">
        <v>100</v>
      </c>
      <c r="D3669" s="10" t="s">
        <v>33</v>
      </c>
      <c r="E3669" s="10">
        <v>850</v>
      </c>
      <c r="F3669" s="25" t="s">
        <v>365</v>
      </c>
      <c r="G3669" s="26">
        <v>1.7</v>
      </c>
      <c r="H3669" s="26">
        <v>40.467869999999998</v>
      </c>
      <c r="I3669" s="26">
        <v>40.467869999999998</v>
      </c>
      <c r="J3669" s="26"/>
      <c r="K3669" s="26"/>
      <c r="L3669" s="26"/>
      <c r="M3669" s="26"/>
      <c r="N3669" s="26">
        <v>40.468000000000004</v>
      </c>
      <c r="O3669" s="47">
        <f t="shared" si="4289"/>
        <v>100.00032124250673</v>
      </c>
      <c r="P3669" s="26"/>
      <c r="Q3669" s="26"/>
      <c r="R3669" s="26"/>
    </row>
    <row r="3670" spans="1:18" s="7" customFormat="1" x14ac:dyDescent="0.35">
      <c r="A3670" s="16">
        <v>977</v>
      </c>
      <c r="B3670" s="16"/>
      <c r="C3670" s="16"/>
      <c r="D3670" s="16"/>
      <c r="E3670" s="16"/>
      <c r="F3670" s="17" t="s">
        <v>570</v>
      </c>
      <c r="G3670" s="18">
        <f t="shared" ref="G3670:N3671" si="4301">G3671</f>
        <v>35198.399999999994</v>
      </c>
      <c r="H3670" s="18">
        <f t="shared" si="4301"/>
        <v>36977.462999999996</v>
      </c>
      <c r="I3670" s="18">
        <f t="shared" si="4301"/>
        <v>36977.462999999996</v>
      </c>
      <c r="J3670" s="18">
        <f t="shared" si="4301"/>
        <v>363.363</v>
      </c>
      <c r="K3670" s="18">
        <f t="shared" si="4301"/>
        <v>363.363</v>
      </c>
      <c r="L3670" s="32">
        <f t="shared" si="4301"/>
        <v>0</v>
      </c>
      <c r="M3670" s="32">
        <f t="shared" si="4301"/>
        <v>0</v>
      </c>
      <c r="N3670" s="18">
        <f t="shared" si="4301"/>
        <v>36925.770000000004</v>
      </c>
      <c r="O3670" s="46">
        <f t="shared" si="4289"/>
        <v>99.860204038335482</v>
      </c>
      <c r="P3670" s="18">
        <f t="shared" ref="P3670:R3671" si="4302">P3671</f>
        <v>361.91300000000001</v>
      </c>
      <c r="Q3670" s="18">
        <f t="shared" si="4302"/>
        <v>0</v>
      </c>
      <c r="R3670" s="18">
        <f t="shared" si="4302"/>
        <v>0</v>
      </c>
    </row>
    <row r="3671" spans="1:18" s="7" customFormat="1" x14ac:dyDescent="0.35">
      <c r="A3671" s="16">
        <v>977</v>
      </c>
      <c r="B3671" s="16" t="s">
        <v>8</v>
      </c>
      <c r="C3671" s="16"/>
      <c r="D3671" s="16"/>
      <c r="E3671" s="16"/>
      <c r="F3671" s="17" t="s">
        <v>13</v>
      </c>
      <c r="G3671" s="18">
        <f t="shared" si="4301"/>
        <v>35198.399999999994</v>
      </c>
      <c r="H3671" s="18">
        <f t="shared" si="4301"/>
        <v>36977.462999999996</v>
      </c>
      <c r="I3671" s="18">
        <f t="shared" si="4301"/>
        <v>36977.462999999996</v>
      </c>
      <c r="J3671" s="18">
        <f t="shared" si="4301"/>
        <v>363.363</v>
      </c>
      <c r="K3671" s="18">
        <f t="shared" si="4301"/>
        <v>363.363</v>
      </c>
      <c r="L3671" s="18">
        <f t="shared" si="4301"/>
        <v>0</v>
      </c>
      <c r="M3671" s="18">
        <f t="shared" si="4301"/>
        <v>0</v>
      </c>
      <c r="N3671" s="18">
        <f t="shared" si="4301"/>
        <v>36925.770000000004</v>
      </c>
      <c r="O3671" s="46">
        <f t="shared" si="4289"/>
        <v>99.860204038335482</v>
      </c>
      <c r="P3671" s="18">
        <f t="shared" si="4302"/>
        <v>361.91300000000001</v>
      </c>
      <c r="Q3671" s="18">
        <f t="shared" si="4302"/>
        <v>0</v>
      </c>
      <c r="R3671" s="18">
        <f t="shared" si="4302"/>
        <v>0</v>
      </c>
    </row>
    <row r="3672" spans="1:18" s="29" customFormat="1" ht="26" x14ac:dyDescent="0.35">
      <c r="A3672" s="20">
        <v>977</v>
      </c>
      <c r="B3672" s="20" t="s">
        <v>8</v>
      </c>
      <c r="C3672" s="20" t="s">
        <v>50</v>
      </c>
      <c r="D3672" s="20"/>
      <c r="E3672" s="20"/>
      <c r="F3672" s="21" t="s">
        <v>63</v>
      </c>
      <c r="G3672" s="22">
        <f>G3681</f>
        <v>35198.399999999994</v>
      </c>
      <c r="H3672" s="22">
        <f>H3681+H3673</f>
        <v>36977.462999999996</v>
      </c>
      <c r="I3672" s="22">
        <f t="shared" ref="I3672:M3672" si="4303">I3681+I3673</f>
        <v>36977.462999999996</v>
      </c>
      <c r="J3672" s="22">
        <f t="shared" si="4303"/>
        <v>363.363</v>
      </c>
      <c r="K3672" s="22">
        <f t="shared" si="4303"/>
        <v>363.363</v>
      </c>
      <c r="L3672" s="22">
        <f t="shared" si="4303"/>
        <v>0</v>
      </c>
      <c r="M3672" s="22">
        <f t="shared" si="4303"/>
        <v>0</v>
      </c>
      <c r="N3672" s="22">
        <f t="shared" ref="N3672:R3672" si="4304">N3681+N3673</f>
        <v>36925.770000000004</v>
      </c>
      <c r="O3672" s="48">
        <f t="shared" si="4289"/>
        <v>99.860204038335482</v>
      </c>
      <c r="P3672" s="22">
        <f t="shared" ref="P3672:Q3672" si="4305">P3681+P3673</f>
        <v>361.91300000000001</v>
      </c>
      <c r="Q3672" s="22">
        <f t="shared" si="4305"/>
        <v>0</v>
      </c>
      <c r="R3672" s="22">
        <f t="shared" si="4304"/>
        <v>0</v>
      </c>
    </row>
    <row r="3673" spans="1:18" ht="26" x14ac:dyDescent="0.35">
      <c r="A3673" s="10">
        <v>977</v>
      </c>
      <c r="B3673" s="10" t="s">
        <v>8</v>
      </c>
      <c r="C3673" s="10" t="s">
        <v>50</v>
      </c>
      <c r="D3673" s="10" t="s">
        <v>28</v>
      </c>
      <c r="E3673" s="10"/>
      <c r="F3673" s="25" t="s">
        <v>39</v>
      </c>
      <c r="G3673" s="26"/>
      <c r="H3673" s="26">
        <f>H3674</f>
        <v>363.363</v>
      </c>
      <c r="I3673" s="26">
        <f t="shared" ref="I3673:K3676" si="4306">I3674</f>
        <v>363.363</v>
      </c>
      <c r="J3673" s="26">
        <f t="shared" si="4306"/>
        <v>363.363</v>
      </c>
      <c r="K3673" s="26">
        <f t="shared" si="4306"/>
        <v>363.363</v>
      </c>
      <c r="L3673" s="26">
        <f t="shared" ref="L3673:R3676" si="4307">L3674</f>
        <v>0</v>
      </c>
      <c r="M3673" s="26">
        <f t="shared" si="4307"/>
        <v>0</v>
      </c>
      <c r="N3673" s="26">
        <f t="shared" si="4307"/>
        <v>361.91300000000001</v>
      </c>
      <c r="O3673" s="47">
        <f t="shared" si="4289"/>
        <v>99.600950014173165</v>
      </c>
      <c r="P3673" s="26">
        <f t="shared" si="4307"/>
        <v>361.91300000000001</v>
      </c>
      <c r="Q3673" s="26">
        <f t="shared" si="4307"/>
        <v>0</v>
      </c>
      <c r="R3673" s="26">
        <f t="shared" si="4307"/>
        <v>0</v>
      </c>
    </row>
    <row r="3674" spans="1:18" x14ac:dyDescent="0.35">
      <c r="A3674" s="10">
        <v>977</v>
      </c>
      <c r="B3674" s="10" t="s">
        <v>8</v>
      </c>
      <c r="C3674" s="10" t="s">
        <v>50</v>
      </c>
      <c r="D3674" s="10" t="s">
        <v>29</v>
      </c>
      <c r="E3674" s="10"/>
      <c r="F3674" s="25" t="s">
        <v>40</v>
      </c>
      <c r="G3674" s="26"/>
      <c r="H3674" s="26">
        <f>H3675+H3678</f>
        <v>363.363</v>
      </c>
      <c r="I3674" s="26">
        <f t="shared" ref="I3674:R3674" si="4308">I3675+I3678</f>
        <v>363.363</v>
      </c>
      <c r="J3674" s="26">
        <f t="shared" si="4308"/>
        <v>363.363</v>
      </c>
      <c r="K3674" s="26">
        <f t="shared" si="4308"/>
        <v>363.363</v>
      </c>
      <c r="L3674" s="26">
        <f t="shared" si="4308"/>
        <v>0</v>
      </c>
      <c r="M3674" s="26">
        <f t="shared" si="4308"/>
        <v>0</v>
      </c>
      <c r="N3674" s="26">
        <f t="shared" si="4308"/>
        <v>361.91300000000001</v>
      </c>
      <c r="O3674" s="47">
        <f t="shared" si="4289"/>
        <v>99.600950014173165</v>
      </c>
      <c r="P3674" s="26">
        <f t="shared" si="4308"/>
        <v>361.91300000000001</v>
      </c>
      <c r="Q3674" s="26">
        <f t="shared" si="4308"/>
        <v>0</v>
      </c>
      <c r="R3674" s="26">
        <f t="shared" si="4308"/>
        <v>0</v>
      </c>
    </row>
    <row r="3675" spans="1:18" ht="52" x14ac:dyDescent="0.35">
      <c r="A3675" s="10">
        <v>977</v>
      </c>
      <c r="B3675" s="10" t="s">
        <v>8</v>
      </c>
      <c r="C3675" s="10" t="s">
        <v>50</v>
      </c>
      <c r="D3675" s="10" t="s">
        <v>957</v>
      </c>
      <c r="E3675" s="10"/>
      <c r="F3675" s="25" t="s">
        <v>958</v>
      </c>
      <c r="G3675" s="26"/>
      <c r="H3675" s="26">
        <f>H3676</f>
        <v>200</v>
      </c>
      <c r="I3675" s="26">
        <f t="shared" si="4306"/>
        <v>200</v>
      </c>
      <c r="J3675" s="26">
        <f t="shared" si="4306"/>
        <v>200</v>
      </c>
      <c r="K3675" s="26">
        <f t="shared" si="4306"/>
        <v>200</v>
      </c>
      <c r="L3675" s="26">
        <f t="shared" si="4307"/>
        <v>0</v>
      </c>
      <c r="M3675" s="26">
        <f t="shared" si="4307"/>
        <v>0</v>
      </c>
      <c r="N3675" s="26">
        <f t="shared" si="4307"/>
        <v>198.55</v>
      </c>
      <c r="O3675" s="47">
        <f t="shared" si="4289"/>
        <v>99.275000000000006</v>
      </c>
      <c r="P3675" s="26">
        <f t="shared" si="4307"/>
        <v>198.55</v>
      </c>
      <c r="Q3675" s="26">
        <f t="shared" si="4307"/>
        <v>0</v>
      </c>
      <c r="R3675" s="26">
        <f t="shared" si="4307"/>
        <v>0</v>
      </c>
    </row>
    <row r="3676" spans="1:18" ht="26" x14ac:dyDescent="0.35">
      <c r="A3676" s="10">
        <v>977</v>
      </c>
      <c r="B3676" s="10" t="s">
        <v>8</v>
      </c>
      <c r="C3676" s="10" t="s">
        <v>50</v>
      </c>
      <c r="D3676" s="10" t="s">
        <v>957</v>
      </c>
      <c r="E3676" s="10" t="s">
        <v>6</v>
      </c>
      <c r="F3676" s="25" t="s">
        <v>367</v>
      </c>
      <c r="G3676" s="26"/>
      <c r="H3676" s="26">
        <f>H3677</f>
        <v>200</v>
      </c>
      <c r="I3676" s="26">
        <f t="shared" si="4306"/>
        <v>200</v>
      </c>
      <c r="J3676" s="26">
        <f t="shared" si="4306"/>
        <v>200</v>
      </c>
      <c r="K3676" s="26">
        <f t="shared" si="4306"/>
        <v>200</v>
      </c>
      <c r="L3676" s="26">
        <f t="shared" si="4307"/>
        <v>0</v>
      </c>
      <c r="M3676" s="26">
        <f t="shared" si="4307"/>
        <v>0</v>
      </c>
      <c r="N3676" s="26">
        <f t="shared" si="4307"/>
        <v>198.55</v>
      </c>
      <c r="O3676" s="47">
        <f t="shared" si="4289"/>
        <v>99.275000000000006</v>
      </c>
      <c r="P3676" s="26">
        <f t="shared" si="4307"/>
        <v>198.55</v>
      </c>
      <c r="Q3676" s="26">
        <f t="shared" si="4307"/>
        <v>0</v>
      </c>
      <c r="R3676" s="26">
        <f t="shared" si="4307"/>
        <v>0</v>
      </c>
    </row>
    <row r="3677" spans="1:18" ht="26" x14ac:dyDescent="0.35">
      <c r="A3677" s="10">
        <v>977</v>
      </c>
      <c r="B3677" s="10" t="s">
        <v>8</v>
      </c>
      <c r="C3677" s="10" t="s">
        <v>50</v>
      </c>
      <c r="D3677" s="10" t="s">
        <v>957</v>
      </c>
      <c r="E3677" s="10">
        <v>240</v>
      </c>
      <c r="F3677" s="25" t="s">
        <v>356</v>
      </c>
      <c r="G3677" s="26"/>
      <c r="H3677" s="26">
        <v>200</v>
      </c>
      <c r="I3677" s="26">
        <v>200</v>
      </c>
      <c r="J3677" s="26">
        <f>H3677</f>
        <v>200</v>
      </c>
      <c r="K3677" s="26">
        <f>I3677</f>
        <v>200</v>
      </c>
      <c r="L3677" s="26"/>
      <c r="M3677" s="26"/>
      <c r="N3677" s="26">
        <v>198.55</v>
      </c>
      <c r="O3677" s="47">
        <f t="shared" si="4289"/>
        <v>99.275000000000006</v>
      </c>
      <c r="P3677" s="26">
        <f>N3677</f>
        <v>198.55</v>
      </c>
      <c r="Q3677" s="26"/>
      <c r="R3677" s="26"/>
    </row>
    <row r="3678" spans="1:18" ht="65" x14ac:dyDescent="0.35">
      <c r="A3678" s="10">
        <v>977</v>
      </c>
      <c r="B3678" s="10" t="s">
        <v>8</v>
      </c>
      <c r="C3678" s="10" t="s">
        <v>50</v>
      </c>
      <c r="D3678" s="10" t="s">
        <v>954</v>
      </c>
      <c r="E3678" s="10"/>
      <c r="F3678" s="25" t="s">
        <v>913</v>
      </c>
      <c r="G3678" s="26"/>
      <c r="H3678" s="26">
        <f>H3679</f>
        <v>163.363</v>
      </c>
      <c r="I3678" s="26">
        <f t="shared" ref="I3678:R3679" si="4309">I3679</f>
        <v>163.363</v>
      </c>
      <c r="J3678" s="26">
        <f t="shared" si="4309"/>
        <v>163.363</v>
      </c>
      <c r="K3678" s="26">
        <f t="shared" si="4309"/>
        <v>163.363</v>
      </c>
      <c r="L3678" s="26">
        <f t="shared" si="4309"/>
        <v>0</v>
      </c>
      <c r="M3678" s="26">
        <f t="shared" si="4309"/>
        <v>0</v>
      </c>
      <c r="N3678" s="26">
        <f t="shared" si="4309"/>
        <v>163.363</v>
      </c>
      <c r="O3678" s="47">
        <f t="shared" si="4289"/>
        <v>100</v>
      </c>
      <c r="P3678" s="26">
        <f t="shared" si="4309"/>
        <v>163.363</v>
      </c>
      <c r="Q3678" s="26">
        <f t="shared" si="4309"/>
        <v>0</v>
      </c>
      <c r="R3678" s="26">
        <f t="shared" si="4309"/>
        <v>0</v>
      </c>
    </row>
    <row r="3679" spans="1:18" ht="52" x14ac:dyDescent="0.35">
      <c r="A3679" s="10">
        <v>977</v>
      </c>
      <c r="B3679" s="10" t="s">
        <v>8</v>
      </c>
      <c r="C3679" s="10" t="s">
        <v>50</v>
      </c>
      <c r="D3679" s="10" t="s">
        <v>954</v>
      </c>
      <c r="E3679" s="10" t="s">
        <v>19</v>
      </c>
      <c r="F3679" s="25" t="s">
        <v>366</v>
      </c>
      <c r="G3679" s="26"/>
      <c r="H3679" s="26">
        <f>H3680</f>
        <v>163.363</v>
      </c>
      <c r="I3679" s="26">
        <f t="shared" si="4309"/>
        <v>163.363</v>
      </c>
      <c r="J3679" s="26">
        <f t="shared" si="4309"/>
        <v>163.363</v>
      </c>
      <c r="K3679" s="26">
        <f t="shared" si="4309"/>
        <v>163.363</v>
      </c>
      <c r="L3679" s="26">
        <f t="shared" si="4309"/>
        <v>0</v>
      </c>
      <c r="M3679" s="26">
        <f t="shared" si="4309"/>
        <v>0</v>
      </c>
      <c r="N3679" s="26">
        <f t="shared" si="4309"/>
        <v>163.363</v>
      </c>
      <c r="O3679" s="47">
        <f t="shared" si="4289"/>
        <v>100</v>
      </c>
      <c r="P3679" s="26">
        <f t="shared" si="4309"/>
        <v>163.363</v>
      </c>
      <c r="Q3679" s="26">
        <f t="shared" si="4309"/>
        <v>0</v>
      </c>
      <c r="R3679" s="26">
        <f t="shared" si="4309"/>
        <v>0</v>
      </c>
    </row>
    <row r="3680" spans="1:18" ht="26" x14ac:dyDescent="0.35">
      <c r="A3680" s="10">
        <v>977</v>
      </c>
      <c r="B3680" s="10" t="s">
        <v>8</v>
      </c>
      <c r="C3680" s="10" t="s">
        <v>50</v>
      </c>
      <c r="D3680" s="10" t="s">
        <v>954</v>
      </c>
      <c r="E3680" s="10">
        <v>120</v>
      </c>
      <c r="F3680" s="25" t="s">
        <v>355</v>
      </c>
      <c r="G3680" s="26"/>
      <c r="H3680" s="26">
        <v>163.363</v>
      </c>
      <c r="I3680" s="26">
        <v>163.363</v>
      </c>
      <c r="J3680" s="26">
        <f>H3680</f>
        <v>163.363</v>
      </c>
      <c r="K3680" s="26">
        <f>I3680</f>
        <v>163.363</v>
      </c>
      <c r="L3680" s="26"/>
      <c r="M3680" s="26"/>
      <c r="N3680" s="26">
        <v>163.363</v>
      </c>
      <c r="O3680" s="47">
        <f t="shared" si="4289"/>
        <v>100</v>
      </c>
      <c r="P3680" s="26">
        <f>N3680</f>
        <v>163.363</v>
      </c>
      <c r="Q3680" s="26"/>
      <c r="R3680" s="26"/>
    </row>
    <row r="3681" spans="1:18" ht="26" x14ac:dyDescent="0.35">
      <c r="A3681" s="10">
        <v>977</v>
      </c>
      <c r="B3681" s="10" t="s">
        <v>8</v>
      </c>
      <c r="C3681" s="10" t="s">
        <v>50</v>
      </c>
      <c r="D3681" s="10" t="s">
        <v>567</v>
      </c>
      <c r="E3681" s="10"/>
      <c r="F3681" s="25" t="s">
        <v>721</v>
      </c>
      <c r="G3681" s="26">
        <f>G3682+G3686</f>
        <v>35198.399999999994</v>
      </c>
      <c r="H3681" s="26">
        <f t="shared" ref="H3681:R3681" si="4310">H3682+H3686</f>
        <v>36614.1</v>
      </c>
      <c r="I3681" s="26">
        <f t="shared" si="4310"/>
        <v>36614.1</v>
      </c>
      <c r="J3681" s="26">
        <f t="shared" si="4310"/>
        <v>0</v>
      </c>
      <c r="K3681" s="26">
        <f t="shared" si="4310"/>
        <v>0</v>
      </c>
      <c r="L3681" s="26">
        <f t="shared" si="4310"/>
        <v>0</v>
      </c>
      <c r="M3681" s="26">
        <f t="shared" si="4310"/>
        <v>0</v>
      </c>
      <c r="N3681" s="26">
        <f t="shared" si="4310"/>
        <v>36563.857000000004</v>
      </c>
      <c r="O3681" s="47">
        <f t="shared" si="4289"/>
        <v>99.862776908349531</v>
      </c>
      <c r="P3681" s="26">
        <f t="shared" si="4310"/>
        <v>0</v>
      </c>
      <c r="Q3681" s="26">
        <f t="shared" si="4310"/>
        <v>0</v>
      </c>
      <c r="R3681" s="26">
        <f t="shared" si="4310"/>
        <v>0</v>
      </c>
    </row>
    <row r="3682" spans="1:18" ht="26" x14ac:dyDescent="0.35">
      <c r="A3682" s="10">
        <v>977</v>
      </c>
      <c r="B3682" s="10" t="s">
        <v>8</v>
      </c>
      <c r="C3682" s="10" t="s">
        <v>50</v>
      </c>
      <c r="D3682" s="10" t="s">
        <v>568</v>
      </c>
      <c r="E3682" s="10"/>
      <c r="F3682" s="25" t="s">
        <v>722</v>
      </c>
      <c r="G3682" s="26">
        <f t="shared" ref="G3682:N3684" si="4311">G3683</f>
        <v>5422.7</v>
      </c>
      <c r="H3682" s="26">
        <f t="shared" si="4311"/>
        <v>5699.2</v>
      </c>
      <c r="I3682" s="26">
        <f t="shared" si="4311"/>
        <v>5699.2</v>
      </c>
      <c r="J3682" s="26">
        <f t="shared" si="4311"/>
        <v>0</v>
      </c>
      <c r="K3682" s="26">
        <f t="shared" si="4311"/>
        <v>0</v>
      </c>
      <c r="L3682" s="26">
        <f t="shared" si="4311"/>
        <v>0</v>
      </c>
      <c r="M3682" s="26">
        <f t="shared" si="4311"/>
        <v>0</v>
      </c>
      <c r="N3682" s="26">
        <f t="shared" si="4311"/>
        <v>5696.393</v>
      </c>
      <c r="O3682" s="47">
        <f t="shared" si="4289"/>
        <v>99.950747473329599</v>
      </c>
      <c r="P3682" s="26">
        <f t="shared" ref="P3682:R3684" si="4312">P3683</f>
        <v>0</v>
      </c>
      <c r="Q3682" s="26">
        <f t="shared" si="4312"/>
        <v>0</v>
      </c>
      <c r="R3682" s="26">
        <f t="shared" si="4312"/>
        <v>0</v>
      </c>
    </row>
    <row r="3683" spans="1:18" ht="39" x14ac:dyDescent="0.35">
      <c r="A3683" s="10">
        <v>977</v>
      </c>
      <c r="B3683" s="10" t="s">
        <v>8</v>
      </c>
      <c r="C3683" s="10" t="s">
        <v>50</v>
      </c>
      <c r="D3683" s="10" t="s">
        <v>557</v>
      </c>
      <c r="E3683" s="10"/>
      <c r="F3683" s="25" t="s">
        <v>723</v>
      </c>
      <c r="G3683" s="26">
        <f t="shared" si="4311"/>
        <v>5422.7</v>
      </c>
      <c r="H3683" s="26">
        <f t="shared" si="4311"/>
        <v>5699.2</v>
      </c>
      <c r="I3683" s="26">
        <f t="shared" si="4311"/>
        <v>5699.2</v>
      </c>
      <c r="J3683" s="26">
        <f t="shared" si="4311"/>
        <v>0</v>
      </c>
      <c r="K3683" s="26">
        <f t="shared" si="4311"/>
        <v>0</v>
      </c>
      <c r="L3683" s="26">
        <f t="shared" si="4311"/>
        <v>0</v>
      </c>
      <c r="M3683" s="26">
        <f t="shared" si="4311"/>
        <v>0</v>
      </c>
      <c r="N3683" s="26">
        <f t="shared" si="4311"/>
        <v>5696.393</v>
      </c>
      <c r="O3683" s="47">
        <f t="shared" si="4289"/>
        <v>99.950747473329599</v>
      </c>
      <c r="P3683" s="26">
        <f t="shared" si="4312"/>
        <v>0</v>
      </c>
      <c r="Q3683" s="26">
        <f t="shared" si="4312"/>
        <v>0</v>
      </c>
      <c r="R3683" s="26">
        <f t="shared" si="4312"/>
        <v>0</v>
      </c>
    </row>
    <row r="3684" spans="1:18" ht="52" x14ac:dyDescent="0.35">
      <c r="A3684" s="10">
        <v>977</v>
      </c>
      <c r="B3684" s="10" t="s">
        <v>8</v>
      </c>
      <c r="C3684" s="10" t="s">
        <v>50</v>
      </c>
      <c r="D3684" s="10" t="s">
        <v>557</v>
      </c>
      <c r="E3684" s="10" t="s">
        <v>19</v>
      </c>
      <c r="F3684" s="25" t="s">
        <v>366</v>
      </c>
      <c r="G3684" s="26">
        <f t="shared" si="4311"/>
        <v>5422.7</v>
      </c>
      <c r="H3684" s="26">
        <f t="shared" si="4311"/>
        <v>5699.2</v>
      </c>
      <c r="I3684" s="26">
        <f t="shared" si="4311"/>
        <v>5699.2</v>
      </c>
      <c r="J3684" s="26">
        <f t="shared" si="4311"/>
        <v>0</v>
      </c>
      <c r="K3684" s="26">
        <f t="shared" si="4311"/>
        <v>0</v>
      </c>
      <c r="L3684" s="26">
        <f t="shared" si="4311"/>
        <v>0</v>
      </c>
      <c r="M3684" s="26">
        <f t="shared" si="4311"/>
        <v>0</v>
      </c>
      <c r="N3684" s="26">
        <f t="shared" si="4311"/>
        <v>5696.393</v>
      </c>
      <c r="O3684" s="47">
        <f t="shared" si="4289"/>
        <v>99.950747473329599</v>
      </c>
      <c r="P3684" s="26">
        <f t="shared" si="4312"/>
        <v>0</v>
      </c>
      <c r="Q3684" s="26">
        <f t="shared" si="4312"/>
        <v>0</v>
      </c>
      <c r="R3684" s="26">
        <f t="shared" si="4312"/>
        <v>0</v>
      </c>
    </row>
    <row r="3685" spans="1:18" ht="26" x14ac:dyDescent="0.35">
      <c r="A3685" s="10">
        <v>977</v>
      </c>
      <c r="B3685" s="10" t="s">
        <v>8</v>
      </c>
      <c r="C3685" s="10" t="s">
        <v>50</v>
      </c>
      <c r="D3685" s="10" t="s">
        <v>557</v>
      </c>
      <c r="E3685" s="10">
        <v>120</v>
      </c>
      <c r="F3685" s="25" t="s">
        <v>355</v>
      </c>
      <c r="G3685" s="26">
        <v>5422.7</v>
      </c>
      <c r="H3685" s="26">
        <v>5699.2</v>
      </c>
      <c r="I3685" s="26">
        <v>5699.2</v>
      </c>
      <c r="J3685" s="26"/>
      <c r="K3685" s="26"/>
      <c r="L3685" s="26"/>
      <c r="M3685" s="26"/>
      <c r="N3685" s="26">
        <v>5696.393</v>
      </c>
      <c r="O3685" s="47">
        <f t="shared" si="4289"/>
        <v>99.950747473329599</v>
      </c>
      <c r="P3685" s="26"/>
      <c r="Q3685" s="26"/>
      <c r="R3685" s="26"/>
    </row>
    <row r="3686" spans="1:18" x14ac:dyDescent="0.35">
      <c r="A3686" s="10">
        <v>977</v>
      </c>
      <c r="B3686" s="10" t="s">
        <v>8</v>
      </c>
      <c r="C3686" s="10" t="s">
        <v>50</v>
      </c>
      <c r="D3686" s="10" t="s">
        <v>569</v>
      </c>
      <c r="E3686" s="10"/>
      <c r="F3686" s="25" t="s">
        <v>717</v>
      </c>
      <c r="G3686" s="26">
        <f t="shared" ref="G3686" si="4313">G3687+G3690</f>
        <v>29775.699999999997</v>
      </c>
      <c r="H3686" s="26">
        <f t="shared" ref="H3686:M3686" si="4314">H3687+H3690</f>
        <v>30914.9</v>
      </c>
      <c r="I3686" s="26">
        <f t="shared" si="4314"/>
        <v>30914.9</v>
      </c>
      <c r="J3686" s="26">
        <f t="shared" si="4314"/>
        <v>0</v>
      </c>
      <c r="K3686" s="26">
        <f t="shared" si="4314"/>
        <v>0</v>
      </c>
      <c r="L3686" s="26">
        <f t="shared" si="4314"/>
        <v>0</v>
      </c>
      <c r="M3686" s="26">
        <f t="shared" si="4314"/>
        <v>0</v>
      </c>
      <c r="N3686" s="26">
        <f t="shared" ref="N3686" si="4315">N3687+N3690</f>
        <v>30867.464</v>
      </c>
      <c r="O3686" s="47">
        <f t="shared" si="4289"/>
        <v>99.846559426037274</v>
      </c>
      <c r="P3686" s="26">
        <f t="shared" ref="P3686:R3686" si="4316">P3687+P3690</f>
        <v>0</v>
      </c>
      <c r="Q3686" s="26">
        <f t="shared" ref="Q3686" si="4317">Q3687+Q3690</f>
        <v>0</v>
      </c>
      <c r="R3686" s="26">
        <f t="shared" si="4316"/>
        <v>0</v>
      </c>
    </row>
    <row r="3687" spans="1:18" ht="26" x14ac:dyDescent="0.35">
      <c r="A3687" s="10">
        <v>977</v>
      </c>
      <c r="B3687" s="10" t="s">
        <v>8</v>
      </c>
      <c r="C3687" s="10" t="s">
        <v>50</v>
      </c>
      <c r="D3687" s="10" t="s">
        <v>558</v>
      </c>
      <c r="E3687" s="10"/>
      <c r="F3687" s="25" t="s">
        <v>718</v>
      </c>
      <c r="G3687" s="26">
        <f t="shared" ref="G3687:N3688" si="4318">G3688</f>
        <v>22337.8</v>
      </c>
      <c r="H3687" s="26">
        <f t="shared" si="4318"/>
        <v>25316.34042</v>
      </c>
      <c r="I3687" s="26">
        <f t="shared" si="4318"/>
        <v>25316.34042</v>
      </c>
      <c r="J3687" s="26">
        <f t="shared" si="4318"/>
        <v>0</v>
      </c>
      <c r="K3687" s="26">
        <f t="shared" si="4318"/>
        <v>0</v>
      </c>
      <c r="L3687" s="26">
        <f t="shared" si="4318"/>
        <v>0</v>
      </c>
      <c r="M3687" s="26">
        <f t="shared" si="4318"/>
        <v>0</v>
      </c>
      <c r="N3687" s="26">
        <f t="shared" si="4318"/>
        <v>25278.105</v>
      </c>
      <c r="O3687" s="47">
        <f t="shared" si="4289"/>
        <v>99.848969403295769</v>
      </c>
      <c r="P3687" s="26">
        <f t="shared" ref="P3687:R3688" si="4319">P3688</f>
        <v>0</v>
      </c>
      <c r="Q3687" s="26">
        <f t="shared" si="4319"/>
        <v>0</v>
      </c>
      <c r="R3687" s="26">
        <f t="shared" si="4319"/>
        <v>0</v>
      </c>
    </row>
    <row r="3688" spans="1:18" ht="52" x14ac:dyDescent="0.35">
      <c r="A3688" s="10">
        <v>977</v>
      </c>
      <c r="B3688" s="10" t="s">
        <v>8</v>
      </c>
      <c r="C3688" s="10" t="s">
        <v>50</v>
      </c>
      <c r="D3688" s="10" t="s">
        <v>558</v>
      </c>
      <c r="E3688" s="10" t="s">
        <v>19</v>
      </c>
      <c r="F3688" s="25" t="s">
        <v>366</v>
      </c>
      <c r="G3688" s="26">
        <f t="shared" si="4318"/>
        <v>22337.8</v>
      </c>
      <c r="H3688" s="26">
        <f t="shared" si="4318"/>
        <v>25316.34042</v>
      </c>
      <c r="I3688" s="26">
        <f t="shared" si="4318"/>
        <v>25316.34042</v>
      </c>
      <c r="J3688" s="26">
        <f t="shared" si="4318"/>
        <v>0</v>
      </c>
      <c r="K3688" s="26">
        <f t="shared" si="4318"/>
        <v>0</v>
      </c>
      <c r="L3688" s="26">
        <f t="shared" si="4318"/>
        <v>0</v>
      </c>
      <c r="M3688" s="26">
        <f t="shared" si="4318"/>
        <v>0</v>
      </c>
      <c r="N3688" s="26">
        <f t="shared" si="4318"/>
        <v>25278.105</v>
      </c>
      <c r="O3688" s="47">
        <f t="shared" si="4289"/>
        <v>99.848969403295769</v>
      </c>
      <c r="P3688" s="26">
        <f t="shared" si="4319"/>
        <v>0</v>
      </c>
      <c r="Q3688" s="26">
        <f t="shared" si="4319"/>
        <v>0</v>
      </c>
      <c r="R3688" s="26">
        <f t="shared" si="4319"/>
        <v>0</v>
      </c>
    </row>
    <row r="3689" spans="1:18" ht="26" x14ac:dyDescent="0.35">
      <c r="A3689" s="10">
        <v>977</v>
      </c>
      <c r="B3689" s="10" t="s">
        <v>8</v>
      </c>
      <c r="C3689" s="10" t="s">
        <v>50</v>
      </c>
      <c r="D3689" s="10" t="s">
        <v>558</v>
      </c>
      <c r="E3689" s="10">
        <v>120</v>
      </c>
      <c r="F3689" s="25" t="s">
        <v>355</v>
      </c>
      <c r="G3689" s="26">
        <v>22337.8</v>
      </c>
      <c r="H3689" s="26">
        <v>25316.34042</v>
      </c>
      <c r="I3689" s="26">
        <v>25316.34042</v>
      </c>
      <c r="J3689" s="26"/>
      <c r="K3689" s="26"/>
      <c r="L3689" s="26"/>
      <c r="M3689" s="26"/>
      <c r="N3689" s="26">
        <v>25278.105</v>
      </c>
      <c r="O3689" s="47">
        <f t="shared" si="4289"/>
        <v>99.848969403295769</v>
      </c>
      <c r="P3689" s="26"/>
      <c r="Q3689" s="26"/>
      <c r="R3689" s="26"/>
    </row>
    <row r="3690" spans="1:18" ht="26" x14ac:dyDescent="0.35">
      <c r="A3690" s="10">
        <v>977</v>
      </c>
      <c r="B3690" s="10" t="s">
        <v>8</v>
      </c>
      <c r="C3690" s="10" t="s">
        <v>50</v>
      </c>
      <c r="D3690" s="10" t="s">
        <v>559</v>
      </c>
      <c r="E3690" s="10"/>
      <c r="F3690" s="25" t="s">
        <v>719</v>
      </c>
      <c r="G3690" s="26">
        <f t="shared" ref="G3690" si="4320">G3691+G3693+G3695</f>
        <v>7437.9</v>
      </c>
      <c r="H3690" s="26">
        <f t="shared" ref="H3690:M3690" si="4321">H3691+H3693+H3695</f>
        <v>5598.5595800000001</v>
      </c>
      <c r="I3690" s="26">
        <f t="shared" si="4321"/>
        <v>5598.5595800000001</v>
      </c>
      <c r="J3690" s="26">
        <f t="shared" si="4321"/>
        <v>0</v>
      </c>
      <c r="K3690" s="26">
        <f t="shared" si="4321"/>
        <v>0</v>
      </c>
      <c r="L3690" s="26">
        <f t="shared" si="4321"/>
        <v>0</v>
      </c>
      <c r="M3690" s="26">
        <f t="shared" si="4321"/>
        <v>0</v>
      </c>
      <c r="N3690" s="26">
        <f t="shared" ref="N3690" si="4322">N3691+N3693+N3695</f>
        <v>5589.3590000000004</v>
      </c>
      <c r="O3690" s="47">
        <f t="shared" si="4289"/>
        <v>99.835661657815209</v>
      </c>
      <c r="P3690" s="26">
        <f t="shared" ref="P3690:R3690" si="4323">P3691+P3693+P3695</f>
        <v>0</v>
      </c>
      <c r="Q3690" s="26">
        <f t="shared" ref="Q3690" si="4324">Q3691+Q3693+Q3695</f>
        <v>0</v>
      </c>
      <c r="R3690" s="26">
        <f t="shared" si="4323"/>
        <v>0</v>
      </c>
    </row>
    <row r="3691" spans="1:18" ht="52" x14ac:dyDescent="0.35">
      <c r="A3691" s="10">
        <v>977</v>
      </c>
      <c r="B3691" s="10" t="s">
        <v>8</v>
      </c>
      <c r="C3691" s="10" t="s">
        <v>50</v>
      </c>
      <c r="D3691" s="10" t="s">
        <v>559</v>
      </c>
      <c r="E3691" s="10" t="s">
        <v>19</v>
      </c>
      <c r="F3691" s="25" t="s">
        <v>366</v>
      </c>
      <c r="G3691" s="26">
        <f t="shared" ref="G3691:N3691" si="4325">G3692</f>
        <v>222.7</v>
      </c>
      <c r="H3691" s="26">
        <f t="shared" si="4325"/>
        <v>234.47793999999999</v>
      </c>
      <c r="I3691" s="26">
        <f t="shared" si="4325"/>
        <v>234.47793999999999</v>
      </c>
      <c r="J3691" s="26">
        <f t="shared" si="4325"/>
        <v>0</v>
      </c>
      <c r="K3691" s="26">
        <f t="shared" si="4325"/>
        <v>0</v>
      </c>
      <c r="L3691" s="26">
        <f t="shared" si="4325"/>
        <v>0</v>
      </c>
      <c r="M3691" s="26">
        <f t="shared" si="4325"/>
        <v>0</v>
      </c>
      <c r="N3691" s="26">
        <f t="shared" si="4325"/>
        <v>228.47800000000001</v>
      </c>
      <c r="O3691" s="47">
        <f t="shared" si="4289"/>
        <v>97.441149474445226</v>
      </c>
      <c r="P3691" s="26">
        <f t="shared" ref="P3691:R3691" si="4326">P3692</f>
        <v>0</v>
      </c>
      <c r="Q3691" s="26">
        <f t="shared" si="4326"/>
        <v>0</v>
      </c>
      <c r="R3691" s="26">
        <f t="shared" si="4326"/>
        <v>0</v>
      </c>
    </row>
    <row r="3692" spans="1:18" ht="26" x14ac:dyDescent="0.35">
      <c r="A3692" s="10">
        <v>977</v>
      </c>
      <c r="B3692" s="10" t="s">
        <v>8</v>
      </c>
      <c r="C3692" s="10" t="s">
        <v>50</v>
      </c>
      <c r="D3692" s="10" t="s">
        <v>559</v>
      </c>
      <c r="E3692" s="10">
        <v>120</v>
      </c>
      <c r="F3692" s="25" t="s">
        <v>355</v>
      </c>
      <c r="G3692" s="26">
        <v>222.7</v>
      </c>
      <c r="H3692" s="26">
        <v>234.47793999999999</v>
      </c>
      <c r="I3692" s="26">
        <v>234.47793999999999</v>
      </c>
      <c r="J3692" s="26"/>
      <c r="K3692" s="26"/>
      <c r="L3692" s="26"/>
      <c r="M3692" s="26"/>
      <c r="N3692" s="26">
        <v>228.47800000000001</v>
      </c>
      <c r="O3692" s="47">
        <f t="shared" si="4289"/>
        <v>97.441149474445226</v>
      </c>
      <c r="P3692" s="26"/>
      <c r="Q3692" s="26"/>
      <c r="R3692" s="26"/>
    </row>
    <row r="3693" spans="1:18" ht="26" x14ac:dyDescent="0.35">
      <c r="A3693" s="10">
        <v>977</v>
      </c>
      <c r="B3693" s="10" t="s">
        <v>8</v>
      </c>
      <c r="C3693" s="10" t="s">
        <v>50</v>
      </c>
      <c r="D3693" s="10" t="s">
        <v>559</v>
      </c>
      <c r="E3693" s="10" t="s">
        <v>6</v>
      </c>
      <c r="F3693" s="25" t="s">
        <v>367</v>
      </c>
      <c r="G3693" s="26">
        <f t="shared" ref="G3693:N3693" si="4327">G3694</f>
        <v>7159.4</v>
      </c>
      <c r="H3693" s="26">
        <f t="shared" si="4327"/>
        <v>5314.33464</v>
      </c>
      <c r="I3693" s="26">
        <f t="shared" si="4327"/>
        <v>5314.33464</v>
      </c>
      <c r="J3693" s="26">
        <f t="shared" si="4327"/>
        <v>0</v>
      </c>
      <c r="K3693" s="26">
        <f t="shared" si="4327"/>
        <v>0</v>
      </c>
      <c r="L3693" s="26">
        <f t="shared" si="4327"/>
        <v>0</v>
      </c>
      <c r="M3693" s="26">
        <f t="shared" si="4327"/>
        <v>0</v>
      </c>
      <c r="N3693" s="26">
        <f t="shared" si="4327"/>
        <v>5311.134</v>
      </c>
      <c r="O3693" s="47">
        <f t="shared" si="4289"/>
        <v>99.93977345769855</v>
      </c>
      <c r="P3693" s="26">
        <f t="shared" ref="P3693:R3693" si="4328">P3694</f>
        <v>0</v>
      </c>
      <c r="Q3693" s="26">
        <f t="shared" si="4328"/>
        <v>0</v>
      </c>
      <c r="R3693" s="26">
        <f t="shared" si="4328"/>
        <v>0</v>
      </c>
    </row>
    <row r="3694" spans="1:18" ht="26" x14ac:dyDescent="0.35">
      <c r="A3694" s="10">
        <v>977</v>
      </c>
      <c r="B3694" s="10" t="s">
        <v>8</v>
      </c>
      <c r="C3694" s="10" t="s">
        <v>50</v>
      </c>
      <c r="D3694" s="10" t="s">
        <v>559</v>
      </c>
      <c r="E3694" s="10">
        <v>240</v>
      </c>
      <c r="F3694" s="25" t="s">
        <v>356</v>
      </c>
      <c r="G3694" s="26">
        <v>7159.4</v>
      </c>
      <c r="H3694" s="26">
        <v>5314.33464</v>
      </c>
      <c r="I3694" s="26">
        <v>5314.33464</v>
      </c>
      <c r="J3694" s="26"/>
      <c r="K3694" s="26"/>
      <c r="L3694" s="26"/>
      <c r="M3694" s="26"/>
      <c r="N3694" s="26">
        <v>5311.134</v>
      </c>
      <c r="O3694" s="47">
        <f t="shared" si="4289"/>
        <v>99.93977345769855</v>
      </c>
      <c r="P3694" s="26"/>
      <c r="Q3694" s="26"/>
      <c r="R3694" s="26"/>
    </row>
    <row r="3695" spans="1:18" x14ac:dyDescent="0.35">
      <c r="A3695" s="10">
        <v>977</v>
      </c>
      <c r="B3695" s="10" t="s">
        <v>8</v>
      </c>
      <c r="C3695" s="10" t="s">
        <v>50</v>
      </c>
      <c r="D3695" s="10" t="s">
        <v>559</v>
      </c>
      <c r="E3695" s="10" t="s">
        <v>7</v>
      </c>
      <c r="F3695" s="25" t="s">
        <v>371</v>
      </c>
      <c r="G3695" s="26">
        <f t="shared" ref="G3695:N3695" si="4329">G3696</f>
        <v>55.8</v>
      </c>
      <c r="H3695" s="26">
        <f t="shared" si="4329"/>
        <v>49.747</v>
      </c>
      <c r="I3695" s="26">
        <f t="shared" si="4329"/>
        <v>49.747</v>
      </c>
      <c r="J3695" s="26">
        <f t="shared" si="4329"/>
        <v>0</v>
      </c>
      <c r="K3695" s="26">
        <f t="shared" si="4329"/>
        <v>0</v>
      </c>
      <c r="L3695" s="26">
        <f t="shared" si="4329"/>
        <v>0</v>
      </c>
      <c r="M3695" s="26">
        <f t="shared" si="4329"/>
        <v>0</v>
      </c>
      <c r="N3695" s="26">
        <f t="shared" si="4329"/>
        <v>49.747</v>
      </c>
      <c r="O3695" s="47">
        <f t="shared" si="4289"/>
        <v>100</v>
      </c>
      <c r="P3695" s="26">
        <f t="shared" ref="P3695:R3695" si="4330">P3696</f>
        <v>0</v>
      </c>
      <c r="Q3695" s="26">
        <f t="shared" si="4330"/>
        <v>0</v>
      </c>
      <c r="R3695" s="26">
        <f t="shared" si="4330"/>
        <v>0</v>
      </c>
    </row>
    <row r="3696" spans="1:18" x14ac:dyDescent="0.35">
      <c r="A3696" s="10">
        <v>977</v>
      </c>
      <c r="B3696" s="10" t="s">
        <v>8</v>
      </c>
      <c r="C3696" s="10" t="s">
        <v>50</v>
      </c>
      <c r="D3696" s="10" t="s">
        <v>559</v>
      </c>
      <c r="E3696" s="10">
        <v>850</v>
      </c>
      <c r="F3696" s="25" t="s">
        <v>365</v>
      </c>
      <c r="G3696" s="26">
        <v>55.8</v>
      </c>
      <c r="H3696" s="26">
        <v>49.747</v>
      </c>
      <c r="I3696" s="26">
        <v>49.747</v>
      </c>
      <c r="J3696" s="26"/>
      <c r="K3696" s="26"/>
      <c r="L3696" s="26"/>
      <c r="M3696" s="26"/>
      <c r="N3696" s="26">
        <v>49.747</v>
      </c>
      <c r="O3696" s="47">
        <f t="shared" si="4289"/>
        <v>100</v>
      </c>
      <c r="P3696" s="26"/>
      <c r="Q3696" s="26"/>
      <c r="R3696" s="26"/>
    </row>
    <row r="3697" spans="1:18" s="7" customFormat="1" x14ac:dyDescent="0.35">
      <c r="A3697" s="16">
        <v>978</v>
      </c>
      <c r="B3697" s="16"/>
      <c r="C3697" s="16"/>
      <c r="D3697" s="16"/>
      <c r="E3697" s="16"/>
      <c r="F3697" s="17" t="s">
        <v>577</v>
      </c>
      <c r="G3697" s="18">
        <f t="shared" ref="G3697:N3699" si="4331">G3698</f>
        <v>7508.1</v>
      </c>
      <c r="H3697" s="18">
        <f t="shared" si="4331"/>
        <v>7800.1</v>
      </c>
      <c r="I3697" s="18">
        <f t="shared" si="4331"/>
        <v>7800.1</v>
      </c>
      <c r="J3697" s="18">
        <f t="shared" si="4331"/>
        <v>0</v>
      </c>
      <c r="K3697" s="18">
        <f t="shared" si="4331"/>
        <v>0</v>
      </c>
      <c r="L3697" s="18">
        <f t="shared" si="4331"/>
        <v>0</v>
      </c>
      <c r="M3697" s="18">
        <f t="shared" si="4331"/>
        <v>0</v>
      </c>
      <c r="N3697" s="18">
        <f t="shared" si="4331"/>
        <v>7798.3</v>
      </c>
      <c r="O3697" s="46">
        <f t="shared" si="4289"/>
        <v>99.976923372777264</v>
      </c>
      <c r="P3697" s="18">
        <f t="shared" ref="P3697:R3699" si="4332">P3698</f>
        <v>0</v>
      </c>
      <c r="Q3697" s="18">
        <f t="shared" si="4332"/>
        <v>0</v>
      </c>
      <c r="R3697" s="18">
        <f t="shared" si="4332"/>
        <v>0</v>
      </c>
    </row>
    <row r="3698" spans="1:18" s="7" customFormat="1" x14ac:dyDescent="0.35">
      <c r="A3698" s="16">
        <v>978</v>
      </c>
      <c r="B3698" s="16" t="s">
        <v>8</v>
      </c>
      <c r="C3698" s="16"/>
      <c r="D3698" s="16"/>
      <c r="E3698" s="16"/>
      <c r="F3698" s="17" t="s">
        <v>13</v>
      </c>
      <c r="G3698" s="18">
        <f t="shared" si="4331"/>
        <v>7508.1</v>
      </c>
      <c r="H3698" s="18">
        <f t="shared" si="4331"/>
        <v>7800.1</v>
      </c>
      <c r="I3698" s="18">
        <f t="shared" si="4331"/>
        <v>7800.1</v>
      </c>
      <c r="J3698" s="18">
        <f t="shared" si="4331"/>
        <v>0</v>
      </c>
      <c r="K3698" s="18">
        <f t="shared" si="4331"/>
        <v>0</v>
      </c>
      <c r="L3698" s="18">
        <f t="shared" si="4331"/>
        <v>0</v>
      </c>
      <c r="M3698" s="18">
        <f t="shared" si="4331"/>
        <v>0</v>
      </c>
      <c r="N3698" s="18">
        <f t="shared" si="4331"/>
        <v>7798.3</v>
      </c>
      <c r="O3698" s="46">
        <f t="shared" si="4289"/>
        <v>99.976923372777264</v>
      </c>
      <c r="P3698" s="18">
        <f t="shared" si="4332"/>
        <v>0</v>
      </c>
      <c r="Q3698" s="18">
        <f t="shared" si="4332"/>
        <v>0</v>
      </c>
      <c r="R3698" s="18">
        <f t="shared" si="4332"/>
        <v>0</v>
      </c>
    </row>
    <row r="3699" spans="1:18" s="29" customFormat="1" x14ac:dyDescent="0.35">
      <c r="A3699" s="20">
        <v>978</v>
      </c>
      <c r="B3699" s="20" t="s">
        <v>8</v>
      </c>
      <c r="C3699" s="20" t="s">
        <v>11</v>
      </c>
      <c r="D3699" s="20"/>
      <c r="E3699" s="20"/>
      <c r="F3699" s="21" t="s">
        <v>611</v>
      </c>
      <c r="G3699" s="22">
        <f t="shared" si="4331"/>
        <v>7508.1</v>
      </c>
      <c r="H3699" s="22">
        <f t="shared" si="4331"/>
        <v>7800.1</v>
      </c>
      <c r="I3699" s="22">
        <f t="shared" si="4331"/>
        <v>7800.1</v>
      </c>
      <c r="J3699" s="22">
        <f t="shared" si="4331"/>
        <v>0</v>
      </c>
      <c r="K3699" s="22">
        <f t="shared" si="4331"/>
        <v>0</v>
      </c>
      <c r="L3699" s="22">
        <f t="shared" si="4331"/>
        <v>0</v>
      </c>
      <c r="M3699" s="22">
        <f t="shared" si="4331"/>
        <v>0</v>
      </c>
      <c r="N3699" s="22">
        <f t="shared" si="4331"/>
        <v>7798.3</v>
      </c>
      <c r="O3699" s="48">
        <f t="shared" si="4289"/>
        <v>99.976923372777264</v>
      </c>
      <c r="P3699" s="22">
        <f t="shared" si="4332"/>
        <v>0</v>
      </c>
      <c r="Q3699" s="22">
        <f t="shared" si="4332"/>
        <v>0</v>
      </c>
      <c r="R3699" s="22">
        <f t="shared" si="4332"/>
        <v>0</v>
      </c>
    </row>
    <row r="3700" spans="1:18" ht="26" x14ac:dyDescent="0.35">
      <c r="A3700" s="10">
        <v>978</v>
      </c>
      <c r="B3700" s="10" t="s">
        <v>8</v>
      </c>
      <c r="C3700" s="10" t="s">
        <v>11</v>
      </c>
      <c r="D3700" s="10" t="s">
        <v>574</v>
      </c>
      <c r="E3700" s="10"/>
      <c r="F3700" s="25" t="s">
        <v>724</v>
      </c>
      <c r="G3700" s="26">
        <f t="shared" ref="G3700" si="4333">G3701+G3705</f>
        <v>7508.1</v>
      </c>
      <c r="H3700" s="26">
        <f t="shared" ref="H3700:M3700" si="4334">H3701+H3705</f>
        <v>7800.1</v>
      </c>
      <c r="I3700" s="26">
        <f t="shared" si="4334"/>
        <v>7800.1</v>
      </c>
      <c r="J3700" s="26">
        <f t="shared" si="4334"/>
        <v>0</v>
      </c>
      <c r="K3700" s="26">
        <f t="shared" si="4334"/>
        <v>0</v>
      </c>
      <c r="L3700" s="26">
        <f t="shared" si="4334"/>
        <v>0</v>
      </c>
      <c r="M3700" s="26">
        <f t="shared" si="4334"/>
        <v>0</v>
      </c>
      <c r="N3700" s="26">
        <f t="shared" ref="N3700" si="4335">N3701+N3705</f>
        <v>7798.3</v>
      </c>
      <c r="O3700" s="47">
        <f t="shared" si="4289"/>
        <v>99.976923372777264</v>
      </c>
      <c r="P3700" s="26">
        <f t="shared" ref="P3700:R3700" si="4336">P3701+P3705</f>
        <v>0</v>
      </c>
      <c r="Q3700" s="26">
        <f t="shared" ref="Q3700" si="4337">Q3701+Q3705</f>
        <v>0</v>
      </c>
      <c r="R3700" s="26">
        <f t="shared" si="4336"/>
        <v>0</v>
      </c>
    </row>
    <row r="3701" spans="1:18" ht="26" x14ac:dyDescent="0.35">
      <c r="A3701" s="10">
        <v>978</v>
      </c>
      <c r="B3701" s="10" t="s">
        <v>8</v>
      </c>
      <c r="C3701" s="10" t="s">
        <v>11</v>
      </c>
      <c r="D3701" s="10" t="s">
        <v>575</v>
      </c>
      <c r="E3701" s="10"/>
      <c r="F3701" s="25" t="s">
        <v>725</v>
      </c>
      <c r="G3701" s="26">
        <f t="shared" ref="G3701:N3703" si="4338">G3702</f>
        <v>6890.5</v>
      </c>
      <c r="H3701" s="26">
        <f t="shared" si="4338"/>
        <v>6940.3</v>
      </c>
      <c r="I3701" s="26">
        <f t="shared" si="4338"/>
        <v>6940.3</v>
      </c>
      <c r="J3701" s="26">
        <f t="shared" si="4338"/>
        <v>0</v>
      </c>
      <c r="K3701" s="26">
        <f t="shared" si="4338"/>
        <v>0</v>
      </c>
      <c r="L3701" s="26">
        <f t="shared" si="4338"/>
        <v>0</v>
      </c>
      <c r="M3701" s="26">
        <f t="shared" si="4338"/>
        <v>0</v>
      </c>
      <c r="N3701" s="26">
        <f t="shared" si="4338"/>
        <v>6939.9620000000004</v>
      </c>
      <c r="O3701" s="47">
        <f t="shared" si="4289"/>
        <v>99.995129893520456</v>
      </c>
      <c r="P3701" s="26">
        <f t="shared" ref="P3701:R3703" si="4339">P3702</f>
        <v>0</v>
      </c>
      <c r="Q3701" s="26">
        <f t="shared" si="4339"/>
        <v>0</v>
      </c>
      <c r="R3701" s="26">
        <f t="shared" si="4339"/>
        <v>0</v>
      </c>
    </row>
    <row r="3702" spans="1:18" ht="39" x14ac:dyDescent="0.35">
      <c r="A3702" s="10">
        <v>978</v>
      </c>
      <c r="B3702" s="10" t="s">
        <v>8</v>
      </c>
      <c r="C3702" s="10" t="s">
        <v>11</v>
      </c>
      <c r="D3702" s="10" t="s">
        <v>571</v>
      </c>
      <c r="E3702" s="10"/>
      <c r="F3702" s="25" t="s">
        <v>726</v>
      </c>
      <c r="G3702" s="26">
        <f t="shared" si="4338"/>
        <v>6890.5</v>
      </c>
      <c r="H3702" s="26">
        <f t="shared" si="4338"/>
        <v>6940.3</v>
      </c>
      <c r="I3702" s="26">
        <f t="shared" si="4338"/>
        <v>6940.3</v>
      </c>
      <c r="J3702" s="26">
        <f t="shared" si="4338"/>
        <v>0</v>
      </c>
      <c r="K3702" s="26">
        <f t="shared" si="4338"/>
        <v>0</v>
      </c>
      <c r="L3702" s="26">
        <f t="shared" si="4338"/>
        <v>0</v>
      </c>
      <c r="M3702" s="26">
        <f t="shared" si="4338"/>
        <v>0</v>
      </c>
      <c r="N3702" s="26">
        <f t="shared" si="4338"/>
        <v>6939.9620000000004</v>
      </c>
      <c r="O3702" s="47">
        <f t="shared" si="4289"/>
        <v>99.995129893520456</v>
      </c>
      <c r="P3702" s="26">
        <f t="shared" si="4339"/>
        <v>0</v>
      </c>
      <c r="Q3702" s="26">
        <f t="shared" si="4339"/>
        <v>0</v>
      </c>
      <c r="R3702" s="26">
        <f t="shared" si="4339"/>
        <v>0</v>
      </c>
    </row>
    <row r="3703" spans="1:18" ht="52" x14ac:dyDescent="0.35">
      <c r="A3703" s="10">
        <v>978</v>
      </c>
      <c r="B3703" s="10" t="s">
        <v>8</v>
      </c>
      <c r="C3703" s="10" t="s">
        <v>11</v>
      </c>
      <c r="D3703" s="10" t="s">
        <v>571</v>
      </c>
      <c r="E3703" s="10" t="s">
        <v>19</v>
      </c>
      <c r="F3703" s="25" t="s">
        <v>366</v>
      </c>
      <c r="G3703" s="26">
        <f t="shared" si="4338"/>
        <v>6890.5</v>
      </c>
      <c r="H3703" s="26">
        <f t="shared" si="4338"/>
        <v>6940.3</v>
      </c>
      <c r="I3703" s="26">
        <f t="shared" si="4338"/>
        <v>6940.3</v>
      </c>
      <c r="J3703" s="26">
        <f t="shared" si="4338"/>
        <v>0</v>
      </c>
      <c r="K3703" s="26">
        <f t="shared" si="4338"/>
        <v>0</v>
      </c>
      <c r="L3703" s="26">
        <f t="shared" si="4338"/>
        <v>0</v>
      </c>
      <c r="M3703" s="26">
        <f t="shared" si="4338"/>
        <v>0</v>
      </c>
      <c r="N3703" s="26">
        <f t="shared" si="4338"/>
        <v>6939.9620000000004</v>
      </c>
      <c r="O3703" s="47">
        <f t="shared" si="4289"/>
        <v>99.995129893520456</v>
      </c>
      <c r="P3703" s="26">
        <f t="shared" si="4339"/>
        <v>0</v>
      </c>
      <c r="Q3703" s="26">
        <f t="shared" si="4339"/>
        <v>0</v>
      </c>
      <c r="R3703" s="26">
        <f t="shared" si="4339"/>
        <v>0</v>
      </c>
    </row>
    <row r="3704" spans="1:18" ht="26" x14ac:dyDescent="0.35">
      <c r="A3704" s="10">
        <v>978</v>
      </c>
      <c r="B3704" s="10" t="s">
        <v>8</v>
      </c>
      <c r="C3704" s="10" t="s">
        <v>11</v>
      </c>
      <c r="D3704" s="10" t="s">
        <v>571</v>
      </c>
      <c r="E3704" s="10">
        <v>120</v>
      </c>
      <c r="F3704" s="25" t="s">
        <v>355</v>
      </c>
      <c r="G3704" s="26">
        <v>6890.5</v>
      </c>
      <c r="H3704" s="26">
        <v>6940.3</v>
      </c>
      <c r="I3704" s="26">
        <v>6940.3</v>
      </c>
      <c r="J3704" s="26"/>
      <c r="K3704" s="26"/>
      <c r="L3704" s="26"/>
      <c r="M3704" s="26"/>
      <c r="N3704" s="26">
        <v>6939.9620000000004</v>
      </c>
      <c r="O3704" s="47">
        <f t="shared" si="4289"/>
        <v>99.995129893520456</v>
      </c>
      <c r="P3704" s="26"/>
      <c r="Q3704" s="26"/>
      <c r="R3704" s="26"/>
    </row>
    <row r="3705" spans="1:18" x14ac:dyDescent="0.35">
      <c r="A3705" s="10">
        <v>978</v>
      </c>
      <c r="B3705" s="10" t="s">
        <v>8</v>
      </c>
      <c r="C3705" s="10" t="s">
        <v>11</v>
      </c>
      <c r="D3705" s="10" t="s">
        <v>576</v>
      </c>
      <c r="E3705" s="10"/>
      <c r="F3705" s="25" t="s">
        <v>727</v>
      </c>
      <c r="G3705" s="26">
        <f t="shared" ref="G3705" si="4340">G3706+G3709</f>
        <v>617.6</v>
      </c>
      <c r="H3705" s="26">
        <f t="shared" ref="H3705:M3705" si="4341">H3706+H3709</f>
        <v>859.8</v>
      </c>
      <c r="I3705" s="26">
        <f t="shared" si="4341"/>
        <v>859.8</v>
      </c>
      <c r="J3705" s="26">
        <f t="shared" si="4341"/>
        <v>0</v>
      </c>
      <c r="K3705" s="26">
        <f t="shared" si="4341"/>
        <v>0</v>
      </c>
      <c r="L3705" s="26">
        <f t="shared" si="4341"/>
        <v>0</v>
      </c>
      <c r="M3705" s="26">
        <f t="shared" si="4341"/>
        <v>0</v>
      </c>
      <c r="N3705" s="26">
        <f t="shared" ref="N3705" si="4342">N3706+N3709</f>
        <v>858.33799999999997</v>
      </c>
      <c r="O3705" s="47">
        <f t="shared" si="4289"/>
        <v>99.829960455919988</v>
      </c>
      <c r="P3705" s="26">
        <f t="shared" ref="P3705:R3705" si="4343">P3706+P3709</f>
        <v>0</v>
      </c>
      <c r="Q3705" s="26">
        <f t="shared" ref="Q3705" si="4344">Q3706+Q3709</f>
        <v>0</v>
      </c>
      <c r="R3705" s="26">
        <f t="shared" si="4343"/>
        <v>0</v>
      </c>
    </row>
    <row r="3706" spans="1:18" ht="26" x14ac:dyDescent="0.35">
      <c r="A3706" s="10">
        <v>978</v>
      </c>
      <c r="B3706" s="10" t="s">
        <v>8</v>
      </c>
      <c r="C3706" s="10" t="s">
        <v>11</v>
      </c>
      <c r="D3706" s="10" t="s">
        <v>572</v>
      </c>
      <c r="E3706" s="10"/>
      <c r="F3706" s="25" t="s">
        <v>728</v>
      </c>
      <c r="G3706" s="26">
        <f t="shared" ref="G3706:N3707" si="4345">G3707</f>
        <v>398.3</v>
      </c>
      <c r="H3706" s="26">
        <f t="shared" si="4345"/>
        <v>627.53599999999994</v>
      </c>
      <c r="I3706" s="26">
        <f t="shared" si="4345"/>
        <v>627.53599999999994</v>
      </c>
      <c r="J3706" s="26">
        <f t="shared" si="4345"/>
        <v>0</v>
      </c>
      <c r="K3706" s="26">
        <f t="shared" si="4345"/>
        <v>0</v>
      </c>
      <c r="L3706" s="26">
        <f t="shared" si="4345"/>
        <v>0</v>
      </c>
      <c r="M3706" s="26">
        <f t="shared" si="4345"/>
        <v>0</v>
      </c>
      <c r="N3706" s="26">
        <f t="shared" si="4345"/>
        <v>627.31200000000001</v>
      </c>
      <c r="O3706" s="47">
        <f t="shared" si="4289"/>
        <v>99.964304836694637</v>
      </c>
      <c r="P3706" s="26">
        <f t="shared" ref="P3706:R3707" si="4346">P3707</f>
        <v>0</v>
      </c>
      <c r="Q3706" s="26">
        <f t="shared" si="4346"/>
        <v>0</v>
      </c>
      <c r="R3706" s="26">
        <f t="shared" si="4346"/>
        <v>0</v>
      </c>
    </row>
    <row r="3707" spans="1:18" ht="52" x14ac:dyDescent="0.35">
      <c r="A3707" s="10">
        <v>978</v>
      </c>
      <c r="B3707" s="10" t="s">
        <v>8</v>
      </c>
      <c r="C3707" s="10" t="s">
        <v>11</v>
      </c>
      <c r="D3707" s="10" t="s">
        <v>572</v>
      </c>
      <c r="E3707" s="10" t="s">
        <v>19</v>
      </c>
      <c r="F3707" s="25" t="s">
        <v>366</v>
      </c>
      <c r="G3707" s="26">
        <f t="shared" si="4345"/>
        <v>398.3</v>
      </c>
      <c r="H3707" s="26">
        <f t="shared" si="4345"/>
        <v>627.53599999999994</v>
      </c>
      <c r="I3707" s="26">
        <f t="shared" si="4345"/>
        <v>627.53599999999994</v>
      </c>
      <c r="J3707" s="26">
        <f t="shared" si="4345"/>
        <v>0</v>
      </c>
      <c r="K3707" s="26">
        <f t="shared" si="4345"/>
        <v>0</v>
      </c>
      <c r="L3707" s="26">
        <f t="shared" si="4345"/>
        <v>0</v>
      </c>
      <c r="M3707" s="26">
        <f t="shared" si="4345"/>
        <v>0</v>
      </c>
      <c r="N3707" s="26">
        <f t="shared" si="4345"/>
        <v>627.31200000000001</v>
      </c>
      <c r="O3707" s="47">
        <f t="shared" si="4289"/>
        <v>99.964304836694637</v>
      </c>
      <c r="P3707" s="26">
        <f t="shared" si="4346"/>
        <v>0</v>
      </c>
      <c r="Q3707" s="26">
        <f t="shared" si="4346"/>
        <v>0</v>
      </c>
      <c r="R3707" s="26">
        <f t="shared" si="4346"/>
        <v>0</v>
      </c>
    </row>
    <row r="3708" spans="1:18" ht="26" x14ac:dyDescent="0.35">
      <c r="A3708" s="10">
        <v>978</v>
      </c>
      <c r="B3708" s="10" t="s">
        <v>8</v>
      </c>
      <c r="C3708" s="10" t="s">
        <v>11</v>
      </c>
      <c r="D3708" s="10" t="s">
        <v>572</v>
      </c>
      <c r="E3708" s="10">
        <v>120</v>
      </c>
      <c r="F3708" s="25" t="s">
        <v>355</v>
      </c>
      <c r="G3708" s="26">
        <v>398.3</v>
      </c>
      <c r="H3708" s="26">
        <v>627.53599999999994</v>
      </c>
      <c r="I3708" s="26">
        <v>627.53599999999994</v>
      </c>
      <c r="J3708" s="26"/>
      <c r="K3708" s="26"/>
      <c r="L3708" s="26"/>
      <c r="M3708" s="26"/>
      <c r="N3708" s="26">
        <v>627.31200000000001</v>
      </c>
      <c r="O3708" s="47">
        <f t="shared" si="4289"/>
        <v>99.964304836694637</v>
      </c>
      <c r="P3708" s="26"/>
      <c r="Q3708" s="26"/>
      <c r="R3708" s="26"/>
    </row>
    <row r="3709" spans="1:18" ht="26" x14ac:dyDescent="0.35">
      <c r="A3709" s="10">
        <v>978</v>
      </c>
      <c r="B3709" s="10" t="s">
        <v>8</v>
      </c>
      <c r="C3709" s="10" t="s">
        <v>11</v>
      </c>
      <c r="D3709" s="10" t="s">
        <v>573</v>
      </c>
      <c r="E3709" s="10"/>
      <c r="F3709" s="25" t="s">
        <v>729</v>
      </c>
      <c r="G3709" s="26">
        <f t="shared" ref="G3709" si="4347">G3710+G3712+G3714</f>
        <v>219.3</v>
      </c>
      <c r="H3709" s="26">
        <f t="shared" ref="H3709:M3709" si="4348">H3710+H3712+H3714</f>
        <v>232.26400000000001</v>
      </c>
      <c r="I3709" s="26">
        <f t="shared" si="4348"/>
        <v>232.26400000000001</v>
      </c>
      <c r="J3709" s="26">
        <f t="shared" si="4348"/>
        <v>0</v>
      </c>
      <c r="K3709" s="26">
        <f t="shared" si="4348"/>
        <v>0</v>
      </c>
      <c r="L3709" s="26">
        <f t="shared" si="4348"/>
        <v>0</v>
      </c>
      <c r="M3709" s="26">
        <f t="shared" si="4348"/>
        <v>0</v>
      </c>
      <c r="N3709" s="26">
        <f t="shared" ref="N3709" si="4349">N3710+N3712+N3714</f>
        <v>231.02600000000001</v>
      </c>
      <c r="O3709" s="47">
        <f t="shared" si="4289"/>
        <v>99.466985843695113</v>
      </c>
      <c r="P3709" s="26">
        <f t="shared" ref="P3709:R3709" si="4350">P3710+P3712+P3714</f>
        <v>0</v>
      </c>
      <c r="Q3709" s="26">
        <f t="shared" ref="Q3709" si="4351">Q3710+Q3712+Q3714</f>
        <v>0</v>
      </c>
      <c r="R3709" s="26">
        <f t="shared" si="4350"/>
        <v>0</v>
      </c>
    </row>
    <row r="3710" spans="1:18" ht="52" x14ac:dyDescent="0.35">
      <c r="A3710" s="10">
        <v>978</v>
      </c>
      <c r="B3710" s="10" t="s">
        <v>8</v>
      </c>
      <c r="C3710" s="10" t="s">
        <v>11</v>
      </c>
      <c r="D3710" s="10" t="s">
        <v>573</v>
      </c>
      <c r="E3710" s="10" t="s">
        <v>19</v>
      </c>
      <c r="F3710" s="25" t="s">
        <v>366</v>
      </c>
      <c r="G3710" s="26">
        <f t="shared" ref="G3710:N3710" si="4352">G3711</f>
        <v>2</v>
      </c>
      <c r="H3710" s="26">
        <f t="shared" si="4352"/>
        <v>22.117999999999999</v>
      </c>
      <c r="I3710" s="26">
        <f t="shared" si="4352"/>
        <v>22.117999999999999</v>
      </c>
      <c r="J3710" s="26">
        <f t="shared" si="4352"/>
        <v>0</v>
      </c>
      <c r="K3710" s="26">
        <f t="shared" si="4352"/>
        <v>0</v>
      </c>
      <c r="L3710" s="26">
        <f t="shared" si="4352"/>
        <v>0</v>
      </c>
      <c r="M3710" s="26">
        <f t="shared" si="4352"/>
        <v>0</v>
      </c>
      <c r="N3710" s="26">
        <f t="shared" si="4352"/>
        <v>22.117999999999999</v>
      </c>
      <c r="O3710" s="47">
        <f t="shared" si="4289"/>
        <v>100</v>
      </c>
      <c r="P3710" s="26">
        <f t="shared" ref="P3710:R3710" si="4353">P3711</f>
        <v>0</v>
      </c>
      <c r="Q3710" s="26">
        <f t="shared" si="4353"/>
        <v>0</v>
      </c>
      <c r="R3710" s="26">
        <f t="shared" si="4353"/>
        <v>0</v>
      </c>
    </row>
    <row r="3711" spans="1:18" ht="26" x14ac:dyDescent="0.35">
      <c r="A3711" s="10">
        <v>978</v>
      </c>
      <c r="B3711" s="10" t="s">
        <v>8</v>
      </c>
      <c r="C3711" s="10" t="s">
        <v>11</v>
      </c>
      <c r="D3711" s="10" t="s">
        <v>573</v>
      </c>
      <c r="E3711" s="10" t="s">
        <v>419</v>
      </c>
      <c r="F3711" s="25" t="s">
        <v>355</v>
      </c>
      <c r="G3711" s="26">
        <v>2</v>
      </c>
      <c r="H3711" s="26">
        <v>22.117999999999999</v>
      </c>
      <c r="I3711" s="26">
        <v>22.117999999999999</v>
      </c>
      <c r="J3711" s="26"/>
      <c r="K3711" s="26"/>
      <c r="L3711" s="26"/>
      <c r="M3711" s="26"/>
      <c r="N3711" s="26">
        <v>22.117999999999999</v>
      </c>
      <c r="O3711" s="47">
        <f t="shared" si="4289"/>
        <v>100</v>
      </c>
      <c r="P3711" s="26"/>
      <c r="Q3711" s="26"/>
      <c r="R3711" s="26"/>
    </row>
    <row r="3712" spans="1:18" ht="26" x14ac:dyDescent="0.35">
      <c r="A3712" s="10">
        <v>978</v>
      </c>
      <c r="B3712" s="10" t="s">
        <v>8</v>
      </c>
      <c r="C3712" s="10" t="s">
        <v>11</v>
      </c>
      <c r="D3712" s="10" t="s">
        <v>573</v>
      </c>
      <c r="E3712" s="10" t="s">
        <v>6</v>
      </c>
      <c r="F3712" s="25" t="s">
        <v>367</v>
      </c>
      <c r="G3712" s="26">
        <f t="shared" ref="G3712:N3712" si="4354">G3713</f>
        <v>215.3</v>
      </c>
      <c r="H3712" s="26">
        <f t="shared" si="4354"/>
        <v>207.679</v>
      </c>
      <c r="I3712" s="26">
        <f t="shared" si="4354"/>
        <v>207.679</v>
      </c>
      <c r="J3712" s="26">
        <f t="shared" si="4354"/>
        <v>0</v>
      </c>
      <c r="K3712" s="26">
        <f t="shared" si="4354"/>
        <v>0</v>
      </c>
      <c r="L3712" s="26">
        <f t="shared" si="4354"/>
        <v>0</v>
      </c>
      <c r="M3712" s="26">
        <f t="shared" si="4354"/>
        <v>0</v>
      </c>
      <c r="N3712" s="26">
        <f t="shared" si="4354"/>
        <v>206.441</v>
      </c>
      <c r="O3712" s="47">
        <f t="shared" si="4289"/>
        <v>99.403887730584216</v>
      </c>
      <c r="P3712" s="26">
        <f t="shared" ref="P3712:R3712" si="4355">P3713</f>
        <v>0</v>
      </c>
      <c r="Q3712" s="26">
        <f t="shared" si="4355"/>
        <v>0</v>
      </c>
      <c r="R3712" s="26">
        <f t="shared" si="4355"/>
        <v>0</v>
      </c>
    </row>
    <row r="3713" spans="1:18" ht="26" x14ac:dyDescent="0.35">
      <c r="A3713" s="10">
        <v>978</v>
      </c>
      <c r="B3713" s="10" t="s">
        <v>8</v>
      </c>
      <c r="C3713" s="10" t="s">
        <v>11</v>
      </c>
      <c r="D3713" s="10" t="s">
        <v>573</v>
      </c>
      <c r="E3713" s="10">
        <v>240</v>
      </c>
      <c r="F3713" s="25" t="s">
        <v>356</v>
      </c>
      <c r="G3713" s="26">
        <v>215.3</v>
      </c>
      <c r="H3713" s="26">
        <v>207.679</v>
      </c>
      <c r="I3713" s="26">
        <v>207.679</v>
      </c>
      <c r="J3713" s="26"/>
      <c r="K3713" s="26"/>
      <c r="L3713" s="26"/>
      <c r="M3713" s="26"/>
      <c r="N3713" s="26">
        <v>206.441</v>
      </c>
      <c r="O3713" s="47">
        <f t="shared" si="4289"/>
        <v>99.403887730584216</v>
      </c>
      <c r="P3713" s="26"/>
      <c r="Q3713" s="26"/>
      <c r="R3713" s="26"/>
    </row>
    <row r="3714" spans="1:18" x14ac:dyDescent="0.35">
      <c r="A3714" s="10">
        <v>978</v>
      </c>
      <c r="B3714" s="10" t="s">
        <v>8</v>
      </c>
      <c r="C3714" s="10" t="s">
        <v>11</v>
      </c>
      <c r="D3714" s="10" t="s">
        <v>573</v>
      </c>
      <c r="E3714" s="10" t="s">
        <v>7</v>
      </c>
      <c r="F3714" s="25" t="s">
        <v>371</v>
      </c>
      <c r="G3714" s="26">
        <f t="shared" ref="G3714:N3714" si="4356">G3715</f>
        <v>2</v>
      </c>
      <c r="H3714" s="26">
        <f t="shared" si="4356"/>
        <v>2.4670000000000001</v>
      </c>
      <c r="I3714" s="26">
        <f t="shared" si="4356"/>
        <v>2.4670000000000001</v>
      </c>
      <c r="J3714" s="26">
        <f t="shared" si="4356"/>
        <v>0</v>
      </c>
      <c r="K3714" s="26">
        <f t="shared" si="4356"/>
        <v>0</v>
      </c>
      <c r="L3714" s="26">
        <f t="shared" si="4356"/>
        <v>0</v>
      </c>
      <c r="M3714" s="26">
        <f t="shared" si="4356"/>
        <v>0</v>
      </c>
      <c r="N3714" s="26">
        <f t="shared" si="4356"/>
        <v>2.4670000000000001</v>
      </c>
      <c r="O3714" s="47">
        <f t="shared" si="4289"/>
        <v>100</v>
      </c>
      <c r="P3714" s="26">
        <f t="shared" ref="P3714:R3714" si="4357">P3715</f>
        <v>0</v>
      </c>
      <c r="Q3714" s="26">
        <f t="shared" si="4357"/>
        <v>0</v>
      </c>
      <c r="R3714" s="26">
        <f t="shared" si="4357"/>
        <v>0</v>
      </c>
    </row>
    <row r="3715" spans="1:18" x14ac:dyDescent="0.35">
      <c r="A3715" s="10">
        <v>978</v>
      </c>
      <c r="B3715" s="10" t="s">
        <v>8</v>
      </c>
      <c r="C3715" s="10" t="s">
        <v>11</v>
      </c>
      <c r="D3715" s="10" t="s">
        <v>573</v>
      </c>
      <c r="E3715" s="10">
        <v>850</v>
      </c>
      <c r="F3715" s="25" t="s">
        <v>365</v>
      </c>
      <c r="G3715" s="26">
        <v>2</v>
      </c>
      <c r="H3715" s="26">
        <v>2.4670000000000001</v>
      </c>
      <c r="I3715" s="26">
        <v>2.4670000000000001</v>
      </c>
      <c r="J3715" s="26"/>
      <c r="K3715" s="26"/>
      <c r="L3715" s="26"/>
      <c r="M3715" s="26"/>
      <c r="N3715" s="26">
        <v>2.4670000000000001</v>
      </c>
      <c r="O3715" s="47">
        <f t="shared" si="4289"/>
        <v>100</v>
      </c>
      <c r="P3715" s="26"/>
      <c r="Q3715" s="26"/>
      <c r="R3715" s="26"/>
    </row>
    <row r="3716" spans="1:18" s="7" customFormat="1" x14ac:dyDescent="0.35">
      <c r="A3716" s="16">
        <v>985</v>
      </c>
      <c r="B3716" s="16"/>
      <c r="C3716" s="16"/>
      <c r="D3716" s="16"/>
      <c r="E3716" s="16"/>
      <c r="F3716" s="17" t="s">
        <v>588</v>
      </c>
      <c r="G3716" s="18">
        <f t="shared" ref="G3716:N3716" si="4358">G3717</f>
        <v>163988.47200000001</v>
      </c>
      <c r="H3716" s="18">
        <f t="shared" si="4358"/>
        <v>169089.27149999997</v>
      </c>
      <c r="I3716" s="18">
        <f t="shared" si="4358"/>
        <v>169089.27149999997</v>
      </c>
      <c r="J3716" s="18">
        <f t="shared" si="4358"/>
        <v>878.43450000000007</v>
      </c>
      <c r="K3716" s="18">
        <f t="shared" si="4358"/>
        <v>878.43450000000007</v>
      </c>
      <c r="L3716" s="18">
        <f t="shared" si="4358"/>
        <v>0</v>
      </c>
      <c r="M3716" s="18">
        <f t="shared" si="4358"/>
        <v>0</v>
      </c>
      <c r="N3716" s="18">
        <f t="shared" si="4358"/>
        <v>166268.25100000002</v>
      </c>
      <c r="O3716" s="46">
        <f t="shared" si="4289"/>
        <v>98.331638385466718</v>
      </c>
      <c r="P3716" s="18">
        <f t="shared" ref="P3716:R3716" si="4359">P3717</f>
        <v>878.43499999999995</v>
      </c>
      <c r="Q3716" s="18">
        <f t="shared" si="4359"/>
        <v>0</v>
      </c>
      <c r="R3716" s="18">
        <f t="shared" si="4359"/>
        <v>0</v>
      </c>
    </row>
    <row r="3717" spans="1:18" s="7" customFormat="1" x14ac:dyDescent="0.35">
      <c r="A3717" s="16">
        <v>985</v>
      </c>
      <c r="B3717" s="16" t="s">
        <v>8</v>
      </c>
      <c r="C3717" s="16"/>
      <c r="D3717" s="16"/>
      <c r="E3717" s="16"/>
      <c r="F3717" s="17" t="s">
        <v>13</v>
      </c>
      <c r="G3717" s="18">
        <f t="shared" ref="G3717" si="4360">G3718+G3729+G3754</f>
        <v>163988.47200000001</v>
      </c>
      <c r="H3717" s="18">
        <f t="shared" ref="H3717:M3717" si="4361">H3718+H3729+H3754</f>
        <v>169089.27149999997</v>
      </c>
      <c r="I3717" s="18">
        <f t="shared" si="4361"/>
        <v>169089.27149999997</v>
      </c>
      <c r="J3717" s="18">
        <f t="shared" si="4361"/>
        <v>878.43450000000007</v>
      </c>
      <c r="K3717" s="18">
        <f t="shared" si="4361"/>
        <v>878.43450000000007</v>
      </c>
      <c r="L3717" s="18">
        <f t="shared" si="4361"/>
        <v>0</v>
      </c>
      <c r="M3717" s="18">
        <f t="shared" si="4361"/>
        <v>0</v>
      </c>
      <c r="N3717" s="18">
        <f t="shared" ref="N3717" si="4362">N3718+N3729+N3754</f>
        <v>166268.25100000002</v>
      </c>
      <c r="O3717" s="46">
        <f t="shared" si="4289"/>
        <v>98.331638385466718</v>
      </c>
      <c r="P3717" s="18">
        <f t="shared" ref="P3717:R3717" si="4363">P3718+P3729+P3754</f>
        <v>878.43499999999995</v>
      </c>
      <c r="Q3717" s="18">
        <f t="shared" ref="Q3717" si="4364">Q3718+Q3729+Q3754</f>
        <v>0</v>
      </c>
      <c r="R3717" s="18">
        <f t="shared" si="4363"/>
        <v>0</v>
      </c>
    </row>
    <row r="3718" spans="1:18" s="29" customFormat="1" ht="26" x14ac:dyDescent="0.35">
      <c r="A3718" s="20">
        <v>985</v>
      </c>
      <c r="B3718" s="20" t="s">
        <v>8</v>
      </c>
      <c r="C3718" s="20" t="s">
        <v>130</v>
      </c>
      <c r="D3718" s="20"/>
      <c r="E3718" s="20"/>
      <c r="F3718" s="21" t="s">
        <v>609</v>
      </c>
      <c r="G3718" s="22">
        <f>G3724</f>
        <v>3657.3</v>
      </c>
      <c r="H3718" s="22">
        <f>H3724+H3719</f>
        <v>3987.1010000000001</v>
      </c>
      <c r="I3718" s="22">
        <f t="shared" ref="I3718:R3718" si="4365">I3724+I3719</f>
        <v>3987.1010000000001</v>
      </c>
      <c r="J3718" s="22">
        <f t="shared" si="4365"/>
        <v>143.30099999999999</v>
      </c>
      <c r="K3718" s="22">
        <f t="shared" si="4365"/>
        <v>143.30099999999999</v>
      </c>
      <c r="L3718" s="22">
        <f t="shared" si="4365"/>
        <v>0</v>
      </c>
      <c r="M3718" s="22">
        <f t="shared" si="4365"/>
        <v>0</v>
      </c>
      <c r="N3718" s="22">
        <f t="shared" si="4365"/>
        <v>3985.4119999999998</v>
      </c>
      <c r="O3718" s="48">
        <f t="shared" si="4289"/>
        <v>99.957638394412371</v>
      </c>
      <c r="P3718" s="22">
        <f t="shared" si="4365"/>
        <v>143.30099999999999</v>
      </c>
      <c r="Q3718" s="22">
        <f t="shared" si="4365"/>
        <v>0</v>
      </c>
      <c r="R3718" s="22">
        <f t="shared" si="4365"/>
        <v>0</v>
      </c>
    </row>
    <row r="3719" spans="1:18" ht="26" x14ac:dyDescent="0.35">
      <c r="A3719" s="10">
        <v>985</v>
      </c>
      <c r="B3719" s="10" t="s">
        <v>8</v>
      </c>
      <c r="C3719" s="10" t="s">
        <v>130</v>
      </c>
      <c r="D3719" s="10" t="s">
        <v>28</v>
      </c>
      <c r="E3719" s="10"/>
      <c r="F3719" s="25" t="s">
        <v>39</v>
      </c>
      <c r="G3719" s="26"/>
      <c r="H3719" s="26">
        <f>H3720</f>
        <v>143.30099999999999</v>
      </c>
      <c r="I3719" s="26">
        <f t="shared" ref="I3719:R3722" si="4366">I3720</f>
        <v>143.30099999999999</v>
      </c>
      <c r="J3719" s="26">
        <f t="shared" si="4366"/>
        <v>143.30099999999999</v>
      </c>
      <c r="K3719" s="26">
        <f t="shared" si="4366"/>
        <v>143.30099999999999</v>
      </c>
      <c r="L3719" s="26">
        <f t="shared" si="4366"/>
        <v>0</v>
      </c>
      <c r="M3719" s="26">
        <f t="shared" si="4366"/>
        <v>0</v>
      </c>
      <c r="N3719" s="26">
        <f t="shared" si="4366"/>
        <v>143.30099999999999</v>
      </c>
      <c r="O3719" s="47">
        <f t="shared" si="4289"/>
        <v>100</v>
      </c>
      <c r="P3719" s="26">
        <f t="shared" si="4366"/>
        <v>143.30099999999999</v>
      </c>
      <c r="Q3719" s="26">
        <f t="shared" si="4366"/>
        <v>0</v>
      </c>
      <c r="R3719" s="26">
        <f t="shared" si="4366"/>
        <v>0</v>
      </c>
    </row>
    <row r="3720" spans="1:18" x14ac:dyDescent="0.35">
      <c r="A3720" s="10">
        <v>985</v>
      </c>
      <c r="B3720" s="10" t="s">
        <v>8</v>
      </c>
      <c r="C3720" s="10" t="s">
        <v>130</v>
      </c>
      <c r="D3720" s="10" t="s">
        <v>29</v>
      </c>
      <c r="E3720" s="10"/>
      <c r="F3720" s="25" t="s">
        <v>40</v>
      </c>
      <c r="G3720" s="26"/>
      <c r="H3720" s="26">
        <f>H3721</f>
        <v>143.30099999999999</v>
      </c>
      <c r="I3720" s="26">
        <f t="shared" si="4366"/>
        <v>143.30099999999999</v>
      </c>
      <c r="J3720" s="26">
        <f t="shared" si="4366"/>
        <v>143.30099999999999</v>
      </c>
      <c r="K3720" s="26">
        <f t="shared" si="4366"/>
        <v>143.30099999999999</v>
      </c>
      <c r="L3720" s="26">
        <f t="shared" si="4366"/>
        <v>0</v>
      </c>
      <c r="M3720" s="26">
        <f t="shared" si="4366"/>
        <v>0</v>
      </c>
      <c r="N3720" s="26">
        <f t="shared" si="4366"/>
        <v>143.30099999999999</v>
      </c>
      <c r="O3720" s="47">
        <f t="shared" si="4289"/>
        <v>100</v>
      </c>
      <c r="P3720" s="26">
        <f t="shared" si="4366"/>
        <v>143.30099999999999</v>
      </c>
      <c r="Q3720" s="26">
        <f t="shared" si="4366"/>
        <v>0</v>
      </c>
      <c r="R3720" s="26">
        <f t="shared" si="4366"/>
        <v>0</v>
      </c>
    </row>
    <row r="3721" spans="1:18" ht="65" x14ac:dyDescent="0.35">
      <c r="A3721" s="10">
        <v>985</v>
      </c>
      <c r="B3721" s="10" t="s">
        <v>8</v>
      </c>
      <c r="C3721" s="10" t="s">
        <v>130</v>
      </c>
      <c r="D3721" s="10" t="s">
        <v>954</v>
      </c>
      <c r="E3721" s="10"/>
      <c r="F3721" s="25" t="s">
        <v>913</v>
      </c>
      <c r="G3721" s="26"/>
      <c r="H3721" s="26">
        <f>H3722</f>
        <v>143.30099999999999</v>
      </c>
      <c r="I3721" s="26">
        <f t="shared" si="4366"/>
        <v>143.30099999999999</v>
      </c>
      <c r="J3721" s="26">
        <f t="shared" si="4366"/>
        <v>143.30099999999999</v>
      </c>
      <c r="K3721" s="26">
        <f t="shared" si="4366"/>
        <v>143.30099999999999</v>
      </c>
      <c r="L3721" s="26">
        <f t="shared" si="4366"/>
        <v>0</v>
      </c>
      <c r="M3721" s="26">
        <f t="shared" si="4366"/>
        <v>0</v>
      </c>
      <c r="N3721" s="26">
        <f t="shared" si="4366"/>
        <v>143.30099999999999</v>
      </c>
      <c r="O3721" s="47">
        <f t="shared" si="4289"/>
        <v>100</v>
      </c>
      <c r="P3721" s="26">
        <f t="shared" si="4366"/>
        <v>143.30099999999999</v>
      </c>
      <c r="Q3721" s="26">
        <f t="shared" si="4366"/>
        <v>0</v>
      </c>
      <c r="R3721" s="26">
        <f t="shared" si="4366"/>
        <v>0</v>
      </c>
    </row>
    <row r="3722" spans="1:18" ht="52" x14ac:dyDescent="0.35">
      <c r="A3722" s="10">
        <v>985</v>
      </c>
      <c r="B3722" s="10" t="s">
        <v>8</v>
      </c>
      <c r="C3722" s="10" t="s">
        <v>130</v>
      </c>
      <c r="D3722" s="10" t="s">
        <v>954</v>
      </c>
      <c r="E3722" s="10" t="s">
        <v>19</v>
      </c>
      <c r="F3722" s="25" t="s">
        <v>366</v>
      </c>
      <c r="G3722" s="26"/>
      <c r="H3722" s="26">
        <f>H3723</f>
        <v>143.30099999999999</v>
      </c>
      <c r="I3722" s="26">
        <f t="shared" si="4366"/>
        <v>143.30099999999999</v>
      </c>
      <c r="J3722" s="26">
        <f t="shared" si="4366"/>
        <v>143.30099999999999</v>
      </c>
      <c r="K3722" s="26">
        <f t="shared" si="4366"/>
        <v>143.30099999999999</v>
      </c>
      <c r="L3722" s="26">
        <f t="shared" si="4366"/>
        <v>0</v>
      </c>
      <c r="M3722" s="26">
        <f t="shared" si="4366"/>
        <v>0</v>
      </c>
      <c r="N3722" s="26">
        <f t="shared" si="4366"/>
        <v>143.30099999999999</v>
      </c>
      <c r="O3722" s="47">
        <f t="shared" si="4289"/>
        <v>100</v>
      </c>
      <c r="P3722" s="26">
        <f t="shared" si="4366"/>
        <v>143.30099999999999</v>
      </c>
      <c r="Q3722" s="26">
        <f t="shared" si="4366"/>
        <v>0</v>
      </c>
      <c r="R3722" s="26">
        <f t="shared" si="4366"/>
        <v>0</v>
      </c>
    </row>
    <row r="3723" spans="1:18" ht="26" x14ac:dyDescent="0.35">
      <c r="A3723" s="10">
        <v>985</v>
      </c>
      <c r="B3723" s="10" t="s">
        <v>8</v>
      </c>
      <c r="C3723" s="10" t="s">
        <v>130</v>
      </c>
      <c r="D3723" s="10" t="s">
        <v>954</v>
      </c>
      <c r="E3723" s="10">
        <v>120</v>
      </c>
      <c r="F3723" s="25" t="s">
        <v>355</v>
      </c>
      <c r="G3723" s="26"/>
      <c r="H3723" s="26">
        <v>143.30099999999999</v>
      </c>
      <c r="I3723" s="26">
        <v>143.30099999999999</v>
      </c>
      <c r="J3723" s="26">
        <f>H3723</f>
        <v>143.30099999999999</v>
      </c>
      <c r="K3723" s="26">
        <f>I3723</f>
        <v>143.30099999999999</v>
      </c>
      <c r="L3723" s="26"/>
      <c r="M3723" s="26"/>
      <c r="N3723" s="26">
        <v>143.30099999999999</v>
      </c>
      <c r="O3723" s="47">
        <f t="shared" si="4289"/>
        <v>100</v>
      </c>
      <c r="P3723" s="26">
        <f>N3723</f>
        <v>143.30099999999999</v>
      </c>
      <c r="Q3723" s="26"/>
      <c r="R3723" s="26"/>
    </row>
    <row r="3724" spans="1:18" ht="26" x14ac:dyDescent="0.35">
      <c r="A3724" s="10">
        <v>985</v>
      </c>
      <c r="B3724" s="10" t="s">
        <v>8</v>
      </c>
      <c r="C3724" s="10" t="s">
        <v>130</v>
      </c>
      <c r="D3724" s="10" t="s">
        <v>422</v>
      </c>
      <c r="E3724" s="10"/>
      <c r="F3724" s="25" t="s">
        <v>711</v>
      </c>
      <c r="G3724" s="26">
        <f t="shared" ref="G3724:N3727" si="4367">G3725</f>
        <v>3657.3</v>
      </c>
      <c r="H3724" s="26">
        <f t="shared" si="4367"/>
        <v>3843.8</v>
      </c>
      <c r="I3724" s="26">
        <f t="shared" si="4367"/>
        <v>3843.8</v>
      </c>
      <c r="J3724" s="26">
        <f t="shared" si="4367"/>
        <v>0</v>
      </c>
      <c r="K3724" s="26">
        <f t="shared" si="4367"/>
        <v>0</v>
      </c>
      <c r="L3724" s="26">
        <f t="shared" si="4367"/>
        <v>0</v>
      </c>
      <c r="M3724" s="26">
        <f t="shared" si="4367"/>
        <v>0</v>
      </c>
      <c r="N3724" s="26">
        <f t="shared" si="4367"/>
        <v>3842.1109999999999</v>
      </c>
      <c r="O3724" s="47">
        <f t="shared" si="4289"/>
        <v>99.956059108174202</v>
      </c>
      <c r="P3724" s="26">
        <f t="shared" ref="P3724:R3727" si="4368">P3725</f>
        <v>0</v>
      </c>
      <c r="Q3724" s="26">
        <f t="shared" si="4368"/>
        <v>0</v>
      </c>
      <c r="R3724" s="26">
        <f t="shared" si="4368"/>
        <v>0</v>
      </c>
    </row>
    <row r="3725" spans="1:18" x14ac:dyDescent="0.35">
      <c r="A3725" s="10">
        <v>985</v>
      </c>
      <c r="B3725" s="10" t="s">
        <v>8</v>
      </c>
      <c r="C3725" s="10" t="s">
        <v>130</v>
      </c>
      <c r="D3725" s="10" t="s">
        <v>585</v>
      </c>
      <c r="E3725" s="10"/>
      <c r="F3725" s="25" t="s">
        <v>712</v>
      </c>
      <c r="G3725" s="26">
        <f t="shared" si="4367"/>
        <v>3657.3</v>
      </c>
      <c r="H3725" s="26">
        <f t="shared" si="4367"/>
        <v>3843.8</v>
      </c>
      <c r="I3725" s="26">
        <f t="shared" si="4367"/>
        <v>3843.8</v>
      </c>
      <c r="J3725" s="26">
        <f t="shared" si="4367"/>
        <v>0</v>
      </c>
      <c r="K3725" s="26">
        <f t="shared" si="4367"/>
        <v>0</v>
      </c>
      <c r="L3725" s="26">
        <f t="shared" si="4367"/>
        <v>0</v>
      </c>
      <c r="M3725" s="26">
        <f t="shared" si="4367"/>
        <v>0</v>
      </c>
      <c r="N3725" s="26">
        <f t="shared" si="4367"/>
        <v>3842.1109999999999</v>
      </c>
      <c r="O3725" s="47">
        <f t="shared" si="4289"/>
        <v>99.956059108174202</v>
      </c>
      <c r="P3725" s="26">
        <f t="shared" si="4368"/>
        <v>0</v>
      </c>
      <c r="Q3725" s="26">
        <f t="shared" si="4368"/>
        <v>0</v>
      </c>
      <c r="R3725" s="26">
        <f t="shared" si="4368"/>
        <v>0</v>
      </c>
    </row>
    <row r="3726" spans="1:18" ht="26" x14ac:dyDescent="0.35">
      <c r="A3726" s="10">
        <v>985</v>
      </c>
      <c r="B3726" s="10" t="s">
        <v>8</v>
      </c>
      <c r="C3726" s="10" t="s">
        <v>130</v>
      </c>
      <c r="D3726" s="10" t="s">
        <v>578</v>
      </c>
      <c r="E3726" s="10"/>
      <c r="F3726" s="25" t="s">
        <v>713</v>
      </c>
      <c r="G3726" s="26">
        <f t="shared" si="4367"/>
        <v>3657.3</v>
      </c>
      <c r="H3726" s="26">
        <f t="shared" si="4367"/>
        <v>3843.8</v>
      </c>
      <c r="I3726" s="26">
        <f t="shared" si="4367"/>
        <v>3843.8</v>
      </c>
      <c r="J3726" s="26">
        <f t="shared" si="4367"/>
        <v>0</v>
      </c>
      <c r="K3726" s="26">
        <f t="shared" si="4367"/>
        <v>0</v>
      </c>
      <c r="L3726" s="26">
        <f t="shared" si="4367"/>
        <v>0</v>
      </c>
      <c r="M3726" s="26">
        <f t="shared" si="4367"/>
        <v>0</v>
      </c>
      <c r="N3726" s="26">
        <f t="shared" si="4367"/>
        <v>3842.1109999999999</v>
      </c>
      <c r="O3726" s="47">
        <f t="shared" ref="O3726:O3789" si="4369">N3726/H3726*100</f>
        <v>99.956059108174202</v>
      </c>
      <c r="P3726" s="26">
        <f t="shared" si="4368"/>
        <v>0</v>
      </c>
      <c r="Q3726" s="26">
        <f t="shared" si="4368"/>
        <v>0</v>
      </c>
      <c r="R3726" s="26">
        <f t="shared" si="4368"/>
        <v>0</v>
      </c>
    </row>
    <row r="3727" spans="1:18" ht="52" x14ac:dyDescent="0.35">
      <c r="A3727" s="10">
        <v>985</v>
      </c>
      <c r="B3727" s="10" t="s">
        <v>8</v>
      </c>
      <c r="C3727" s="10" t="s">
        <v>130</v>
      </c>
      <c r="D3727" s="10" t="s">
        <v>578</v>
      </c>
      <c r="E3727" s="10" t="s">
        <v>19</v>
      </c>
      <c r="F3727" s="25" t="s">
        <v>366</v>
      </c>
      <c r="G3727" s="26">
        <f t="shared" si="4367"/>
        <v>3657.3</v>
      </c>
      <c r="H3727" s="26">
        <f t="shared" si="4367"/>
        <v>3843.8</v>
      </c>
      <c r="I3727" s="26">
        <f t="shared" si="4367"/>
        <v>3843.8</v>
      </c>
      <c r="J3727" s="26">
        <f t="shared" si="4367"/>
        <v>0</v>
      </c>
      <c r="K3727" s="26">
        <f t="shared" si="4367"/>
        <v>0</v>
      </c>
      <c r="L3727" s="26">
        <f t="shared" si="4367"/>
        <v>0</v>
      </c>
      <c r="M3727" s="26">
        <f t="shared" si="4367"/>
        <v>0</v>
      </c>
      <c r="N3727" s="26">
        <f t="shared" si="4367"/>
        <v>3842.1109999999999</v>
      </c>
      <c r="O3727" s="47">
        <f t="shared" si="4369"/>
        <v>99.956059108174202</v>
      </c>
      <c r="P3727" s="26">
        <f t="shared" si="4368"/>
        <v>0</v>
      </c>
      <c r="Q3727" s="26">
        <f t="shared" si="4368"/>
        <v>0</v>
      </c>
      <c r="R3727" s="26">
        <f t="shared" si="4368"/>
        <v>0</v>
      </c>
    </row>
    <row r="3728" spans="1:18" ht="26" x14ac:dyDescent="0.35">
      <c r="A3728" s="10">
        <v>985</v>
      </c>
      <c r="B3728" s="10" t="s">
        <v>8</v>
      </c>
      <c r="C3728" s="10" t="s">
        <v>130</v>
      </c>
      <c r="D3728" s="10" t="s">
        <v>578</v>
      </c>
      <c r="E3728" s="10">
        <v>120</v>
      </c>
      <c r="F3728" s="25" t="s">
        <v>355</v>
      </c>
      <c r="G3728" s="26">
        <v>3657.3</v>
      </c>
      <c r="H3728" s="26">
        <v>3843.8</v>
      </c>
      <c r="I3728" s="26">
        <v>3843.8</v>
      </c>
      <c r="J3728" s="26"/>
      <c r="K3728" s="26"/>
      <c r="L3728" s="26"/>
      <c r="M3728" s="26"/>
      <c r="N3728" s="26">
        <v>3842.1109999999999</v>
      </c>
      <c r="O3728" s="47">
        <f t="shared" si="4369"/>
        <v>99.956059108174202</v>
      </c>
      <c r="P3728" s="26"/>
      <c r="Q3728" s="26"/>
      <c r="R3728" s="26"/>
    </row>
    <row r="3729" spans="1:18" s="29" customFormat="1" ht="39" x14ac:dyDescent="0.35">
      <c r="A3729" s="20">
        <v>985</v>
      </c>
      <c r="B3729" s="20" t="s">
        <v>8</v>
      </c>
      <c r="C3729" s="20" t="s">
        <v>99</v>
      </c>
      <c r="D3729" s="20"/>
      <c r="E3729" s="20"/>
      <c r="F3729" s="21" t="s">
        <v>610</v>
      </c>
      <c r="G3729" s="22">
        <f t="shared" ref="G3729" si="4370">G3735</f>
        <v>114788.272</v>
      </c>
      <c r="H3729" s="22">
        <f>H3735+H3730</f>
        <v>118764.27049999998</v>
      </c>
      <c r="I3729" s="22">
        <f t="shared" ref="I3729:R3729" si="4371">I3735+I3730</f>
        <v>118764.27049999998</v>
      </c>
      <c r="J3729" s="22">
        <f t="shared" si="4371"/>
        <v>735.13350000000003</v>
      </c>
      <c r="K3729" s="22">
        <f t="shared" si="4371"/>
        <v>735.13350000000003</v>
      </c>
      <c r="L3729" s="22">
        <f t="shared" si="4371"/>
        <v>0</v>
      </c>
      <c r="M3729" s="22">
        <f t="shared" si="4371"/>
        <v>0</v>
      </c>
      <c r="N3729" s="22">
        <f t="shared" si="4371"/>
        <v>116245.29500000001</v>
      </c>
      <c r="O3729" s="48">
        <f t="shared" si="4369"/>
        <v>97.879012358350678</v>
      </c>
      <c r="P3729" s="22">
        <f t="shared" si="4371"/>
        <v>735.13400000000001</v>
      </c>
      <c r="Q3729" s="22">
        <f t="shared" si="4371"/>
        <v>0</v>
      </c>
      <c r="R3729" s="22">
        <f t="shared" si="4371"/>
        <v>0</v>
      </c>
    </row>
    <row r="3730" spans="1:18" ht="26" x14ac:dyDescent="0.35">
      <c r="A3730" s="10">
        <v>985</v>
      </c>
      <c r="B3730" s="10" t="s">
        <v>8</v>
      </c>
      <c r="C3730" s="10" t="s">
        <v>99</v>
      </c>
      <c r="D3730" s="10" t="s">
        <v>28</v>
      </c>
      <c r="E3730" s="10"/>
      <c r="F3730" s="25" t="s">
        <v>39</v>
      </c>
      <c r="G3730" s="26"/>
      <c r="H3730" s="26">
        <f>H3731</f>
        <v>735.13350000000003</v>
      </c>
      <c r="I3730" s="26">
        <f t="shared" ref="I3730:R3733" si="4372">I3731</f>
        <v>735.13350000000003</v>
      </c>
      <c r="J3730" s="26">
        <f t="shared" si="4372"/>
        <v>735.13350000000003</v>
      </c>
      <c r="K3730" s="26">
        <f t="shared" si="4372"/>
        <v>735.13350000000003</v>
      </c>
      <c r="L3730" s="26">
        <f t="shared" si="4372"/>
        <v>0</v>
      </c>
      <c r="M3730" s="26">
        <f t="shared" si="4372"/>
        <v>0</v>
      </c>
      <c r="N3730" s="26">
        <f t="shared" si="4372"/>
        <v>735.13400000000001</v>
      </c>
      <c r="O3730" s="47">
        <f t="shared" si="4369"/>
        <v>100.00006801485716</v>
      </c>
      <c r="P3730" s="26">
        <f t="shared" si="4372"/>
        <v>735.13400000000001</v>
      </c>
      <c r="Q3730" s="26">
        <f t="shared" si="4372"/>
        <v>0</v>
      </c>
      <c r="R3730" s="26">
        <f t="shared" si="4372"/>
        <v>0</v>
      </c>
    </row>
    <row r="3731" spans="1:18" x14ac:dyDescent="0.35">
      <c r="A3731" s="10">
        <v>985</v>
      </c>
      <c r="B3731" s="10" t="s">
        <v>8</v>
      </c>
      <c r="C3731" s="10" t="s">
        <v>99</v>
      </c>
      <c r="D3731" s="10" t="s">
        <v>29</v>
      </c>
      <c r="E3731" s="10"/>
      <c r="F3731" s="25" t="s">
        <v>40</v>
      </c>
      <c r="G3731" s="26"/>
      <c r="H3731" s="26">
        <f>H3732</f>
        <v>735.13350000000003</v>
      </c>
      <c r="I3731" s="26">
        <f t="shared" si="4372"/>
        <v>735.13350000000003</v>
      </c>
      <c r="J3731" s="26">
        <f t="shared" si="4372"/>
        <v>735.13350000000003</v>
      </c>
      <c r="K3731" s="26">
        <f t="shared" si="4372"/>
        <v>735.13350000000003</v>
      </c>
      <c r="L3731" s="26">
        <f t="shared" si="4372"/>
        <v>0</v>
      </c>
      <c r="M3731" s="26">
        <f t="shared" si="4372"/>
        <v>0</v>
      </c>
      <c r="N3731" s="26">
        <f t="shared" si="4372"/>
        <v>735.13400000000001</v>
      </c>
      <c r="O3731" s="47">
        <f t="shared" si="4369"/>
        <v>100.00006801485716</v>
      </c>
      <c r="P3731" s="26">
        <f t="shared" si="4372"/>
        <v>735.13400000000001</v>
      </c>
      <c r="Q3731" s="26">
        <f t="shared" si="4372"/>
        <v>0</v>
      </c>
      <c r="R3731" s="26">
        <f t="shared" si="4372"/>
        <v>0</v>
      </c>
    </row>
    <row r="3732" spans="1:18" ht="65" x14ac:dyDescent="0.35">
      <c r="A3732" s="10">
        <v>985</v>
      </c>
      <c r="B3732" s="10" t="s">
        <v>8</v>
      </c>
      <c r="C3732" s="10" t="s">
        <v>99</v>
      </c>
      <c r="D3732" s="10" t="s">
        <v>954</v>
      </c>
      <c r="E3732" s="10"/>
      <c r="F3732" s="25" t="s">
        <v>913</v>
      </c>
      <c r="G3732" s="26"/>
      <c r="H3732" s="26">
        <f>H3733</f>
        <v>735.13350000000003</v>
      </c>
      <c r="I3732" s="26">
        <f t="shared" si="4372"/>
        <v>735.13350000000003</v>
      </c>
      <c r="J3732" s="26">
        <f t="shared" si="4372"/>
        <v>735.13350000000003</v>
      </c>
      <c r="K3732" s="26">
        <f t="shared" si="4372"/>
        <v>735.13350000000003</v>
      </c>
      <c r="L3732" s="26">
        <f t="shared" si="4372"/>
        <v>0</v>
      </c>
      <c r="M3732" s="26">
        <f t="shared" si="4372"/>
        <v>0</v>
      </c>
      <c r="N3732" s="26">
        <f t="shared" si="4372"/>
        <v>735.13400000000001</v>
      </c>
      <c r="O3732" s="47">
        <f t="shared" si="4369"/>
        <v>100.00006801485716</v>
      </c>
      <c r="P3732" s="26">
        <f t="shared" si="4372"/>
        <v>735.13400000000001</v>
      </c>
      <c r="Q3732" s="26">
        <f t="shared" si="4372"/>
        <v>0</v>
      </c>
      <c r="R3732" s="26">
        <f t="shared" si="4372"/>
        <v>0</v>
      </c>
    </row>
    <row r="3733" spans="1:18" ht="52" x14ac:dyDescent="0.35">
      <c r="A3733" s="10">
        <v>985</v>
      </c>
      <c r="B3733" s="10" t="s">
        <v>8</v>
      </c>
      <c r="C3733" s="10" t="s">
        <v>99</v>
      </c>
      <c r="D3733" s="10" t="s">
        <v>954</v>
      </c>
      <c r="E3733" s="10" t="s">
        <v>19</v>
      </c>
      <c r="F3733" s="25" t="s">
        <v>366</v>
      </c>
      <c r="G3733" s="26"/>
      <c r="H3733" s="26">
        <f>H3734</f>
        <v>735.13350000000003</v>
      </c>
      <c r="I3733" s="26">
        <f t="shared" si="4372"/>
        <v>735.13350000000003</v>
      </c>
      <c r="J3733" s="26">
        <f t="shared" si="4372"/>
        <v>735.13350000000003</v>
      </c>
      <c r="K3733" s="26">
        <f t="shared" si="4372"/>
        <v>735.13350000000003</v>
      </c>
      <c r="L3733" s="26">
        <f t="shared" si="4372"/>
        <v>0</v>
      </c>
      <c r="M3733" s="26">
        <f t="shared" si="4372"/>
        <v>0</v>
      </c>
      <c r="N3733" s="26">
        <f t="shared" si="4372"/>
        <v>735.13400000000001</v>
      </c>
      <c r="O3733" s="47">
        <f t="shared" si="4369"/>
        <v>100.00006801485716</v>
      </c>
      <c r="P3733" s="26">
        <f t="shared" si="4372"/>
        <v>735.13400000000001</v>
      </c>
      <c r="Q3733" s="26">
        <f t="shared" si="4372"/>
        <v>0</v>
      </c>
      <c r="R3733" s="26">
        <f t="shared" si="4372"/>
        <v>0</v>
      </c>
    </row>
    <row r="3734" spans="1:18" ht="26" x14ac:dyDescent="0.35">
      <c r="A3734" s="10">
        <v>985</v>
      </c>
      <c r="B3734" s="10" t="s">
        <v>8</v>
      </c>
      <c r="C3734" s="10" t="s">
        <v>99</v>
      </c>
      <c r="D3734" s="10" t="s">
        <v>954</v>
      </c>
      <c r="E3734" s="10">
        <v>120</v>
      </c>
      <c r="F3734" s="25" t="s">
        <v>355</v>
      </c>
      <c r="G3734" s="26"/>
      <c r="H3734" s="26">
        <v>735.13350000000003</v>
      </c>
      <c r="I3734" s="26">
        <v>735.13350000000003</v>
      </c>
      <c r="J3734" s="26">
        <f>H3734</f>
        <v>735.13350000000003</v>
      </c>
      <c r="K3734" s="26">
        <f>I3734</f>
        <v>735.13350000000003</v>
      </c>
      <c r="L3734" s="26"/>
      <c r="M3734" s="26"/>
      <c r="N3734" s="26">
        <v>735.13400000000001</v>
      </c>
      <c r="O3734" s="47">
        <f t="shared" si="4369"/>
        <v>100.00006801485716</v>
      </c>
      <c r="P3734" s="26">
        <f>N3734</f>
        <v>735.13400000000001</v>
      </c>
      <c r="Q3734" s="26"/>
      <c r="R3734" s="26"/>
    </row>
    <row r="3735" spans="1:18" ht="26" x14ac:dyDescent="0.35">
      <c r="A3735" s="10">
        <v>985</v>
      </c>
      <c r="B3735" s="10" t="s">
        <v>8</v>
      </c>
      <c r="C3735" s="10" t="s">
        <v>99</v>
      </c>
      <c r="D3735" s="10" t="s">
        <v>422</v>
      </c>
      <c r="E3735" s="10"/>
      <c r="F3735" s="25" t="s">
        <v>711</v>
      </c>
      <c r="G3735" s="26">
        <f t="shared" ref="G3735" si="4373">G3736+G3743</f>
        <v>114788.272</v>
      </c>
      <c r="H3735" s="26">
        <f t="shared" ref="H3735:M3735" si="4374">H3736+H3743</f>
        <v>118029.13699999999</v>
      </c>
      <c r="I3735" s="26">
        <f t="shared" si="4374"/>
        <v>118029.13699999999</v>
      </c>
      <c r="J3735" s="26">
        <f t="shared" si="4374"/>
        <v>0</v>
      </c>
      <c r="K3735" s="26">
        <f t="shared" si="4374"/>
        <v>0</v>
      </c>
      <c r="L3735" s="26">
        <f t="shared" si="4374"/>
        <v>0</v>
      </c>
      <c r="M3735" s="26">
        <f t="shared" si="4374"/>
        <v>0</v>
      </c>
      <c r="N3735" s="26">
        <f t="shared" ref="N3735" si="4375">N3736+N3743</f>
        <v>115510.16100000001</v>
      </c>
      <c r="O3735" s="47">
        <f t="shared" si="4369"/>
        <v>97.865801560507919</v>
      </c>
      <c r="P3735" s="26">
        <f t="shared" ref="P3735:R3735" si="4376">P3736+P3743</f>
        <v>0</v>
      </c>
      <c r="Q3735" s="26">
        <f t="shared" ref="Q3735" si="4377">Q3736+Q3743</f>
        <v>0</v>
      </c>
      <c r="R3735" s="26">
        <f t="shared" si="4376"/>
        <v>0</v>
      </c>
    </row>
    <row r="3736" spans="1:18" x14ac:dyDescent="0.35">
      <c r="A3736" s="10">
        <v>985</v>
      </c>
      <c r="B3736" s="10" t="s">
        <v>8</v>
      </c>
      <c r="C3736" s="10" t="s">
        <v>99</v>
      </c>
      <c r="D3736" s="10" t="s">
        <v>586</v>
      </c>
      <c r="E3736" s="10"/>
      <c r="F3736" s="25" t="s">
        <v>714</v>
      </c>
      <c r="G3736" s="26">
        <f t="shared" ref="G3736" si="4378">G3737+G3740</f>
        <v>30192.171999999999</v>
      </c>
      <c r="H3736" s="26">
        <f t="shared" ref="H3736:M3736" si="4379">H3737+H3740</f>
        <v>31491.736999999997</v>
      </c>
      <c r="I3736" s="26">
        <f t="shared" si="4379"/>
        <v>31491.736999999997</v>
      </c>
      <c r="J3736" s="26">
        <f t="shared" si="4379"/>
        <v>0</v>
      </c>
      <c r="K3736" s="26">
        <f t="shared" si="4379"/>
        <v>0</v>
      </c>
      <c r="L3736" s="26">
        <f t="shared" si="4379"/>
        <v>0</v>
      </c>
      <c r="M3736" s="26">
        <f t="shared" si="4379"/>
        <v>0</v>
      </c>
      <c r="N3736" s="26">
        <f t="shared" ref="N3736" si="4380">N3737+N3740</f>
        <v>31466.903000000002</v>
      </c>
      <c r="O3736" s="47">
        <f t="shared" si="4369"/>
        <v>99.921141218726689</v>
      </c>
      <c r="P3736" s="26">
        <f t="shared" ref="P3736:R3736" si="4381">P3737+P3740</f>
        <v>0</v>
      </c>
      <c r="Q3736" s="26">
        <f t="shared" ref="Q3736" si="4382">Q3737+Q3740</f>
        <v>0</v>
      </c>
      <c r="R3736" s="26">
        <f t="shared" si="4381"/>
        <v>0</v>
      </c>
    </row>
    <row r="3737" spans="1:18" ht="26" x14ac:dyDescent="0.35">
      <c r="A3737" s="10">
        <v>985</v>
      </c>
      <c r="B3737" s="10" t="s">
        <v>8</v>
      </c>
      <c r="C3737" s="10" t="s">
        <v>99</v>
      </c>
      <c r="D3737" s="10" t="s">
        <v>579</v>
      </c>
      <c r="E3737" s="10"/>
      <c r="F3737" s="25" t="s">
        <v>715</v>
      </c>
      <c r="G3737" s="26">
        <f t="shared" ref="G3737:N3738" si="4383">G3738</f>
        <v>26995.671999999999</v>
      </c>
      <c r="H3737" s="26">
        <f t="shared" si="4383"/>
        <v>28132.171999999999</v>
      </c>
      <c r="I3737" s="26">
        <f t="shared" si="4383"/>
        <v>28132.171999999999</v>
      </c>
      <c r="J3737" s="26">
        <f t="shared" si="4383"/>
        <v>0</v>
      </c>
      <c r="K3737" s="26">
        <f t="shared" si="4383"/>
        <v>0</v>
      </c>
      <c r="L3737" s="26">
        <f t="shared" si="4383"/>
        <v>0</v>
      </c>
      <c r="M3737" s="26">
        <f t="shared" si="4383"/>
        <v>0</v>
      </c>
      <c r="N3737" s="26">
        <f t="shared" si="4383"/>
        <v>28124.58</v>
      </c>
      <c r="O3737" s="47">
        <f t="shared" si="4369"/>
        <v>99.973013104000657</v>
      </c>
      <c r="P3737" s="26">
        <f t="shared" ref="P3737:R3738" si="4384">P3738</f>
        <v>0</v>
      </c>
      <c r="Q3737" s="26">
        <f t="shared" si="4384"/>
        <v>0</v>
      </c>
      <c r="R3737" s="26">
        <f t="shared" si="4384"/>
        <v>0</v>
      </c>
    </row>
    <row r="3738" spans="1:18" ht="52" x14ac:dyDescent="0.35">
      <c r="A3738" s="10">
        <v>985</v>
      </c>
      <c r="B3738" s="10" t="s">
        <v>8</v>
      </c>
      <c r="C3738" s="10" t="s">
        <v>99</v>
      </c>
      <c r="D3738" s="10" t="s">
        <v>579</v>
      </c>
      <c r="E3738" s="10" t="s">
        <v>19</v>
      </c>
      <c r="F3738" s="25" t="s">
        <v>366</v>
      </c>
      <c r="G3738" s="26">
        <f t="shared" si="4383"/>
        <v>26995.671999999999</v>
      </c>
      <c r="H3738" s="26">
        <f t="shared" si="4383"/>
        <v>28132.171999999999</v>
      </c>
      <c r="I3738" s="26">
        <f t="shared" si="4383"/>
        <v>28132.171999999999</v>
      </c>
      <c r="J3738" s="26">
        <f t="shared" si="4383"/>
        <v>0</v>
      </c>
      <c r="K3738" s="26">
        <f t="shared" si="4383"/>
        <v>0</v>
      </c>
      <c r="L3738" s="26">
        <f t="shared" si="4383"/>
        <v>0</v>
      </c>
      <c r="M3738" s="26">
        <f t="shared" si="4383"/>
        <v>0</v>
      </c>
      <c r="N3738" s="26">
        <f t="shared" si="4383"/>
        <v>28124.58</v>
      </c>
      <c r="O3738" s="47">
        <f t="shared" si="4369"/>
        <v>99.973013104000657</v>
      </c>
      <c r="P3738" s="26">
        <f t="shared" si="4384"/>
        <v>0</v>
      </c>
      <c r="Q3738" s="26">
        <f t="shared" si="4384"/>
        <v>0</v>
      </c>
      <c r="R3738" s="26">
        <f t="shared" si="4384"/>
        <v>0</v>
      </c>
    </row>
    <row r="3739" spans="1:18" ht="26" x14ac:dyDescent="0.35">
      <c r="A3739" s="10">
        <v>985</v>
      </c>
      <c r="B3739" s="10" t="s">
        <v>8</v>
      </c>
      <c r="C3739" s="10" t="s">
        <v>99</v>
      </c>
      <c r="D3739" s="10" t="s">
        <v>579</v>
      </c>
      <c r="E3739" s="10">
        <v>120</v>
      </c>
      <c r="F3739" s="25" t="s">
        <v>355</v>
      </c>
      <c r="G3739" s="26">
        <f>22283.6+2533.686+258.807+121.23+1798.349</f>
        <v>26995.671999999999</v>
      </c>
      <c r="H3739" s="26">
        <v>28132.171999999999</v>
      </c>
      <c r="I3739" s="26">
        <v>28132.171999999999</v>
      </c>
      <c r="J3739" s="26"/>
      <c r="K3739" s="26"/>
      <c r="L3739" s="26"/>
      <c r="M3739" s="26"/>
      <c r="N3739" s="26">
        <v>28124.58</v>
      </c>
      <c r="O3739" s="47">
        <f t="shared" si="4369"/>
        <v>99.973013104000657</v>
      </c>
      <c r="P3739" s="26"/>
      <c r="Q3739" s="26"/>
      <c r="R3739" s="26"/>
    </row>
    <row r="3740" spans="1:18" ht="26" x14ac:dyDescent="0.35">
      <c r="A3740" s="10">
        <v>985</v>
      </c>
      <c r="B3740" s="10" t="s">
        <v>8</v>
      </c>
      <c r="C3740" s="10" t="s">
        <v>99</v>
      </c>
      <c r="D3740" s="10" t="s">
        <v>580</v>
      </c>
      <c r="E3740" s="10"/>
      <c r="F3740" s="25" t="s">
        <v>716</v>
      </c>
      <c r="G3740" s="26">
        <f t="shared" ref="G3740:N3741" si="4385">G3741</f>
        <v>3196.5</v>
      </c>
      <c r="H3740" s="26">
        <f t="shared" si="4385"/>
        <v>3359.5650000000001</v>
      </c>
      <c r="I3740" s="26">
        <f t="shared" si="4385"/>
        <v>3359.5650000000001</v>
      </c>
      <c r="J3740" s="26">
        <f t="shared" si="4385"/>
        <v>0</v>
      </c>
      <c r="K3740" s="26">
        <f t="shared" si="4385"/>
        <v>0</v>
      </c>
      <c r="L3740" s="26">
        <f t="shared" si="4385"/>
        <v>0</v>
      </c>
      <c r="M3740" s="26">
        <f t="shared" si="4385"/>
        <v>0</v>
      </c>
      <c r="N3740" s="26">
        <f>N3741</f>
        <v>3342.3229999999999</v>
      </c>
      <c r="O3740" s="47">
        <f t="shared" si="4369"/>
        <v>99.486778794278422</v>
      </c>
      <c r="P3740" s="26">
        <f t="shared" ref="P3740:R3741" si="4386">P3741</f>
        <v>0</v>
      </c>
      <c r="Q3740" s="26">
        <f t="shared" si="4386"/>
        <v>0</v>
      </c>
      <c r="R3740" s="26">
        <f t="shared" si="4386"/>
        <v>0</v>
      </c>
    </row>
    <row r="3741" spans="1:18" ht="26" x14ac:dyDescent="0.35">
      <c r="A3741" s="10">
        <v>985</v>
      </c>
      <c r="B3741" s="10" t="s">
        <v>8</v>
      </c>
      <c r="C3741" s="10" t="s">
        <v>99</v>
      </c>
      <c r="D3741" s="10" t="s">
        <v>580</v>
      </c>
      <c r="E3741" s="10" t="s">
        <v>6</v>
      </c>
      <c r="F3741" s="25" t="s">
        <v>367</v>
      </c>
      <c r="G3741" s="26">
        <f t="shared" si="4385"/>
        <v>3196.5</v>
      </c>
      <c r="H3741" s="26">
        <f t="shared" si="4385"/>
        <v>3359.5650000000001</v>
      </c>
      <c r="I3741" s="26">
        <f t="shared" si="4385"/>
        <v>3359.5650000000001</v>
      </c>
      <c r="J3741" s="26">
        <f t="shared" si="4385"/>
        <v>0</v>
      </c>
      <c r="K3741" s="26">
        <f t="shared" si="4385"/>
        <v>0</v>
      </c>
      <c r="L3741" s="26">
        <f t="shared" si="4385"/>
        <v>0</v>
      </c>
      <c r="M3741" s="26">
        <f t="shared" si="4385"/>
        <v>0</v>
      </c>
      <c r="N3741" s="26">
        <f t="shared" si="4385"/>
        <v>3342.3229999999999</v>
      </c>
      <c r="O3741" s="47">
        <f t="shared" si="4369"/>
        <v>99.486778794278422</v>
      </c>
      <c r="P3741" s="26">
        <f t="shared" si="4386"/>
        <v>0</v>
      </c>
      <c r="Q3741" s="26">
        <f t="shared" si="4386"/>
        <v>0</v>
      </c>
      <c r="R3741" s="26">
        <f t="shared" si="4386"/>
        <v>0</v>
      </c>
    </row>
    <row r="3742" spans="1:18" ht="26" x14ac:dyDescent="0.35">
      <c r="A3742" s="10">
        <v>985</v>
      </c>
      <c r="B3742" s="10" t="s">
        <v>8</v>
      </c>
      <c r="C3742" s="10" t="s">
        <v>99</v>
      </c>
      <c r="D3742" s="10" t="s">
        <v>580</v>
      </c>
      <c r="E3742" s="10">
        <v>240</v>
      </c>
      <c r="F3742" s="25" t="s">
        <v>356</v>
      </c>
      <c r="G3742" s="26">
        <v>3196.5</v>
      </c>
      <c r="H3742" s="26">
        <v>3359.5650000000001</v>
      </c>
      <c r="I3742" s="26">
        <v>3359.5650000000001</v>
      </c>
      <c r="J3742" s="26"/>
      <c r="K3742" s="26"/>
      <c r="L3742" s="26"/>
      <c r="M3742" s="26"/>
      <c r="N3742" s="26">
        <v>3342.3229999999999</v>
      </c>
      <c r="O3742" s="47">
        <f t="shared" si="4369"/>
        <v>99.486778794278422</v>
      </c>
      <c r="P3742" s="26"/>
      <c r="Q3742" s="26"/>
      <c r="R3742" s="26"/>
    </row>
    <row r="3743" spans="1:18" x14ac:dyDescent="0.35">
      <c r="A3743" s="10">
        <v>985</v>
      </c>
      <c r="B3743" s="10" t="s">
        <v>8</v>
      </c>
      <c r="C3743" s="10" t="s">
        <v>99</v>
      </c>
      <c r="D3743" s="10" t="s">
        <v>587</v>
      </c>
      <c r="E3743" s="10"/>
      <c r="F3743" s="25" t="s">
        <v>717</v>
      </c>
      <c r="G3743" s="26">
        <f t="shared" ref="G3743" si="4387">G3744+G3747</f>
        <v>84596.1</v>
      </c>
      <c r="H3743" s="26">
        <f t="shared" ref="H3743:M3743" si="4388">H3744+H3747</f>
        <v>86537.4</v>
      </c>
      <c r="I3743" s="26">
        <f t="shared" si="4388"/>
        <v>86537.4</v>
      </c>
      <c r="J3743" s="26">
        <f t="shared" si="4388"/>
        <v>0</v>
      </c>
      <c r="K3743" s="26">
        <f t="shared" si="4388"/>
        <v>0</v>
      </c>
      <c r="L3743" s="26">
        <f t="shared" si="4388"/>
        <v>0</v>
      </c>
      <c r="M3743" s="26">
        <f t="shared" si="4388"/>
        <v>0</v>
      </c>
      <c r="N3743" s="26">
        <f t="shared" ref="N3743" si="4389">N3744+N3747</f>
        <v>84043.258000000002</v>
      </c>
      <c r="O3743" s="47">
        <f t="shared" si="4369"/>
        <v>97.117845001120912</v>
      </c>
      <c r="P3743" s="26">
        <f t="shared" ref="P3743:R3743" si="4390">P3744+P3747</f>
        <v>0</v>
      </c>
      <c r="Q3743" s="26">
        <f t="shared" ref="Q3743" si="4391">Q3744+Q3747</f>
        <v>0</v>
      </c>
      <c r="R3743" s="26">
        <f t="shared" si="4390"/>
        <v>0</v>
      </c>
    </row>
    <row r="3744" spans="1:18" ht="26" x14ac:dyDescent="0.35">
      <c r="A3744" s="10">
        <v>985</v>
      </c>
      <c r="B3744" s="10" t="s">
        <v>8</v>
      </c>
      <c r="C3744" s="10" t="s">
        <v>99</v>
      </c>
      <c r="D3744" s="10" t="s">
        <v>581</v>
      </c>
      <c r="E3744" s="10"/>
      <c r="F3744" s="25" t="s">
        <v>718</v>
      </c>
      <c r="G3744" s="26">
        <f t="shared" ref="G3744:N3745" si="4392">G3745</f>
        <v>53653.599999999999</v>
      </c>
      <c r="H3744" s="26">
        <f t="shared" si="4392"/>
        <v>57389.97</v>
      </c>
      <c r="I3744" s="26">
        <f t="shared" si="4392"/>
        <v>57389.97</v>
      </c>
      <c r="J3744" s="26">
        <f t="shared" si="4392"/>
        <v>0</v>
      </c>
      <c r="K3744" s="26">
        <f t="shared" si="4392"/>
        <v>0</v>
      </c>
      <c r="L3744" s="26">
        <f t="shared" si="4392"/>
        <v>0</v>
      </c>
      <c r="M3744" s="26">
        <f t="shared" si="4392"/>
        <v>0</v>
      </c>
      <c r="N3744" s="26">
        <f t="shared" si="4392"/>
        <v>57329.286</v>
      </c>
      <c r="O3744" s="47">
        <f t="shared" si="4369"/>
        <v>99.89426026882397</v>
      </c>
      <c r="P3744" s="26">
        <f t="shared" ref="P3744:R3745" si="4393">P3745</f>
        <v>0</v>
      </c>
      <c r="Q3744" s="26">
        <f t="shared" si="4393"/>
        <v>0</v>
      </c>
      <c r="R3744" s="26">
        <f t="shared" si="4393"/>
        <v>0</v>
      </c>
    </row>
    <row r="3745" spans="1:18" ht="52" x14ac:dyDescent="0.35">
      <c r="A3745" s="10">
        <v>985</v>
      </c>
      <c r="B3745" s="10" t="s">
        <v>8</v>
      </c>
      <c r="C3745" s="10" t="s">
        <v>99</v>
      </c>
      <c r="D3745" s="10" t="s">
        <v>581</v>
      </c>
      <c r="E3745" s="10" t="s">
        <v>19</v>
      </c>
      <c r="F3745" s="25" t="s">
        <v>366</v>
      </c>
      <c r="G3745" s="26">
        <f t="shared" si="4392"/>
        <v>53653.599999999999</v>
      </c>
      <c r="H3745" s="26">
        <f t="shared" si="4392"/>
        <v>57389.97</v>
      </c>
      <c r="I3745" s="26">
        <f t="shared" si="4392"/>
        <v>57389.97</v>
      </c>
      <c r="J3745" s="26">
        <f t="shared" si="4392"/>
        <v>0</v>
      </c>
      <c r="K3745" s="26">
        <f t="shared" si="4392"/>
        <v>0</v>
      </c>
      <c r="L3745" s="26">
        <f t="shared" si="4392"/>
        <v>0</v>
      </c>
      <c r="M3745" s="26">
        <f t="shared" si="4392"/>
        <v>0</v>
      </c>
      <c r="N3745" s="26">
        <f t="shared" si="4392"/>
        <v>57329.286</v>
      </c>
      <c r="O3745" s="47">
        <f t="shared" si="4369"/>
        <v>99.89426026882397</v>
      </c>
      <c r="P3745" s="26">
        <f t="shared" si="4393"/>
        <v>0</v>
      </c>
      <c r="Q3745" s="26">
        <f t="shared" si="4393"/>
        <v>0</v>
      </c>
      <c r="R3745" s="26">
        <f t="shared" si="4393"/>
        <v>0</v>
      </c>
    </row>
    <row r="3746" spans="1:18" ht="26" x14ac:dyDescent="0.35">
      <c r="A3746" s="10">
        <v>985</v>
      </c>
      <c r="B3746" s="10" t="s">
        <v>8</v>
      </c>
      <c r="C3746" s="10" t="s">
        <v>99</v>
      </c>
      <c r="D3746" s="10" t="s">
        <v>581</v>
      </c>
      <c r="E3746" s="10">
        <v>120</v>
      </c>
      <c r="F3746" s="25" t="s">
        <v>355</v>
      </c>
      <c r="G3746" s="26">
        <v>53653.599999999999</v>
      </c>
      <c r="H3746" s="26">
        <v>57389.97</v>
      </c>
      <c r="I3746" s="26">
        <v>57389.97</v>
      </c>
      <c r="J3746" s="26"/>
      <c r="K3746" s="26"/>
      <c r="L3746" s="26"/>
      <c r="M3746" s="26"/>
      <c r="N3746" s="26">
        <v>57329.286</v>
      </c>
      <c r="O3746" s="47">
        <f t="shared" si="4369"/>
        <v>99.89426026882397</v>
      </c>
      <c r="P3746" s="26"/>
      <c r="Q3746" s="26"/>
      <c r="R3746" s="26"/>
    </row>
    <row r="3747" spans="1:18" ht="26" x14ac:dyDescent="0.35">
      <c r="A3747" s="10">
        <v>985</v>
      </c>
      <c r="B3747" s="10" t="s">
        <v>8</v>
      </c>
      <c r="C3747" s="10" t="s">
        <v>99</v>
      </c>
      <c r="D3747" s="10" t="s">
        <v>582</v>
      </c>
      <c r="E3747" s="10"/>
      <c r="F3747" s="25" t="s">
        <v>719</v>
      </c>
      <c r="G3747" s="26">
        <f t="shared" ref="G3747" si="4394">G3748+G3750+G3752</f>
        <v>30942.5</v>
      </c>
      <c r="H3747" s="26">
        <f t="shared" ref="H3747:N3747" si="4395">H3748+H3750+H3752</f>
        <v>29147.43</v>
      </c>
      <c r="I3747" s="26">
        <f t="shared" si="4395"/>
        <v>29147.43</v>
      </c>
      <c r="J3747" s="26">
        <f t="shared" si="4395"/>
        <v>0</v>
      </c>
      <c r="K3747" s="26">
        <f t="shared" si="4395"/>
        <v>0</v>
      </c>
      <c r="L3747" s="26">
        <f t="shared" si="4395"/>
        <v>0</v>
      </c>
      <c r="M3747" s="26">
        <f t="shared" si="4395"/>
        <v>0</v>
      </c>
      <c r="N3747" s="26">
        <f t="shared" si="4395"/>
        <v>26713.971999999998</v>
      </c>
      <c r="O3747" s="47">
        <f t="shared" si="4369"/>
        <v>91.651209043130038</v>
      </c>
      <c r="P3747" s="26">
        <f t="shared" ref="P3747:R3747" si="4396">P3748+P3750+P3752</f>
        <v>0</v>
      </c>
      <c r="Q3747" s="26">
        <f t="shared" ref="Q3747" si="4397">Q3748+Q3750+Q3752</f>
        <v>0</v>
      </c>
      <c r="R3747" s="26">
        <f t="shared" si="4396"/>
        <v>0</v>
      </c>
    </row>
    <row r="3748" spans="1:18" ht="52" x14ac:dyDescent="0.35">
      <c r="A3748" s="10">
        <v>985</v>
      </c>
      <c r="B3748" s="10" t="s">
        <v>8</v>
      </c>
      <c r="C3748" s="10" t="s">
        <v>99</v>
      </c>
      <c r="D3748" s="10" t="s">
        <v>582</v>
      </c>
      <c r="E3748" s="10" t="s">
        <v>19</v>
      </c>
      <c r="F3748" s="25" t="s">
        <v>366</v>
      </c>
      <c r="G3748" s="26">
        <f t="shared" ref="G3748:N3748" si="4398">G3749</f>
        <v>850</v>
      </c>
      <c r="H3748" s="26">
        <f t="shared" si="4398"/>
        <v>710</v>
      </c>
      <c r="I3748" s="26">
        <f t="shared" si="4398"/>
        <v>710</v>
      </c>
      <c r="J3748" s="26">
        <f t="shared" si="4398"/>
        <v>0</v>
      </c>
      <c r="K3748" s="26">
        <f t="shared" si="4398"/>
        <v>0</v>
      </c>
      <c r="L3748" s="26">
        <f t="shared" si="4398"/>
        <v>0</v>
      </c>
      <c r="M3748" s="26">
        <f t="shared" si="4398"/>
        <v>0</v>
      </c>
      <c r="N3748" s="26">
        <f t="shared" si="4398"/>
        <v>687.35</v>
      </c>
      <c r="O3748" s="47">
        <f t="shared" si="4369"/>
        <v>96.809859154929583</v>
      </c>
      <c r="P3748" s="26">
        <f t="shared" ref="P3748:R3748" si="4399">P3749</f>
        <v>0</v>
      </c>
      <c r="Q3748" s="26">
        <f t="shared" si="4399"/>
        <v>0</v>
      </c>
      <c r="R3748" s="26">
        <f t="shared" si="4399"/>
        <v>0</v>
      </c>
    </row>
    <row r="3749" spans="1:18" ht="26" x14ac:dyDescent="0.35">
      <c r="A3749" s="10">
        <v>985</v>
      </c>
      <c r="B3749" s="10" t="s">
        <v>8</v>
      </c>
      <c r="C3749" s="10" t="s">
        <v>99</v>
      </c>
      <c r="D3749" s="10" t="s">
        <v>582</v>
      </c>
      <c r="E3749" s="10">
        <v>120</v>
      </c>
      <c r="F3749" s="25" t="s">
        <v>355</v>
      </c>
      <c r="G3749" s="26">
        <v>850</v>
      </c>
      <c r="H3749" s="26">
        <v>710</v>
      </c>
      <c r="I3749" s="26">
        <v>710</v>
      </c>
      <c r="J3749" s="26"/>
      <c r="K3749" s="26"/>
      <c r="L3749" s="26"/>
      <c r="M3749" s="26"/>
      <c r="N3749" s="26">
        <v>687.35</v>
      </c>
      <c r="O3749" s="47">
        <f t="shared" si="4369"/>
        <v>96.809859154929583</v>
      </c>
      <c r="P3749" s="26"/>
      <c r="Q3749" s="26"/>
      <c r="R3749" s="26"/>
    </row>
    <row r="3750" spans="1:18" ht="26" x14ac:dyDescent="0.35">
      <c r="A3750" s="10">
        <v>985</v>
      </c>
      <c r="B3750" s="10" t="s">
        <v>8</v>
      </c>
      <c r="C3750" s="10" t="s">
        <v>99</v>
      </c>
      <c r="D3750" s="10" t="s">
        <v>582</v>
      </c>
      <c r="E3750" s="10" t="s">
        <v>6</v>
      </c>
      <c r="F3750" s="25" t="s">
        <v>367</v>
      </c>
      <c r="G3750" s="26">
        <f t="shared" ref="G3750:N3750" si="4400">G3751</f>
        <v>29962.5</v>
      </c>
      <c r="H3750" s="26">
        <f t="shared" si="4400"/>
        <v>28372.43</v>
      </c>
      <c r="I3750" s="26">
        <f t="shared" si="4400"/>
        <v>28372.43</v>
      </c>
      <c r="J3750" s="26">
        <f t="shared" si="4400"/>
        <v>0</v>
      </c>
      <c r="K3750" s="26">
        <f t="shared" si="4400"/>
        <v>0</v>
      </c>
      <c r="L3750" s="26">
        <f t="shared" si="4400"/>
        <v>0</v>
      </c>
      <c r="M3750" s="26">
        <f t="shared" si="4400"/>
        <v>0</v>
      </c>
      <c r="N3750" s="26">
        <f t="shared" si="4400"/>
        <v>26000.743999999999</v>
      </c>
      <c r="O3750" s="47">
        <f t="shared" si="4369"/>
        <v>91.640878134160516</v>
      </c>
      <c r="P3750" s="26">
        <f t="shared" ref="P3750:R3750" si="4401">P3751</f>
        <v>0</v>
      </c>
      <c r="Q3750" s="26">
        <f t="shared" si="4401"/>
        <v>0</v>
      </c>
      <c r="R3750" s="26">
        <f t="shared" si="4401"/>
        <v>0</v>
      </c>
    </row>
    <row r="3751" spans="1:18" ht="26" x14ac:dyDescent="0.35">
      <c r="A3751" s="10">
        <v>985</v>
      </c>
      <c r="B3751" s="10" t="s">
        <v>8</v>
      </c>
      <c r="C3751" s="10" t="s">
        <v>99</v>
      </c>
      <c r="D3751" s="10" t="s">
        <v>582</v>
      </c>
      <c r="E3751" s="10">
        <v>240</v>
      </c>
      <c r="F3751" s="25" t="s">
        <v>356</v>
      </c>
      <c r="G3751" s="26">
        <v>29962.5</v>
      </c>
      <c r="H3751" s="26">
        <v>28372.43</v>
      </c>
      <c r="I3751" s="26">
        <v>28372.43</v>
      </c>
      <c r="J3751" s="26"/>
      <c r="K3751" s="26"/>
      <c r="L3751" s="26"/>
      <c r="M3751" s="26"/>
      <c r="N3751" s="26">
        <v>26000.743999999999</v>
      </c>
      <c r="O3751" s="47">
        <f t="shared" si="4369"/>
        <v>91.640878134160516</v>
      </c>
      <c r="P3751" s="26"/>
      <c r="Q3751" s="26"/>
      <c r="R3751" s="26"/>
    </row>
    <row r="3752" spans="1:18" x14ac:dyDescent="0.35">
      <c r="A3752" s="10">
        <v>985</v>
      </c>
      <c r="B3752" s="10" t="s">
        <v>8</v>
      </c>
      <c r="C3752" s="10" t="s">
        <v>99</v>
      </c>
      <c r="D3752" s="10" t="s">
        <v>582</v>
      </c>
      <c r="E3752" s="10" t="s">
        <v>7</v>
      </c>
      <c r="F3752" s="25" t="s">
        <v>371</v>
      </c>
      <c r="G3752" s="26">
        <f t="shared" ref="G3752:N3752" si="4402">G3753</f>
        <v>130</v>
      </c>
      <c r="H3752" s="26">
        <f t="shared" si="4402"/>
        <v>65</v>
      </c>
      <c r="I3752" s="26">
        <f t="shared" si="4402"/>
        <v>65</v>
      </c>
      <c r="J3752" s="26">
        <f t="shared" si="4402"/>
        <v>0</v>
      </c>
      <c r="K3752" s="26">
        <f t="shared" si="4402"/>
        <v>0</v>
      </c>
      <c r="L3752" s="26">
        <f t="shared" si="4402"/>
        <v>0</v>
      </c>
      <c r="M3752" s="26">
        <f t="shared" si="4402"/>
        <v>0</v>
      </c>
      <c r="N3752" s="26">
        <f t="shared" si="4402"/>
        <v>25.878</v>
      </c>
      <c r="O3752" s="47">
        <f t="shared" si="4369"/>
        <v>39.812307692307691</v>
      </c>
      <c r="P3752" s="26">
        <f t="shared" ref="P3752:R3752" si="4403">P3753</f>
        <v>0</v>
      </c>
      <c r="Q3752" s="26">
        <f t="shared" si="4403"/>
        <v>0</v>
      </c>
      <c r="R3752" s="26">
        <f t="shared" si="4403"/>
        <v>0</v>
      </c>
    </row>
    <row r="3753" spans="1:18" x14ac:dyDescent="0.35">
      <c r="A3753" s="10">
        <v>985</v>
      </c>
      <c r="B3753" s="10" t="s">
        <v>8</v>
      </c>
      <c r="C3753" s="10" t="s">
        <v>99</v>
      </c>
      <c r="D3753" s="10" t="s">
        <v>582</v>
      </c>
      <c r="E3753" s="10">
        <v>850</v>
      </c>
      <c r="F3753" s="25" t="s">
        <v>365</v>
      </c>
      <c r="G3753" s="26">
        <v>130</v>
      </c>
      <c r="H3753" s="26">
        <v>65</v>
      </c>
      <c r="I3753" s="26">
        <v>65</v>
      </c>
      <c r="J3753" s="26"/>
      <c r="K3753" s="26"/>
      <c r="L3753" s="26"/>
      <c r="M3753" s="26"/>
      <c r="N3753" s="26">
        <v>25.878</v>
      </c>
      <c r="O3753" s="47">
        <f t="shared" si="4369"/>
        <v>39.812307692307691</v>
      </c>
      <c r="P3753" s="26"/>
      <c r="Q3753" s="26"/>
      <c r="R3753" s="26"/>
    </row>
    <row r="3754" spans="1:18" s="29" customFormat="1" x14ac:dyDescent="0.35">
      <c r="A3754" s="20">
        <v>985</v>
      </c>
      <c r="B3754" s="20" t="s">
        <v>8</v>
      </c>
      <c r="C3754" s="20" t="s">
        <v>10</v>
      </c>
      <c r="D3754" s="20"/>
      <c r="E3754" s="20"/>
      <c r="F3754" s="21" t="s">
        <v>14</v>
      </c>
      <c r="G3754" s="22">
        <f t="shared" ref="G3754" si="4404">G3755+G3764</f>
        <v>45542.9</v>
      </c>
      <c r="H3754" s="22">
        <f t="shared" ref="H3754:M3754" si="4405">H3755+H3764</f>
        <v>46337.9</v>
      </c>
      <c r="I3754" s="22">
        <f t="shared" si="4405"/>
        <v>46337.9</v>
      </c>
      <c r="J3754" s="22">
        <f t="shared" si="4405"/>
        <v>0</v>
      </c>
      <c r="K3754" s="22">
        <f t="shared" si="4405"/>
        <v>0</v>
      </c>
      <c r="L3754" s="22">
        <f t="shared" si="4405"/>
        <v>0</v>
      </c>
      <c r="M3754" s="22">
        <f t="shared" si="4405"/>
        <v>0</v>
      </c>
      <c r="N3754" s="22">
        <f t="shared" ref="N3754" si="4406">N3755+N3764</f>
        <v>46037.544000000002</v>
      </c>
      <c r="O3754" s="48">
        <f t="shared" si="4369"/>
        <v>99.35181352629273</v>
      </c>
      <c r="P3754" s="22">
        <f t="shared" ref="P3754:R3754" si="4407">P3755+P3764</f>
        <v>0</v>
      </c>
      <c r="Q3754" s="22">
        <f t="shared" ref="Q3754" si="4408">Q3755+Q3764</f>
        <v>0</v>
      </c>
      <c r="R3754" s="22">
        <f t="shared" si="4407"/>
        <v>0</v>
      </c>
    </row>
    <row r="3755" spans="1:18" ht="26" x14ac:dyDescent="0.35">
      <c r="A3755" s="10">
        <v>985</v>
      </c>
      <c r="B3755" s="10" t="s">
        <v>8</v>
      </c>
      <c r="C3755" s="10" t="s">
        <v>10</v>
      </c>
      <c r="D3755" s="10" t="s">
        <v>28</v>
      </c>
      <c r="E3755" s="10"/>
      <c r="F3755" s="25" t="s">
        <v>39</v>
      </c>
      <c r="G3755" s="26">
        <f t="shared" ref="G3755:N3755" si="4409">G3756</f>
        <v>44184.9</v>
      </c>
      <c r="H3755" s="26">
        <f t="shared" si="4409"/>
        <v>44914.9</v>
      </c>
      <c r="I3755" s="26">
        <f t="shared" si="4409"/>
        <v>44914.9</v>
      </c>
      <c r="J3755" s="26">
        <f t="shared" si="4409"/>
        <v>0</v>
      </c>
      <c r="K3755" s="26">
        <f t="shared" si="4409"/>
        <v>0</v>
      </c>
      <c r="L3755" s="26">
        <f t="shared" si="4409"/>
        <v>0</v>
      </c>
      <c r="M3755" s="26">
        <f t="shared" si="4409"/>
        <v>0</v>
      </c>
      <c r="N3755" s="26">
        <f t="shared" si="4409"/>
        <v>44614.553</v>
      </c>
      <c r="O3755" s="47">
        <f t="shared" si="4369"/>
        <v>99.331297631743581</v>
      </c>
      <c r="P3755" s="26">
        <f t="shared" ref="P3755:R3755" si="4410">P3756</f>
        <v>0</v>
      </c>
      <c r="Q3755" s="26">
        <f t="shared" si="4410"/>
        <v>0</v>
      </c>
      <c r="R3755" s="26">
        <f t="shared" si="4410"/>
        <v>0</v>
      </c>
    </row>
    <row r="3756" spans="1:18" x14ac:dyDescent="0.35">
      <c r="A3756" s="10">
        <v>985</v>
      </c>
      <c r="B3756" s="10" t="s">
        <v>8</v>
      </c>
      <c r="C3756" s="10" t="s">
        <v>10</v>
      </c>
      <c r="D3756" s="10" t="s">
        <v>29</v>
      </c>
      <c r="E3756" s="10"/>
      <c r="F3756" s="25" t="s">
        <v>40</v>
      </c>
      <c r="G3756" s="26">
        <f t="shared" ref="G3756" si="4411">G3757+G3760</f>
        <v>44184.9</v>
      </c>
      <c r="H3756" s="26">
        <f t="shared" ref="H3756:M3756" si="4412">H3757+H3760</f>
        <v>44914.9</v>
      </c>
      <c r="I3756" s="26">
        <f t="shared" si="4412"/>
        <v>44914.9</v>
      </c>
      <c r="J3756" s="26">
        <f t="shared" si="4412"/>
        <v>0</v>
      </c>
      <c r="K3756" s="26">
        <f t="shared" si="4412"/>
        <v>0</v>
      </c>
      <c r="L3756" s="26">
        <f t="shared" si="4412"/>
        <v>0</v>
      </c>
      <c r="M3756" s="26">
        <f t="shared" si="4412"/>
        <v>0</v>
      </c>
      <c r="N3756" s="26">
        <f t="shared" ref="N3756" si="4413">N3757+N3760</f>
        <v>44614.553</v>
      </c>
      <c r="O3756" s="47">
        <f t="shared" si="4369"/>
        <v>99.331297631743581</v>
      </c>
      <c r="P3756" s="26">
        <f t="shared" ref="P3756:R3756" si="4414">P3757+P3760</f>
        <v>0</v>
      </c>
      <c r="Q3756" s="26">
        <f t="shared" ref="Q3756" si="4415">Q3757+Q3760</f>
        <v>0</v>
      </c>
      <c r="R3756" s="26">
        <f t="shared" si="4414"/>
        <v>0</v>
      </c>
    </row>
    <row r="3757" spans="1:18" x14ac:dyDescent="0.35">
      <c r="A3757" s="10">
        <v>985</v>
      </c>
      <c r="B3757" s="10" t="s">
        <v>8</v>
      </c>
      <c r="C3757" s="10" t="s">
        <v>10</v>
      </c>
      <c r="D3757" s="10" t="s">
        <v>534</v>
      </c>
      <c r="E3757" s="10"/>
      <c r="F3757" s="25" t="s">
        <v>703</v>
      </c>
      <c r="G3757" s="26">
        <f t="shared" ref="G3757:N3758" si="4416">G3758</f>
        <v>43954.9</v>
      </c>
      <c r="H3757" s="26">
        <f t="shared" si="4416"/>
        <v>44684.9</v>
      </c>
      <c r="I3757" s="26">
        <f t="shared" si="4416"/>
        <v>44684.9</v>
      </c>
      <c r="J3757" s="26">
        <f t="shared" si="4416"/>
        <v>0</v>
      </c>
      <c r="K3757" s="26">
        <f t="shared" si="4416"/>
        <v>0</v>
      </c>
      <c r="L3757" s="26">
        <f t="shared" si="4416"/>
        <v>0</v>
      </c>
      <c r="M3757" s="26">
        <f t="shared" si="4416"/>
        <v>0</v>
      </c>
      <c r="N3757" s="26">
        <f t="shared" si="4416"/>
        <v>44453.553</v>
      </c>
      <c r="O3757" s="47">
        <f t="shared" si="4369"/>
        <v>99.48227029712497</v>
      </c>
      <c r="P3757" s="26">
        <f t="shared" ref="P3757:R3758" si="4417">P3758</f>
        <v>0</v>
      </c>
      <c r="Q3757" s="26">
        <f t="shared" si="4417"/>
        <v>0</v>
      </c>
      <c r="R3757" s="26">
        <f t="shared" si="4417"/>
        <v>0</v>
      </c>
    </row>
    <row r="3758" spans="1:18" ht="26" x14ac:dyDescent="0.35">
      <c r="A3758" s="10">
        <v>985</v>
      </c>
      <c r="B3758" s="10" t="s">
        <v>8</v>
      </c>
      <c r="C3758" s="10" t="s">
        <v>10</v>
      </c>
      <c r="D3758" s="10" t="s">
        <v>534</v>
      </c>
      <c r="E3758" s="10" t="s">
        <v>6</v>
      </c>
      <c r="F3758" s="25" t="s">
        <v>367</v>
      </c>
      <c r="G3758" s="26">
        <f t="shared" si="4416"/>
        <v>43954.9</v>
      </c>
      <c r="H3758" s="26">
        <f t="shared" si="4416"/>
        <v>44684.9</v>
      </c>
      <c r="I3758" s="26">
        <f t="shared" si="4416"/>
        <v>44684.9</v>
      </c>
      <c r="J3758" s="26">
        <f t="shared" si="4416"/>
        <v>0</v>
      </c>
      <c r="K3758" s="26">
        <f t="shared" si="4416"/>
        <v>0</v>
      </c>
      <c r="L3758" s="26">
        <f t="shared" si="4416"/>
        <v>0</v>
      </c>
      <c r="M3758" s="26">
        <f t="shared" si="4416"/>
        <v>0</v>
      </c>
      <c r="N3758" s="26">
        <f t="shared" si="4416"/>
        <v>44453.553</v>
      </c>
      <c r="O3758" s="47">
        <f t="shared" si="4369"/>
        <v>99.48227029712497</v>
      </c>
      <c r="P3758" s="26">
        <f t="shared" si="4417"/>
        <v>0</v>
      </c>
      <c r="Q3758" s="26">
        <f t="shared" si="4417"/>
        <v>0</v>
      </c>
      <c r="R3758" s="26">
        <f t="shared" si="4417"/>
        <v>0</v>
      </c>
    </row>
    <row r="3759" spans="1:18" ht="26" x14ac:dyDescent="0.35">
      <c r="A3759" s="10">
        <v>985</v>
      </c>
      <c r="B3759" s="10" t="s">
        <v>8</v>
      </c>
      <c r="C3759" s="10" t="s">
        <v>10</v>
      </c>
      <c r="D3759" s="10" t="s">
        <v>534</v>
      </c>
      <c r="E3759" s="10">
        <v>240</v>
      </c>
      <c r="F3759" s="25" t="s">
        <v>356</v>
      </c>
      <c r="G3759" s="26">
        <v>43954.9</v>
      </c>
      <c r="H3759" s="26">
        <v>44684.9</v>
      </c>
      <c r="I3759" s="26">
        <v>44684.9</v>
      </c>
      <c r="J3759" s="26"/>
      <c r="K3759" s="26"/>
      <c r="L3759" s="26"/>
      <c r="M3759" s="26"/>
      <c r="N3759" s="26">
        <v>44453.553</v>
      </c>
      <c r="O3759" s="47">
        <f t="shared" si="4369"/>
        <v>99.48227029712497</v>
      </c>
      <c r="P3759" s="26"/>
      <c r="Q3759" s="26"/>
      <c r="R3759" s="26"/>
    </row>
    <row r="3760" spans="1:18" ht="26" x14ac:dyDescent="0.35">
      <c r="A3760" s="10">
        <v>985</v>
      </c>
      <c r="B3760" s="10" t="s">
        <v>8</v>
      </c>
      <c r="C3760" s="10" t="s">
        <v>10</v>
      </c>
      <c r="D3760" s="10" t="s">
        <v>584</v>
      </c>
      <c r="E3760" s="10"/>
      <c r="F3760" s="25" t="s">
        <v>709</v>
      </c>
      <c r="G3760" s="26">
        <f t="shared" ref="G3760:N3760" si="4418">G3761</f>
        <v>230</v>
      </c>
      <c r="H3760" s="26">
        <f t="shared" si="4418"/>
        <v>230</v>
      </c>
      <c r="I3760" s="26">
        <f t="shared" si="4418"/>
        <v>230</v>
      </c>
      <c r="J3760" s="26">
        <f t="shared" si="4418"/>
        <v>0</v>
      </c>
      <c r="K3760" s="26">
        <f t="shared" si="4418"/>
        <v>0</v>
      </c>
      <c r="L3760" s="26">
        <f t="shared" si="4418"/>
        <v>0</v>
      </c>
      <c r="M3760" s="26">
        <f t="shared" si="4418"/>
        <v>0</v>
      </c>
      <c r="N3760" s="26">
        <f t="shared" si="4418"/>
        <v>161</v>
      </c>
      <c r="O3760" s="47">
        <f t="shared" si="4369"/>
        <v>70</v>
      </c>
      <c r="P3760" s="26">
        <f t="shared" ref="P3760:R3760" si="4419">P3761</f>
        <v>0</v>
      </c>
      <c r="Q3760" s="26">
        <f t="shared" si="4419"/>
        <v>0</v>
      </c>
      <c r="R3760" s="26">
        <f t="shared" si="4419"/>
        <v>0</v>
      </c>
    </row>
    <row r="3761" spans="1:18" x14ac:dyDescent="0.35">
      <c r="A3761" s="10">
        <v>985</v>
      </c>
      <c r="B3761" s="10" t="s">
        <v>8</v>
      </c>
      <c r="C3761" s="10" t="s">
        <v>10</v>
      </c>
      <c r="D3761" s="10" t="s">
        <v>584</v>
      </c>
      <c r="E3761" s="10" t="s">
        <v>141</v>
      </c>
      <c r="F3761" s="25" t="s">
        <v>368</v>
      </c>
      <c r="G3761" s="26">
        <f>G3762+G3763</f>
        <v>230</v>
      </c>
      <c r="H3761" s="26">
        <f t="shared" ref="H3761:N3761" si="4420">H3762+H3763</f>
        <v>230</v>
      </c>
      <c r="I3761" s="26">
        <f t="shared" si="4420"/>
        <v>230</v>
      </c>
      <c r="J3761" s="26">
        <f t="shared" si="4420"/>
        <v>0</v>
      </c>
      <c r="K3761" s="26">
        <f t="shared" si="4420"/>
        <v>0</v>
      </c>
      <c r="L3761" s="26">
        <f t="shared" si="4420"/>
        <v>0</v>
      </c>
      <c r="M3761" s="26">
        <f t="shared" si="4420"/>
        <v>0</v>
      </c>
      <c r="N3761" s="26">
        <f t="shared" si="4420"/>
        <v>161</v>
      </c>
      <c r="O3761" s="47">
        <f t="shared" si="4369"/>
        <v>70</v>
      </c>
      <c r="P3761" s="26">
        <f t="shared" ref="P3761:R3761" si="4421">P3762+P3763</f>
        <v>0</v>
      </c>
      <c r="Q3761" s="26">
        <f t="shared" ref="Q3761" si="4422">Q3762+Q3763</f>
        <v>0</v>
      </c>
      <c r="R3761" s="26">
        <f t="shared" si="4421"/>
        <v>0</v>
      </c>
    </row>
    <row r="3762" spans="1:18" ht="26" x14ac:dyDescent="0.35">
      <c r="A3762" s="10">
        <v>985</v>
      </c>
      <c r="B3762" s="10" t="s">
        <v>8</v>
      </c>
      <c r="C3762" s="10" t="s">
        <v>10</v>
      </c>
      <c r="D3762" s="10" t="s">
        <v>584</v>
      </c>
      <c r="E3762" s="10">
        <v>320</v>
      </c>
      <c r="F3762" s="25" t="s">
        <v>357</v>
      </c>
      <c r="G3762" s="26">
        <v>230</v>
      </c>
      <c r="H3762" s="26"/>
      <c r="I3762" s="26"/>
      <c r="J3762" s="26"/>
      <c r="K3762" s="26"/>
      <c r="L3762" s="26"/>
      <c r="M3762" s="26"/>
      <c r="N3762" s="26"/>
      <c r="O3762" s="47"/>
      <c r="P3762" s="26"/>
      <c r="Q3762" s="26"/>
      <c r="R3762" s="26"/>
    </row>
    <row r="3763" spans="1:18" x14ac:dyDescent="0.35">
      <c r="A3763" s="10">
        <v>985</v>
      </c>
      <c r="B3763" s="10" t="s">
        <v>8</v>
      </c>
      <c r="C3763" s="10" t="s">
        <v>10</v>
      </c>
      <c r="D3763" s="10" t="s">
        <v>584</v>
      </c>
      <c r="E3763" s="10" t="s">
        <v>855</v>
      </c>
      <c r="F3763" s="25" t="s">
        <v>856</v>
      </c>
      <c r="G3763" s="26"/>
      <c r="H3763" s="26">
        <v>230</v>
      </c>
      <c r="I3763" s="26">
        <v>230</v>
      </c>
      <c r="J3763" s="26"/>
      <c r="K3763" s="26"/>
      <c r="L3763" s="26"/>
      <c r="M3763" s="26"/>
      <c r="N3763" s="26">
        <v>161</v>
      </c>
      <c r="O3763" s="47">
        <f t="shared" si="4369"/>
        <v>70</v>
      </c>
      <c r="P3763" s="26"/>
      <c r="Q3763" s="26"/>
      <c r="R3763" s="26"/>
    </row>
    <row r="3764" spans="1:18" ht="26" x14ac:dyDescent="0.35">
      <c r="A3764" s="10">
        <v>985</v>
      </c>
      <c r="B3764" s="10" t="s">
        <v>8</v>
      </c>
      <c r="C3764" s="10" t="s">
        <v>10</v>
      </c>
      <c r="D3764" s="10" t="s">
        <v>422</v>
      </c>
      <c r="E3764" s="10"/>
      <c r="F3764" s="25" t="s">
        <v>711</v>
      </c>
      <c r="G3764" s="26">
        <f t="shared" ref="G3764:N3766" si="4423">G3765</f>
        <v>1358</v>
      </c>
      <c r="H3764" s="26">
        <f t="shared" si="4423"/>
        <v>1423</v>
      </c>
      <c r="I3764" s="26">
        <f t="shared" si="4423"/>
        <v>1423</v>
      </c>
      <c r="J3764" s="26">
        <f t="shared" si="4423"/>
        <v>0</v>
      </c>
      <c r="K3764" s="26">
        <f t="shared" si="4423"/>
        <v>0</v>
      </c>
      <c r="L3764" s="26">
        <f t="shared" si="4423"/>
        <v>0</v>
      </c>
      <c r="M3764" s="26">
        <f t="shared" si="4423"/>
        <v>0</v>
      </c>
      <c r="N3764" s="26">
        <f t="shared" si="4423"/>
        <v>1422.991</v>
      </c>
      <c r="O3764" s="47">
        <f t="shared" si="4369"/>
        <v>99.99936753338018</v>
      </c>
      <c r="P3764" s="26">
        <f t="shared" ref="P3764:R3766" si="4424">P3765</f>
        <v>0</v>
      </c>
      <c r="Q3764" s="26">
        <f t="shared" si="4424"/>
        <v>0</v>
      </c>
      <c r="R3764" s="26">
        <f t="shared" si="4424"/>
        <v>0</v>
      </c>
    </row>
    <row r="3765" spans="1:18" x14ac:dyDescent="0.35">
      <c r="A3765" s="10">
        <v>985</v>
      </c>
      <c r="B3765" s="10" t="s">
        <v>8</v>
      </c>
      <c r="C3765" s="10" t="s">
        <v>10</v>
      </c>
      <c r="D3765" s="10" t="s">
        <v>587</v>
      </c>
      <c r="E3765" s="10"/>
      <c r="F3765" s="25" t="s">
        <v>717</v>
      </c>
      <c r="G3765" s="26">
        <f t="shared" si="4423"/>
        <v>1358</v>
      </c>
      <c r="H3765" s="26">
        <f t="shared" si="4423"/>
        <v>1423</v>
      </c>
      <c r="I3765" s="26">
        <f t="shared" si="4423"/>
        <v>1423</v>
      </c>
      <c r="J3765" s="26">
        <f t="shared" si="4423"/>
        <v>0</v>
      </c>
      <c r="K3765" s="26">
        <f t="shared" si="4423"/>
        <v>0</v>
      </c>
      <c r="L3765" s="26">
        <f t="shared" si="4423"/>
        <v>0</v>
      </c>
      <c r="M3765" s="26">
        <f t="shared" si="4423"/>
        <v>0</v>
      </c>
      <c r="N3765" s="26">
        <f t="shared" si="4423"/>
        <v>1422.991</v>
      </c>
      <c r="O3765" s="47">
        <f t="shared" si="4369"/>
        <v>99.99936753338018</v>
      </c>
      <c r="P3765" s="26">
        <f t="shared" si="4424"/>
        <v>0</v>
      </c>
      <c r="Q3765" s="26">
        <f t="shared" si="4424"/>
        <v>0</v>
      </c>
      <c r="R3765" s="26">
        <f t="shared" si="4424"/>
        <v>0</v>
      </c>
    </row>
    <row r="3766" spans="1:18" x14ac:dyDescent="0.35">
      <c r="A3766" s="10">
        <v>985</v>
      </c>
      <c r="B3766" s="10" t="s">
        <v>8</v>
      </c>
      <c r="C3766" s="10" t="s">
        <v>10</v>
      </c>
      <c r="D3766" s="10" t="s">
        <v>583</v>
      </c>
      <c r="E3766" s="10"/>
      <c r="F3766" s="25" t="s">
        <v>720</v>
      </c>
      <c r="G3766" s="26">
        <f t="shared" si="4423"/>
        <v>1358</v>
      </c>
      <c r="H3766" s="26">
        <f t="shared" si="4423"/>
        <v>1423</v>
      </c>
      <c r="I3766" s="26">
        <f t="shared" si="4423"/>
        <v>1423</v>
      </c>
      <c r="J3766" s="26">
        <f t="shared" si="4423"/>
        <v>0</v>
      </c>
      <c r="K3766" s="26">
        <f t="shared" si="4423"/>
        <v>0</v>
      </c>
      <c r="L3766" s="26">
        <f t="shared" si="4423"/>
        <v>0</v>
      </c>
      <c r="M3766" s="26">
        <f t="shared" si="4423"/>
        <v>0</v>
      </c>
      <c r="N3766" s="26">
        <f t="shared" si="4423"/>
        <v>1422.991</v>
      </c>
      <c r="O3766" s="47">
        <f t="shared" si="4369"/>
        <v>99.99936753338018</v>
      </c>
      <c r="P3766" s="26">
        <f t="shared" si="4424"/>
        <v>0</v>
      </c>
      <c r="Q3766" s="26">
        <f t="shared" si="4424"/>
        <v>0</v>
      </c>
      <c r="R3766" s="26">
        <f t="shared" si="4424"/>
        <v>0</v>
      </c>
    </row>
    <row r="3767" spans="1:18" x14ac:dyDescent="0.35">
      <c r="A3767" s="10">
        <v>985</v>
      </c>
      <c r="B3767" s="10" t="s">
        <v>8</v>
      </c>
      <c r="C3767" s="10" t="s">
        <v>10</v>
      </c>
      <c r="D3767" s="10" t="s">
        <v>583</v>
      </c>
      <c r="E3767" s="10" t="s">
        <v>7</v>
      </c>
      <c r="F3767" s="25" t="s">
        <v>371</v>
      </c>
      <c r="G3767" s="26">
        <f t="shared" ref="G3767" si="4425">G3768+G3769</f>
        <v>1358</v>
      </c>
      <c r="H3767" s="26">
        <f t="shared" ref="H3767:M3767" si="4426">H3768+H3769</f>
        <v>1423</v>
      </c>
      <c r="I3767" s="26">
        <f t="shared" si="4426"/>
        <v>1423</v>
      </c>
      <c r="J3767" s="26">
        <f t="shared" si="4426"/>
        <v>0</v>
      </c>
      <c r="K3767" s="26">
        <f t="shared" si="4426"/>
        <v>0</v>
      </c>
      <c r="L3767" s="26">
        <f t="shared" si="4426"/>
        <v>0</v>
      </c>
      <c r="M3767" s="26">
        <f t="shared" si="4426"/>
        <v>0</v>
      </c>
      <c r="N3767" s="26">
        <f t="shared" ref="N3767" si="4427">N3768+N3769</f>
        <v>1422.991</v>
      </c>
      <c r="O3767" s="47">
        <f t="shared" si="4369"/>
        <v>99.99936753338018</v>
      </c>
      <c r="P3767" s="26">
        <f t="shared" ref="P3767:R3767" si="4428">P3768+P3769</f>
        <v>0</v>
      </c>
      <c r="Q3767" s="26">
        <f t="shared" ref="Q3767" si="4429">Q3768+Q3769</f>
        <v>0</v>
      </c>
      <c r="R3767" s="26">
        <f t="shared" si="4428"/>
        <v>0</v>
      </c>
    </row>
    <row r="3768" spans="1:18" x14ac:dyDescent="0.35">
      <c r="A3768" s="10">
        <v>985</v>
      </c>
      <c r="B3768" s="10" t="s">
        <v>8</v>
      </c>
      <c r="C3768" s="10" t="s">
        <v>10</v>
      </c>
      <c r="D3768" s="10" t="s">
        <v>583</v>
      </c>
      <c r="E3768" s="10">
        <v>850</v>
      </c>
      <c r="F3768" s="25" t="s">
        <v>365</v>
      </c>
      <c r="G3768" s="26">
        <v>940</v>
      </c>
      <c r="H3768" s="26">
        <v>992.6</v>
      </c>
      <c r="I3768" s="26">
        <v>992.6</v>
      </c>
      <c r="J3768" s="26"/>
      <c r="K3768" s="26"/>
      <c r="L3768" s="26"/>
      <c r="M3768" s="26"/>
      <c r="N3768" s="26">
        <v>992.59100000000001</v>
      </c>
      <c r="O3768" s="47">
        <f t="shared" si="4369"/>
        <v>99.999093290348569</v>
      </c>
      <c r="P3768" s="26"/>
      <c r="Q3768" s="26"/>
      <c r="R3768" s="26"/>
    </row>
    <row r="3769" spans="1:18" ht="26" x14ac:dyDescent="0.35">
      <c r="A3769" s="10">
        <v>985</v>
      </c>
      <c r="B3769" s="10" t="s">
        <v>8</v>
      </c>
      <c r="C3769" s="10" t="s">
        <v>10</v>
      </c>
      <c r="D3769" s="10" t="s">
        <v>583</v>
      </c>
      <c r="E3769" s="10">
        <v>860</v>
      </c>
      <c r="F3769" s="25" t="s">
        <v>734</v>
      </c>
      <c r="G3769" s="26">
        <v>418</v>
      </c>
      <c r="H3769" s="26">
        <v>430.4</v>
      </c>
      <c r="I3769" s="26">
        <v>430.4</v>
      </c>
      <c r="J3769" s="26"/>
      <c r="K3769" s="26"/>
      <c r="L3769" s="26"/>
      <c r="M3769" s="26"/>
      <c r="N3769" s="26">
        <v>430.4</v>
      </c>
      <c r="O3769" s="47">
        <f t="shared" si="4369"/>
        <v>100</v>
      </c>
      <c r="P3769" s="26"/>
      <c r="Q3769" s="26"/>
      <c r="R3769" s="26"/>
    </row>
    <row r="3770" spans="1:18" s="7" customFormat="1" x14ac:dyDescent="0.35">
      <c r="A3770" s="16">
        <v>991</v>
      </c>
      <c r="B3770" s="16"/>
      <c r="C3770" s="16"/>
      <c r="D3770" s="16"/>
      <c r="E3770" s="16"/>
      <c r="F3770" s="17" t="s">
        <v>600</v>
      </c>
      <c r="G3770" s="18">
        <f t="shared" ref="G3770:R3770" si="4430">G3771+G3804+G3850</f>
        <v>1625408.9440000001</v>
      </c>
      <c r="H3770" s="18">
        <f t="shared" si="4430"/>
        <v>1903138.1054499999</v>
      </c>
      <c r="I3770" s="18">
        <f>I3771+I3804+I3850</f>
        <v>1802555.1900599999</v>
      </c>
      <c r="J3770" s="18">
        <f t="shared" si="4430"/>
        <v>526819.46487999998</v>
      </c>
      <c r="K3770" s="18">
        <f t="shared" si="4430"/>
        <v>426236.54949</v>
      </c>
      <c r="L3770" s="18">
        <f t="shared" si="4430"/>
        <v>1431362.7950899999</v>
      </c>
      <c r="M3770" s="18">
        <f t="shared" si="4430"/>
        <v>1394331.8111299998</v>
      </c>
      <c r="N3770" s="18">
        <f t="shared" si="4430"/>
        <v>1690950.5129999998</v>
      </c>
      <c r="O3770" s="46">
        <f t="shared" si="4369"/>
        <v>88.850646632403581</v>
      </c>
      <c r="P3770" s="18">
        <f t="shared" si="4430"/>
        <v>396946.859</v>
      </c>
      <c r="Q3770" s="18">
        <f t="shared" si="4430"/>
        <v>1351150.0040000002</v>
      </c>
      <c r="R3770" s="18">
        <f t="shared" si="4430"/>
        <v>0</v>
      </c>
    </row>
    <row r="3771" spans="1:18" s="7" customFormat="1" x14ac:dyDescent="0.35">
      <c r="A3771" s="16">
        <v>991</v>
      </c>
      <c r="B3771" s="16" t="s">
        <v>8</v>
      </c>
      <c r="C3771" s="16"/>
      <c r="D3771" s="16"/>
      <c r="E3771" s="16"/>
      <c r="F3771" s="17" t="s">
        <v>13</v>
      </c>
      <c r="G3771" s="18">
        <f t="shared" ref="G3771:N3771" si="4431">G3772</f>
        <v>613132.70000000007</v>
      </c>
      <c r="H3771" s="18">
        <f t="shared" si="4431"/>
        <v>614346.98011</v>
      </c>
      <c r="I3771" s="18">
        <f t="shared" si="4431"/>
        <v>614346.98011</v>
      </c>
      <c r="J3771" s="18">
        <f t="shared" si="4431"/>
        <v>17.3</v>
      </c>
      <c r="K3771" s="18">
        <f t="shared" si="4431"/>
        <v>17.3</v>
      </c>
      <c r="L3771" s="18">
        <f t="shared" si="4431"/>
        <v>551910.83817999996</v>
      </c>
      <c r="M3771" s="18">
        <f t="shared" si="4431"/>
        <v>551910.83817999996</v>
      </c>
      <c r="N3771" s="18">
        <f t="shared" si="4431"/>
        <v>598136.50199999998</v>
      </c>
      <c r="O3771" s="46">
        <f t="shared" si="4369"/>
        <v>97.361348124947639</v>
      </c>
      <c r="P3771" s="18">
        <f t="shared" ref="P3771:R3771" si="4432">P3772</f>
        <v>17.3</v>
      </c>
      <c r="Q3771" s="18">
        <f t="shared" si="4432"/>
        <v>536782.11</v>
      </c>
      <c r="R3771" s="18">
        <f t="shared" si="4432"/>
        <v>0</v>
      </c>
    </row>
    <row r="3772" spans="1:18" s="29" customFormat="1" x14ac:dyDescent="0.35">
      <c r="A3772" s="20">
        <v>991</v>
      </c>
      <c r="B3772" s="20" t="s">
        <v>8</v>
      </c>
      <c r="C3772" s="20" t="s">
        <v>10</v>
      </c>
      <c r="D3772" s="20"/>
      <c r="E3772" s="20"/>
      <c r="F3772" s="21" t="s">
        <v>14</v>
      </c>
      <c r="G3772" s="22">
        <f t="shared" ref="G3772" si="4433">G3773+G3782+G3787+G3799</f>
        <v>613132.70000000007</v>
      </c>
      <c r="H3772" s="22">
        <f>H3773+H3782+H3787+H3799</f>
        <v>614346.98011</v>
      </c>
      <c r="I3772" s="22">
        <f t="shared" ref="I3772:M3772" si="4434">I3773+I3782+I3787+I3799</f>
        <v>614346.98011</v>
      </c>
      <c r="J3772" s="22">
        <f t="shared" si="4434"/>
        <v>17.3</v>
      </c>
      <c r="K3772" s="22">
        <f t="shared" si="4434"/>
        <v>17.3</v>
      </c>
      <c r="L3772" s="22">
        <f t="shared" si="4434"/>
        <v>551910.83817999996</v>
      </c>
      <c r="M3772" s="22">
        <f t="shared" si="4434"/>
        <v>551910.83817999996</v>
      </c>
      <c r="N3772" s="22">
        <f t="shared" ref="N3772" si="4435">N3773+N3782+N3787+N3799</f>
        <v>598136.50199999998</v>
      </c>
      <c r="O3772" s="48">
        <f t="shared" si="4369"/>
        <v>97.361348124947639</v>
      </c>
      <c r="P3772" s="22">
        <f t="shared" ref="P3772:R3772" si="4436">P3773+P3782+P3787+P3799</f>
        <v>17.3</v>
      </c>
      <c r="Q3772" s="22">
        <f t="shared" ref="Q3772" si="4437">Q3773+Q3782+Q3787+Q3799</f>
        <v>536782.11</v>
      </c>
      <c r="R3772" s="22">
        <f t="shared" si="4436"/>
        <v>0</v>
      </c>
    </row>
    <row r="3773" spans="1:18" ht="26" x14ac:dyDescent="0.35">
      <c r="A3773" s="10">
        <v>991</v>
      </c>
      <c r="B3773" s="10" t="s">
        <v>8</v>
      </c>
      <c r="C3773" s="10" t="s">
        <v>10</v>
      </c>
      <c r="D3773" s="10" t="s">
        <v>518</v>
      </c>
      <c r="E3773" s="10"/>
      <c r="F3773" s="25" t="s">
        <v>792</v>
      </c>
      <c r="G3773" s="26">
        <f t="shared" ref="G3773:N3778" si="4438">G3774</f>
        <v>588160.20000000007</v>
      </c>
      <c r="H3773" s="26">
        <f t="shared" si="4438"/>
        <v>588160.19921999995</v>
      </c>
      <c r="I3773" s="26">
        <f t="shared" si="4438"/>
        <v>588160.19921999995</v>
      </c>
      <c r="J3773" s="26">
        <f t="shared" si="4438"/>
        <v>0</v>
      </c>
      <c r="K3773" s="26">
        <f t="shared" si="4438"/>
        <v>0</v>
      </c>
      <c r="L3773" s="26">
        <f t="shared" si="4438"/>
        <v>551910.83817999996</v>
      </c>
      <c r="M3773" s="26">
        <f t="shared" si="4438"/>
        <v>551910.83817999996</v>
      </c>
      <c r="N3773" s="26">
        <f t="shared" si="4438"/>
        <v>571987.89199999999</v>
      </c>
      <c r="O3773" s="47">
        <f t="shared" si="4369"/>
        <v>97.250356749496632</v>
      </c>
      <c r="P3773" s="26">
        <f t="shared" ref="P3773:R3778" si="4439">P3774</f>
        <v>0</v>
      </c>
      <c r="Q3773" s="26">
        <f t="shared" si="4439"/>
        <v>536782.11</v>
      </c>
      <c r="R3773" s="26">
        <f t="shared" si="4439"/>
        <v>0</v>
      </c>
    </row>
    <row r="3774" spans="1:18" ht="26" x14ac:dyDescent="0.35">
      <c r="A3774" s="10">
        <v>991</v>
      </c>
      <c r="B3774" s="10" t="s">
        <v>8</v>
      </c>
      <c r="C3774" s="10" t="s">
        <v>10</v>
      </c>
      <c r="D3774" s="10" t="s">
        <v>519</v>
      </c>
      <c r="E3774" s="10"/>
      <c r="F3774" s="25" t="s">
        <v>669</v>
      </c>
      <c r="G3774" s="26">
        <f t="shared" si="4438"/>
        <v>588160.20000000007</v>
      </c>
      <c r="H3774" s="26">
        <f t="shared" si="4438"/>
        <v>588160.19921999995</v>
      </c>
      <c r="I3774" s="26">
        <f t="shared" si="4438"/>
        <v>588160.19921999995</v>
      </c>
      <c r="J3774" s="26">
        <f t="shared" si="4438"/>
        <v>0</v>
      </c>
      <c r="K3774" s="26">
        <f t="shared" si="4438"/>
        <v>0</v>
      </c>
      <c r="L3774" s="26">
        <f t="shared" si="4438"/>
        <v>551910.83817999996</v>
      </c>
      <c r="M3774" s="26">
        <f t="shared" si="4438"/>
        <v>551910.83817999996</v>
      </c>
      <c r="N3774" s="26">
        <f t="shared" si="4438"/>
        <v>571987.89199999999</v>
      </c>
      <c r="O3774" s="47">
        <f t="shared" si="4369"/>
        <v>97.250356749496632</v>
      </c>
      <c r="P3774" s="26">
        <f t="shared" si="4439"/>
        <v>0</v>
      </c>
      <c r="Q3774" s="26">
        <f t="shared" si="4439"/>
        <v>536782.11</v>
      </c>
      <c r="R3774" s="26">
        <f t="shared" si="4439"/>
        <v>0</v>
      </c>
    </row>
    <row r="3775" spans="1:18" ht="26" x14ac:dyDescent="0.35">
      <c r="A3775" s="10">
        <v>991</v>
      </c>
      <c r="B3775" s="10" t="s">
        <v>8</v>
      </c>
      <c r="C3775" s="10" t="s">
        <v>10</v>
      </c>
      <c r="D3775" s="10" t="s">
        <v>589</v>
      </c>
      <c r="E3775" s="10"/>
      <c r="F3775" s="25" t="s">
        <v>670</v>
      </c>
      <c r="G3775" s="26">
        <f>G3778+G3780+G3776</f>
        <v>588160.20000000007</v>
      </c>
      <c r="H3775" s="26">
        <f t="shared" ref="H3775:R3775" si="4440">H3778+H3780+H3776</f>
        <v>588160.19921999995</v>
      </c>
      <c r="I3775" s="26">
        <f t="shared" si="4440"/>
        <v>588160.19921999995</v>
      </c>
      <c r="J3775" s="26">
        <f t="shared" si="4440"/>
        <v>0</v>
      </c>
      <c r="K3775" s="26">
        <f t="shared" si="4440"/>
        <v>0</v>
      </c>
      <c r="L3775" s="26">
        <f t="shared" si="4440"/>
        <v>551910.83817999996</v>
      </c>
      <c r="M3775" s="26">
        <f t="shared" si="4440"/>
        <v>551910.83817999996</v>
      </c>
      <c r="N3775" s="26">
        <f t="shared" si="4440"/>
        <v>571987.89199999999</v>
      </c>
      <c r="O3775" s="47">
        <f t="shared" si="4369"/>
        <v>97.250356749496632</v>
      </c>
      <c r="P3775" s="26">
        <f t="shared" si="4440"/>
        <v>0</v>
      </c>
      <c r="Q3775" s="26">
        <f t="shared" si="4440"/>
        <v>536782.11</v>
      </c>
      <c r="R3775" s="26">
        <f t="shared" si="4440"/>
        <v>0</v>
      </c>
    </row>
    <row r="3776" spans="1:18" x14ac:dyDescent="0.35">
      <c r="A3776" s="10">
        <v>991</v>
      </c>
      <c r="B3776" s="10" t="s">
        <v>8</v>
      </c>
      <c r="C3776" s="10" t="s">
        <v>10</v>
      </c>
      <c r="D3776" s="10" t="s">
        <v>589</v>
      </c>
      <c r="E3776" s="10" t="s">
        <v>141</v>
      </c>
      <c r="F3776" s="25" t="s">
        <v>368</v>
      </c>
      <c r="G3776" s="26">
        <f>G3777</f>
        <v>17828.463</v>
      </c>
      <c r="H3776" s="26">
        <f t="shared" ref="H3776:R3776" si="4441">H3777</f>
        <v>17828.46272</v>
      </c>
      <c r="I3776" s="26">
        <v>17828.46272</v>
      </c>
      <c r="J3776" s="26">
        <f t="shared" si="4441"/>
        <v>0</v>
      </c>
      <c r="K3776" s="26">
        <f t="shared" si="4441"/>
        <v>0</v>
      </c>
      <c r="L3776" s="26">
        <f t="shared" si="4441"/>
        <v>0</v>
      </c>
      <c r="M3776" s="26">
        <f t="shared" si="4441"/>
        <v>0</v>
      </c>
      <c r="N3776" s="26">
        <f t="shared" si="4441"/>
        <v>17398.406999999999</v>
      </c>
      <c r="O3776" s="47">
        <f t="shared" si="4369"/>
        <v>97.587813785438925</v>
      </c>
      <c r="P3776" s="26">
        <f t="shared" si="4441"/>
        <v>0</v>
      </c>
      <c r="Q3776" s="26">
        <f t="shared" si="4441"/>
        <v>0</v>
      </c>
      <c r="R3776" s="26">
        <f t="shared" si="4441"/>
        <v>0</v>
      </c>
    </row>
    <row r="3777" spans="1:18" ht="26" x14ac:dyDescent="0.35">
      <c r="A3777" s="10">
        <v>991</v>
      </c>
      <c r="B3777" s="10" t="s">
        <v>8</v>
      </c>
      <c r="C3777" s="10" t="s">
        <v>10</v>
      </c>
      <c r="D3777" s="10" t="s">
        <v>589</v>
      </c>
      <c r="E3777" s="10">
        <v>320</v>
      </c>
      <c r="F3777" s="25" t="s">
        <v>357</v>
      </c>
      <c r="G3777" s="26">
        <v>17828.463</v>
      </c>
      <c r="H3777" s="26">
        <v>17828.46272</v>
      </c>
      <c r="I3777" s="26">
        <v>17828.46272</v>
      </c>
      <c r="J3777" s="26"/>
      <c r="K3777" s="26"/>
      <c r="L3777" s="26"/>
      <c r="M3777" s="26"/>
      <c r="N3777" s="26">
        <v>17398.406999999999</v>
      </c>
      <c r="O3777" s="47">
        <f t="shared" si="4369"/>
        <v>97.587813785438925</v>
      </c>
      <c r="P3777" s="26"/>
      <c r="Q3777" s="26"/>
      <c r="R3777" s="26"/>
    </row>
    <row r="3778" spans="1:18" ht="26" x14ac:dyDescent="0.35">
      <c r="A3778" s="10">
        <v>991</v>
      </c>
      <c r="B3778" s="10" t="s">
        <v>8</v>
      </c>
      <c r="C3778" s="10" t="s">
        <v>10</v>
      </c>
      <c r="D3778" s="10" t="s">
        <v>589</v>
      </c>
      <c r="E3778" s="10" t="s">
        <v>20</v>
      </c>
      <c r="F3778" s="25" t="s">
        <v>369</v>
      </c>
      <c r="G3778" s="26">
        <f t="shared" si="4438"/>
        <v>551910.83900000004</v>
      </c>
      <c r="H3778" s="26">
        <f t="shared" si="4438"/>
        <v>551910.83817999996</v>
      </c>
      <c r="I3778" s="26">
        <f t="shared" si="4438"/>
        <v>551910.83817999996</v>
      </c>
      <c r="J3778" s="26">
        <f t="shared" si="4438"/>
        <v>0</v>
      </c>
      <c r="K3778" s="26">
        <f t="shared" si="4438"/>
        <v>0</v>
      </c>
      <c r="L3778" s="26">
        <f t="shared" si="4438"/>
        <v>551910.83817999996</v>
      </c>
      <c r="M3778" s="26">
        <f t="shared" si="4438"/>
        <v>551910.83817999996</v>
      </c>
      <c r="N3778" s="26">
        <f t="shared" si="4438"/>
        <v>536782.11</v>
      </c>
      <c r="O3778" s="47">
        <f t="shared" si="4369"/>
        <v>97.258845608125938</v>
      </c>
      <c r="P3778" s="26">
        <f t="shared" si="4439"/>
        <v>0</v>
      </c>
      <c r="Q3778" s="26">
        <f t="shared" si="4439"/>
        <v>536782.11</v>
      </c>
      <c r="R3778" s="26">
        <f t="shared" si="4439"/>
        <v>0</v>
      </c>
    </row>
    <row r="3779" spans="1:18" x14ac:dyDescent="0.35">
      <c r="A3779" s="10">
        <v>991</v>
      </c>
      <c r="B3779" s="10" t="s">
        <v>8</v>
      </c>
      <c r="C3779" s="10" t="s">
        <v>10</v>
      </c>
      <c r="D3779" s="10" t="s">
        <v>589</v>
      </c>
      <c r="E3779" s="10">
        <v>410</v>
      </c>
      <c r="F3779" s="25" t="s">
        <v>360</v>
      </c>
      <c r="G3779" s="26">
        <v>551910.83900000004</v>
      </c>
      <c r="H3779" s="26">
        <v>551910.83817999996</v>
      </c>
      <c r="I3779" s="26">
        <v>551910.83817999996</v>
      </c>
      <c r="J3779" s="26"/>
      <c r="K3779" s="26"/>
      <c r="L3779" s="26">
        <f>H3779</f>
        <v>551910.83817999996</v>
      </c>
      <c r="M3779" s="26">
        <f>I3779</f>
        <v>551910.83817999996</v>
      </c>
      <c r="N3779" s="26">
        <v>536782.11</v>
      </c>
      <c r="O3779" s="47">
        <f t="shared" si="4369"/>
        <v>97.258845608125938</v>
      </c>
      <c r="P3779" s="26"/>
      <c r="Q3779" s="26">
        <v>536782.11</v>
      </c>
      <c r="R3779" s="26"/>
    </row>
    <row r="3780" spans="1:18" x14ac:dyDescent="0.35">
      <c r="A3780" s="10">
        <v>991</v>
      </c>
      <c r="B3780" s="10" t="s">
        <v>8</v>
      </c>
      <c r="C3780" s="10" t="s">
        <v>10</v>
      </c>
      <c r="D3780" s="10" t="s">
        <v>589</v>
      </c>
      <c r="E3780" s="10" t="s">
        <v>7</v>
      </c>
      <c r="F3780" s="25" t="s">
        <v>371</v>
      </c>
      <c r="G3780" s="26">
        <f t="shared" ref="G3780:N3780" si="4442">G3781</f>
        <v>18420.898000000001</v>
      </c>
      <c r="H3780" s="26">
        <f>H3781</f>
        <v>18420.89832</v>
      </c>
      <c r="I3780" s="26">
        <f t="shared" ref="I3780:M3780" si="4443">I3781</f>
        <v>18420.89832</v>
      </c>
      <c r="J3780" s="26">
        <f t="shared" si="4443"/>
        <v>0</v>
      </c>
      <c r="K3780" s="26">
        <f t="shared" si="4443"/>
        <v>0</v>
      </c>
      <c r="L3780" s="26">
        <f t="shared" si="4443"/>
        <v>0</v>
      </c>
      <c r="M3780" s="26">
        <f t="shared" si="4443"/>
        <v>0</v>
      </c>
      <c r="N3780" s="26">
        <f t="shared" si="4442"/>
        <v>17807.375</v>
      </c>
      <c r="O3780" s="47">
        <f t="shared" si="4369"/>
        <v>96.669416934276853</v>
      </c>
      <c r="P3780" s="26">
        <f t="shared" ref="P3780:R3780" si="4444">P3781</f>
        <v>0</v>
      </c>
      <c r="Q3780" s="26">
        <f t="shared" si="4444"/>
        <v>0</v>
      </c>
      <c r="R3780" s="26">
        <f t="shared" si="4444"/>
        <v>0</v>
      </c>
    </row>
    <row r="3781" spans="1:18" x14ac:dyDescent="0.35">
      <c r="A3781" s="10">
        <v>991</v>
      </c>
      <c r="B3781" s="10" t="s">
        <v>8</v>
      </c>
      <c r="C3781" s="10" t="s">
        <v>10</v>
      </c>
      <c r="D3781" s="10" t="s">
        <v>589</v>
      </c>
      <c r="E3781" s="10" t="s">
        <v>845</v>
      </c>
      <c r="F3781" s="25" t="s">
        <v>364</v>
      </c>
      <c r="G3781" s="26">
        <v>18420.898000000001</v>
      </c>
      <c r="H3781" s="26">
        <v>18420.89832</v>
      </c>
      <c r="I3781" s="26">
        <v>18420.89832</v>
      </c>
      <c r="J3781" s="26"/>
      <c r="K3781" s="26"/>
      <c r="L3781" s="26"/>
      <c r="M3781" s="26"/>
      <c r="N3781" s="26">
        <v>17807.375</v>
      </c>
      <c r="O3781" s="47">
        <f t="shared" si="4369"/>
        <v>96.669416934276853</v>
      </c>
      <c r="P3781" s="26"/>
      <c r="Q3781" s="26"/>
      <c r="R3781" s="26"/>
    </row>
    <row r="3782" spans="1:18" ht="26" x14ac:dyDescent="0.35">
      <c r="A3782" s="10">
        <v>991</v>
      </c>
      <c r="B3782" s="10" t="s">
        <v>8</v>
      </c>
      <c r="C3782" s="10" t="s">
        <v>10</v>
      </c>
      <c r="D3782" s="10" t="s">
        <v>28</v>
      </c>
      <c r="E3782" s="10"/>
      <c r="F3782" s="25" t="s">
        <v>39</v>
      </c>
      <c r="G3782" s="26">
        <f t="shared" ref="G3782:N3785" si="4445">G3783</f>
        <v>18</v>
      </c>
      <c r="H3782" s="26">
        <f t="shared" si="4445"/>
        <v>17.3</v>
      </c>
      <c r="I3782" s="26">
        <f t="shared" si="4445"/>
        <v>17.3</v>
      </c>
      <c r="J3782" s="26">
        <f t="shared" si="4445"/>
        <v>17.3</v>
      </c>
      <c r="K3782" s="26">
        <f t="shared" si="4445"/>
        <v>17.3</v>
      </c>
      <c r="L3782" s="26">
        <f t="shared" si="4445"/>
        <v>0</v>
      </c>
      <c r="M3782" s="26">
        <f t="shared" si="4445"/>
        <v>0</v>
      </c>
      <c r="N3782" s="26">
        <f t="shared" si="4445"/>
        <v>17.3</v>
      </c>
      <c r="O3782" s="47">
        <f t="shared" si="4369"/>
        <v>100</v>
      </c>
      <c r="P3782" s="26">
        <f t="shared" ref="P3782:R3785" si="4446">P3783</f>
        <v>17.3</v>
      </c>
      <c r="Q3782" s="26">
        <f t="shared" si="4446"/>
        <v>0</v>
      </c>
      <c r="R3782" s="26">
        <f t="shared" si="4446"/>
        <v>0</v>
      </c>
    </row>
    <row r="3783" spans="1:18" x14ac:dyDescent="0.35">
      <c r="A3783" s="10">
        <v>991</v>
      </c>
      <c r="B3783" s="10" t="s">
        <v>8</v>
      </c>
      <c r="C3783" s="10" t="s">
        <v>10</v>
      </c>
      <c r="D3783" s="10" t="s">
        <v>29</v>
      </c>
      <c r="E3783" s="10"/>
      <c r="F3783" s="25" t="s">
        <v>40</v>
      </c>
      <c r="G3783" s="26">
        <f t="shared" si="4445"/>
        <v>18</v>
      </c>
      <c r="H3783" s="26">
        <f t="shared" si="4445"/>
        <v>17.3</v>
      </c>
      <c r="I3783" s="26">
        <f t="shared" si="4445"/>
        <v>17.3</v>
      </c>
      <c r="J3783" s="26">
        <f t="shared" si="4445"/>
        <v>17.3</v>
      </c>
      <c r="K3783" s="26">
        <f t="shared" si="4445"/>
        <v>17.3</v>
      </c>
      <c r="L3783" s="26">
        <f t="shared" si="4445"/>
        <v>0</v>
      </c>
      <c r="M3783" s="26">
        <f t="shared" si="4445"/>
        <v>0</v>
      </c>
      <c r="N3783" s="26">
        <f t="shared" si="4445"/>
        <v>17.3</v>
      </c>
      <c r="O3783" s="47">
        <f t="shared" si="4369"/>
        <v>100</v>
      </c>
      <c r="P3783" s="26">
        <f t="shared" si="4446"/>
        <v>17.3</v>
      </c>
      <c r="Q3783" s="26">
        <f t="shared" si="4446"/>
        <v>0</v>
      </c>
      <c r="R3783" s="26">
        <f t="shared" si="4446"/>
        <v>0</v>
      </c>
    </row>
    <row r="3784" spans="1:18" ht="52" x14ac:dyDescent="0.35">
      <c r="A3784" s="10">
        <v>991</v>
      </c>
      <c r="B3784" s="10" t="s">
        <v>8</v>
      </c>
      <c r="C3784" s="10" t="s">
        <v>10</v>
      </c>
      <c r="D3784" s="10" t="s">
        <v>590</v>
      </c>
      <c r="E3784" s="10"/>
      <c r="F3784" s="25" t="s">
        <v>761</v>
      </c>
      <c r="G3784" s="26">
        <f t="shared" si="4445"/>
        <v>18</v>
      </c>
      <c r="H3784" s="26">
        <f t="shared" si="4445"/>
        <v>17.3</v>
      </c>
      <c r="I3784" s="26">
        <f t="shared" si="4445"/>
        <v>17.3</v>
      </c>
      <c r="J3784" s="26">
        <f t="shared" si="4445"/>
        <v>17.3</v>
      </c>
      <c r="K3784" s="26">
        <f t="shared" si="4445"/>
        <v>17.3</v>
      </c>
      <c r="L3784" s="26">
        <f t="shared" si="4445"/>
        <v>0</v>
      </c>
      <c r="M3784" s="26">
        <f t="shared" si="4445"/>
        <v>0</v>
      </c>
      <c r="N3784" s="26">
        <f t="shared" si="4445"/>
        <v>17.3</v>
      </c>
      <c r="O3784" s="47">
        <f t="shared" si="4369"/>
        <v>100</v>
      </c>
      <c r="P3784" s="26">
        <f t="shared" si="4446"/>
        <v>17.3</v>
      </c>
      <c r="Q3784" s="26">
        <f t="shared" si="4446"/>
        <v>0</v>
      </c>
      <c r="R3784" s="26">
        <f t="shared" si="4446"/>
        <v>0</v>
      </c>
    </row>
    <row r="3785" spans="1:18" ht="26" x14ac:dyDescent="0.35">
      <c r="A3785" s="10">
        <v>991</v>
      </c>
      <c r="B3785" s="10" t="s">
        <v>8</v>
      </c>
      <c r="C3785" s="10" t="s">
        <v>10</v>
      </c>
      <c r="D3785" s="10" t="s">
        <v>590</v>
      </c>
      <c r="E3785" s="10" t="s">
        <v>6</v>
      </c>
      <c r="F3785" s="25" t="s">
        <v>367</v>
      </c>
      <c r="G3785" s="26">
        <f t="shared" si="4445"/>
        <v>18</v>
      </c>
      <c r="H3785" s="26">
        <f t="shared" si="4445"/>
        <v>17.3</v>
      </c>
      <c r="I3785" s="26">
        <f t="shared" si="4445"/>
        <v>17.3</v>
      </c>
      <c r="J3785" s="26">
        <f t="shared" si="4445"/>
        <v>17.3</v>
      </c>
      <c r="K3785" s="26">
        <f t="shared" si="4445"/>
        <v>17.3</v>
      </c>
      <c r="L3785" s="26">
        <f t="shared" si="4445"/>
        <v>0</v>
      </c>
      <c r="M3785" s="26">
        <f t="shared" si="4445"/>
        <v>0</v>
      </c>
      <c r="N3785" s="26">
        <f t="shared" si="4445"/>
        <v>17.3</v>
      </c>
      <c r="O3785" s="47">
        <f t="shared" si="4369"/>
        <v>100</v>
      </c>
      <c r="P3785" s="26">
        <f t="shared" si="4446"/>
        <v>17.3</v>
      </c>
      <c r="Q3785" s="26">
        <f t="shared" si="4446"/>
        <v>0</v>
      </c>
      <c r="R3785" s="26">
        <f t="shared" si="4446"/>
        <v>0</v>
      </c>
    </row>
    <row r="3786" spans="1:18" ht="26" x14ac:dyDescent="0.35">
      <c r="A3786" s="10">
        <v>991</v>
      </c>
      <c r="B3786" s="10" t="s">
        <v>8</v>
      </c>
      <c r="C3786" s="10" t="s">
        <v>10</v>
      </c>
      <c r="D3786" s="10" t="s">
        <v>590</v>
      </c>
      <c r="E3786" s="10">
        <v>240</v>
      </c>
      <c r="F3786" s="25" t="s">
        <v>356</v>
      </c>
      <c r="G3786" s="26">
        <v>18</v>
      </c>
      <c r="H3786" s="26">
        <v>17.3</v>
      </c>
      <c r="I3786" s="26">
        <v>17.3</v>
      </c>
      <c r="J3786" s="26">
        <f>H3786</f>
        <v>17.3</v>
      </c>
      <c r="K3786" s="26">
        <f>I3786</f>
        <v>17.3</v>
      </c>
      <c r="L3786" s="26"/>
      <c r="M3786" s="26"/>
      <c r="N3786" s="26">
        <v>17.3</v>
      </c>
      <c r="O3786" s="47">
        <f t="shared" si="4369"/>
        <v>100</v>
      </c>
      <c r="P3786" s="26">
        <f>N3786</f>
        <v>17.3</v>
      </c>
      <c r="Q3786" s="26"/>
      <c r="R3786" s="26"/>
    </row>
    <row r="3787" spans="1:18" ht="26" x14ac:dyDescent="0.35">
      <c r="A3787" s="10">
        <v>991</v>
      </c>
      <c r="B3787" s="10" t="s">
        <v>8</v>
      </c>
      <c r="C3787" s="10" t="s">
        <v>10</v>
      </c>
      <c r="D3787" s="10" t="s">
        <v>30</v>
      </c>
      <c r="E3787" s="10"/>
      <c r="F3787" s="25" t="s">
        <v>41</v>
      </c>
      <c r="G3787" s="26">
        <f t="shared" ref="G3787:N3787" si="4447">G3788</f>
        <v>24954.5</v>
      </c>
      <c r="H3787" s="26">
        <f t="shared" si="4447"/>
        <v>26032.800000000003</v>
      </c>
      <c r="I3787" s="26">
        <f t="shared" si="4447"/>
        <v>26032.800000000003</v>
      </c>
      <c r="J3787" s="26">
        <f t="shared" si="4447"/>
        <v>0</v>
      </c>
      <c r="K3787" s="26">
        <f t="shared" si="4447"/>
        <v>0</v>
      </c>
      <c r="L3787" s="26">
        <f t="shared" si="4447"/>
        <v>0</v>
      </c>
      <c r="M3787" s="26">
        <f t="shared" si="4447"/>
        <v>0</v>
      </c>
      <c r="N3787" s="26">
        <f t="shared" si="4447"/>
        <v>25994.629000000001</v>
      </c>
      <c r="O3787" s="47">
        <f t="shared" si="4369"/>
        <v>99.853373436587674</v>
      </c>
      <c r="P3787" s="26">
        <f t="shared" ref="P3787:R3787" si="4448">P3788</f>
        <v>0</v>
      </c>
      <c r="Q3787" s="26">
        <f t="shared" si="4448"/>
        <v>0</v>
      </c>
      <c r="R3787" s="26">
        <f t="shared" si="4448"/>
        <v>0</v>
      </c>
    </row>
    <row r="3788" spans="1:18" x14ac:dyDescent="0.35">
      <c r="A3788" s="10">
        <v>991</v>
      </c>
      <c r="B3788" s="10" t="s">
        <v>8</v>
      </c>
      <c r="C3788" s="10" t="s">
        <v>10</v>
      </c>
      <c r="D3788" s="10" t="s">
        <v>31</v>
      </c>
      <c r="E3788" s="10"/>
      <c r="F3788" s="25" t="s">
        <v>42</v>
      </c>
      <c r="G3788" s="26">
        <f t="shared" ref="G3788" si="4449">G3789+G3792</f>
        <v>24954.5</v>
      </c>
      <c r="H3788" s="26">
        <f t="shared" ref="H3788:M3788" si="4450">H3789+H3792</f>
        <v>26032.800000000003</v>
      </c>
      <c r="I3788" s="26">
        <f t="shared" si="4450"/>
        <v>26032.800000000003</v>
      </c>
      <c r="J3788" s="26">
        <f t="shared" si="4450"/>
        <v>0</v>
      </c>
      <c r="K3788" s="26">
        <f t="shared" si="4450"/>
        <v>0</v>
      </c>
      <c r="L3788" s="26">
        <f t="shared" si="4450"/>
        <v>0</v>
      </c>
      <c r="M3788" s="26">
        <f t="shared" si="4450"/>
        <v>0</v>
      </c>
      <c r="N3788" s="26">
        <f t="shared" ref="N3788" si="4451">N3789+N3792</f>
        <v>25994.629000000001</v>
      </c>
      <c r="O3788" s="47">
        <f t="shared" si="4369"/>
        <v>99.853373436587674</v>
      </c>
      <c r="P3788" s="26">
        <f t="shared" ref="P3788:R3788" si="4452">P3789+P3792</f>
        <v>0</v>
      </c>
      <c r="Q3788" s="26">
        <f t="shared" ref="Q3788" si="4453">Q3789+Q3792</f>
        <v>0</v>
      </c>
      <c r="R3788" s="26">
        <f t="shared" si="4452"/>
        <v>0</v>
      </c>
    </row>
    <row r="3789" spans="1:18" ht="26" x14ac:dyDescent="0.35">
      <c r="A3789" s="10">
        <v>991</v>
      </c>
      <c r="B3789" s="10" t="s">
        <v>8</v>
      </c>
      <c r="C3789" s="10" t="s">
        <v>10</v>
      </c>
      <c r="D3789" s="10" t="s">
        <v>32</v>
      </c>
      <c r="E3789" s="10"/>
      <c r="F3789" s="25" t="s">
        <v>43</v>
      </c>
      <c r="G3789" s="26">
        <f t="shared" ref="G3789:N3790" si="4454">G3790</f>
        <v>20939.599999999999</v>
      </c>
      <c r="H3789" s="26">
        <f t="shared" si="4454"/>
        <v>22017.9</v>
      </c>
      <c r="I3789" s="26">
        <f t="shared" si="4454"/>
        <v>22017.9</v>
      </c>
      <c r="J3789" s="26">
        <f t="shared" si="4454"/>
        <v>0</v>
      </c>
      <c r="K3789" s="26">
        <f t="shared" si="4454"/>
        <v>0</v>
      </c>
      <c r="L3789" s="26">
        <f t="shared" si="4454"/>
        <v>0</v>
      </c>
      <c r="M3789" s="26">
        <f t="shared" si="4454"/>
        <v>0</v>
      </c>
      <c r="N3789" s="26">
        <f t="shared" si="4454"/>
        <v>21979.760999999999</v>
      </c>
      <c r="O3789" s="47">
        <f t="shared" si="4369"/>
        <v>99.826781845680088</v>
      </c>
      <c r="P3789" s="26">
        <f t="shared" ref="P3789:R3790" si="4455">P3790</f>
        <v>0</v>
      </c>
      <c r="Q3789" s="26">
        <f t="shared" si="4455"/>
        <v>0</v>
      </c>
      <c r="R3789" s="26">
        <f t="shared" si="4455"/>
        <v>0</v>
      </c>
    </row>
    <row r="3790" spans="1:18" ht="52" x14ac:dyDescent="0.35">
      <c r="A3790" s="10">
        <v>991</v>
      </c>
      <c r="B3790" s="10" t="s">
        <v>8</v>
      </c>
      <c r="C3790" s="10" t="s">
        <v>10</v>
      </c>
      <c r="D3790" s="10" t="s">
        <v>32</v>
      </c>
      <c r="E3790" s="10" t="s">
        <v>19</v>
      </c>
      <c r="F3790" s="25" t="s">
        <v>366</v>
      </c>
      <c r="G3790" s="26">
        <f t="shared" si="4454"/>
        <v>20939.599999999999</v>
      </c>
      <c r="H3790" s="26">
        <f t="shared" si="4454"/>
        <v>22017.9</v>
      </c>
      <c r="I3790" s="26">
        <f t="shared" si="4454"/>
        <v>22017.9</v>
      </c>
      <c r="J3790" s="26">
        <f t="shared" si="4454"/>
        <v>0</v>
      </c>
      <c r="K3790" s="26">
        <f t="shared" si="4454"/>
        <v>0</v>
      </c>
      <c r="L3790" s="26">
        <f t="shared" si="4454"/>
        <v>0</v>
      </c>
      <c r="M3790" s="26">
        <f t="shared" si="4454"/>
        <v>0</v>
      </c>
      <c r="N3790" s="26">
        <f t="shared" si="4454"/>
        <v>21979.760999999999</v>
      </c>
      <c r="O3790" s="47">
        <f t="shared" ref="O3790:O3853" si="4456">N3790/H3790*100</f>
        <v>99.826781845680088</v>
      </c>
      <c r="P3790" s="26">
        <f t="shared" si="4455"/>
        <v>0</v>
      </c>
      <c r="Q3790" s="26">
        <f t="shared" si="4455"/>
        <v>0</v>
      </c>
      <c r="R3790" s="26">
        <f t="shared" si="4455"/>
        <v>0</v>
      </c>
    </row>
    <row r="3791" spans="1:18" ht="26" x14ac:dyDescent="0.35">
      <c r="A3791" s="10">
        <v>991</v>
      </c>
      <c r="B3791" s="10" t="s">
        <v>8</v>
      </c>
      <c r="C3791" s="10" t="s">
        <v>10</v>
      </c>
      <c r="D3791" s="10" t="s">
        <v>32</v>
      </c>
      <c r="E3791" s="10">
        <v>120</v>
      </c>
      <c r="F3791" s="25" t="s">
        <v>355</v>
      </c>
      <c r="G3791" s="26">
        <v>20939.599999999999</v>
      </c>
      <c r="H3791" s="26">
        <v>22017.9</v>
      </c>
      <c r="I3791" s="26">
        <v>22017.9</v>
      </c>
      <c r="J3791" s="26"/>
      <c r="K3791" s="26"/>
      <c r="L3791" s="26"/>
      <c r="M3791" s="26"/>
      <c r="N3791" s="26">
        <v>21979.760999999999</v>
      </c>
      <c r="O3791" s="47">
        <f t="shared" si="4456"/>
        <v>99.826781845680088</v>
      </c>
      <c r="P3791" s="26"/>
      <c r="Q3791" s="26"/>
      <c r="R3791" s="26"/>
    </row>
    <row r="3792" spans="1:18" ht="26" x14ac:dyDescent="0.35">
      <c r="A3792" s="10">
        <v>991</v>
      </c>
      <c r="B3792" s="10" t="s">
        <v>8</v>
      </c>
      <c r="C3792" s="10" t="s">
        <v>10</v>
      </c>
      <c r="D3792" s="10" t="s">
        <v>33</v>
      </c>
      <c r="E3792" s="10"/>
      <c r="F3792" s="25" t="s">
        <v>44</v>
      </c>
      <c r="G3792" s="26">
        <f t="shared" ref="G3792" si="4457">G3793+G3795+G3797</f>
        <v>4014.9</v>
      </c>
      <c r="H3792" s="26">
        <f t="shared" ref="H3792:M3792" si="4458">H3793+H3795+H3797</f>
        <v>4014.9</v>
      </c>
      <c r="I3792" s="26">
        <f t="shared" si="4458"/>
        <v>4014.9</v>
      </c>
      <c r="J3792" s="26">
        <f t="shared" si="4458"/>
        <v>0</v>
      </c>
      <c r="K3792" s="26">
        <f t="shared" si="4458"/>
        <v>0</v>
      </c>
      <c r="L3792" s="26">
        <f t="shared" si="4458"/>
        <v>0</v>
      </c>
      <c r="M3792" s="26">
        <f t="shared" si="4458"/>
        <v>0</v>
      </c>
      <c r="N3792" s="26">
        <f t="shared" ref="N3792" si="4459">N3793+N3795+N3797</f>
        <v>4014.8680000000004</v>
      </c>
      <c r="O3792" s="47">
        <f t="shared" si="4456"/>
        <v>99.999202968940708</v>
      </c>
      <c r="P3792" s="26">
        <f t="shared" ref="P3792:R3792" si="4460">P3793+P3795+P3797</f>
        <v>0</v>
      </c>
      <c r="Q3792" s="26">
        <f t="shared" ref="Q3792" si="4461">Q3793+Q3795+Q3797</f>
        <v>0</v>
      </c>
      <c r="R3792" s="26">
        <f t="shared" si="4460"/>
        <v>0</v>
      </c>
    </row>
    <row r="3793" spans="1:18" ht="52" x14ac:dyDescent="0.35">
      <c r="A3793" s="10">
        <v>991</v>
      </c>
      <c r="B3793" s="10" t="s">
        <v>8</v>
      </c>
      <c r="C3793" s="10" t="s">
        <v>10</v>
      </c>
      <c r="D3793" s="10" t="s">
        <v>33</v>
      </c>
      <c r="E3793" s="10" t="s">
        <v>19</v>
      </c>
      <c r="F3793" s="25" t="s">
        <v>366</v>
      </c>
      <c r="G3793" s="26">
        <f t="shared" ref="G3793:N3793" si="4462">G3794</f>
        <v>4.8</v>
      </c>
      <c r="H3793" s="26">
        <f t="shared" si="4462"/>
        <v>3.7528299999999999</v>
      </c>
      <c r="I3793" s="26">
        <f t="shared" si="4462"/>
        <v>3.7528299999999999</v>
      </c>
      <c r="J3793" s="26">
        <f t="shared" si="4462"/>
        <v>0</v>
      </c>
      <c r="K3793" s="26">
        <f t="shared" si="4462"/>
        <v>0</v>
      </c>
      <c r="L3793" s="26">
        <f t="shared" si="4462"/>
        <v>0</v>
      </c>
      <c r="M3793" s="26">
        <f t="shared" si="4462"/>
        <v>0</v>
      </c>
      <c r="N3793" s="26">
        <f t="shared" si="4462"/>
        <v>3.7210000000000001</v>
      </c>
      <c r="O3793" s="47">
        <f t="shared" si="4456"/>
        <v>99.151840078021124</v>
      </c>
      <c r="P3793" s="26">
        <f t="shared" ref="P3793:R3793" si="4463">P3794</f>
        <v>0</v>
      </c>
      <c r="Q3793" s="26">
        <f t="shared" si="4463"/>
        <v>0</v>
      </c>
      <c r="R3793" s="26">
        <f t="shared" si="4463"/>
        <v>0</v>
      </c>
    </row>
    <row r="3794" spans="1:18" ht="26" x14ac:dyDescent="0.35">
      <c r="A3794" s="10">
        <v>991</v>
      </c>
      <c r="B3794" s="10" t="s">
        <v>8</v>
      </c>
      <c r="C3794" s="10" t="s">
        <v>10</v>
      </c>
      <c r="D3794" s="10" t="s">
        <v>33</v>
      </c>
      <c r="E3794" s="10">
        <v>120</v>
      </c>
      <c r="F3794" s="25" t="s">
        <v>355</v>
      </c>
      <c r="G3794" s="26">
        <v>4.8</v>
      </c>
      <c r="H3794" s="26">
        <v>3.7528299999999999</v>
      </c>
      <c r="I3794" s="26">
        <v>3.7528299999999999</v>
      </c>
      <c r="J3794" s="26"/>
      <c r="K3794" s="26"/>
      <c r="L3794" s="26"/>
      <c r="M3794" s="26"/>
      <c r="N3794" s="26">
        <v>3.7210000000000001</v>
      </c>
      <c r="O3794" s="47">
        <f t="shared" si="4456"/>
        <v>99.151840078021124</v>
      </c>
      <c r="P3794" s="26"/>
      <c r="Q3794" s="26"/>
      <c r="R3794" s="26"/>
    </row>
    <row r="3795" spans="1:18" ht="26" x14ac:dyDescent="0.35">
      <c r="A3795" s="10">
        <v>991</v>
      </c>
      <c r="B3795" s="10" t="s">
        <v>8</v>
      </c>
      <c r="C3795" s="10" t="s">
        <v>10</v>
      </c>
      <c r="D3795" s="10" t="s">
        <v>33</v>
      </c>
      <c r="E3795" s="10" t="s">
        <v>6</v>
      </c>
      <c r="F3795" s="25" t="s">
        <v>367</v>
      </c>
      <c r="G3795" s="26">
        <f t="shared" ref="G3795:N3795" si="4464">G3796</f>
        <v>4007.5</v>
      </c>
      <c r="H3795" s="26">
        <f t="shared" si="4464"/>
        <v>4008.63517</v>
      </c>
      <c r="I3795" s="26">
        <f t="shared" si="4464"/>
        <v>4008.63517</v>
      </c>
      <c r="J3795" s="26">
        <f t="shared" si="4464"/>
        <v>0</v>
      </c>
      <c r="K3795" s="26">
        <f t="shared" si="4464"/>
        <v>0</v>
      </c>
      <c r="L3795" s="26">
        <f t="shared" si="4464"/>
        <v>0</v>
      </c>
      <c r="M3795" s="26">
        <f t="shared" si="4464"/>
        <v>0</v>
      </c>
      <c r="N3795" s="26">
        <f t="shared" si="4464"/>
        <v>4008.6350000000002</v>
      </c>
      <c r="O3795" s="47">
        <f t="shared" si="4456"/>
        <v>99.999995759155112</v>
      </c>
      <c r="P3795" s="26">
        <f t="shared" ref="P3795:R3795" si="4465">P3796</f>
        <v>0</v>
      </c>
      <c r="Q3795" s="26">
        <f t="shared" si="4465"/>
        <v>0</v>
      </c>
      <c r="R3795" s="26">
        <f t="shared" si="4465"/>
        <v>0</v>
      </c>
    </row>
    <row r="3796" spans="1:18" ht="26" x14ac:dyDescent="0.35">
      <c r="A3796" s="10">
        <v>991</v>
      </c>
      <c r="B3796" s="10" t="s">
        <v>8</v>
      </c>
      <c r="C3796" s="10" t="s">
        <v>10</v>
      </c>
      <c r="D3796" s="10" t="s">
        <v>33</v>
      </c>
      <c r="E3796" s="10">
        <v>240</v>
      </c>
      <c r="F3796" s="25" t="s">
        <v>356</v>
      </c>
      <c r="G3796" s="26">
        <v>4007.5</v>
      </c>
      <c r="H3796" s="26">
        <v>4008.63517</v>
      </c>
      <c r="I3796" s="26">
        <v>4008.63517</v>
      </c>
      <c r="J3796" s="26"/>
      <c r="K3796" s="26"/>
      <c r="L3796" s="26"/>
      <c r="M3796" s="26"/>
      <c r="N3796" s="26">
        <v>4008.6350000000002</v>
      </c>
      <c r="O3796" s="47">
        <f t="shared" si="4456"/>
        <v>99.999995759155112</v>
      </c>
      <c r="P3796" s="26"/>
      <c r="Q3796" s="26"/>
      <c r="R3796" s="26"/>
    </row>
    <row r="3797" spans="1:18" x14ac:dyDescent="0.35">
      <c r="A3797" s="10">
        <v>991</v>
      </c>
      <c r="B3797" s="10" t="s">
        <v>8</v>
      </c>
      <c r="C3797" s="10" t="s">
        <v>10</v>
      </c>
      <c r="D3797" s="10" t="s">
        <v>33</v>
      </c>
      <c r="E3797" s="10" t="s">
        <v>7</v>
      </c>
      <c r="F3797" s="25" t="s">
        <v>371</v>
      </c>
      <c r="G3797" s="26">
        <f t="shared" ref="G3797:N3797" si="4466">G3798</f>
        <v>2.6</v>
      </c>
      <c r="H3797" s="26">
        <f t="shared" si="4466"/>
        <v>2.512</v>
      </c>
      <c r="I3797" s="26">
        <f t="shared" si="4466"/>
        <v>2.512</v>
      </c>
      <c r="J3797" s="26">
        <f t="shared" si="4466"/>
        <v>0</v>
      </c>
      <c r="K3797" s="26">
        <f t="shared" si="4466"/>
        <v>0</v>
      </c>
      <c r="L3797" s="26">
        <f t="shared" si="4466"/>
        <v>0</v>
      </c>
      <c r="M3797" s="26">
        <f t="shared" si="4466"/>
        <v>0</v>
      </c>
      <c r="N3797" s="26">
        <f t="shared" si="4466"/>
        <v>2.512</v>
      </c>
      <c r="O3797" s="47">
        <f t="shared" si="4456"/>
        <v>100</v>
      </c>
      <c r="P3797" s="26">
        <f t="shared" ref="P3797:R3797" si="4467">P3798</f>
        <v>0</v>
      </c>
      <c r="Q3797" s="26">
        <f t="shared" si="4467"/>
        <v>0</v>
      </c>
      <c r="R3797" s="26">
        <f t="shared" si="4467"/>
        <v>0</v>
      </c>
    </row>
    <row r="3798" spans="1:18" x14ac:dyDescent="0.35">
      <c r="A3798" s="10">
        <v>991</v>
      </c>
      <c r="B3798" s="10" t="s">
        <v>8</v>
      </c>
      <c r="C3798" s="10" t="s">
        <v>10</v>
      </c>
      <c r="D3798" s="10" t="s">
        <v>33</v>
      </c>
      <c r="E3798" s="10">
        <v>850</v>
      </c>
      <c r="F3798" s="25" t="s">
        <v>365</v>
      </c>
      <c r="G3798" s="26">
        <v>2.6</v>
      </c>
      <c r="H3798" s="26">
        <v>2.512</v>
      </c>
      <c r="I3798" s="26">
        <v>2.512</v>
      </c>
      <c r="J3798" s="26"/>
      <c r="K3798" s="26"/>
      <c r="L3798" s="26"/>
      <c r="M3798" s="26"/>
      <c r="N3798" s="26">
        <v>2.512</v>
      </c>
      <c r="O3798" s="47">
        <f t="shared" si="4456"/>
        <v>100</v>
      </c>
      <c r="P3798" s="26"/>
      <c r="Q3798" s="26"/>
      <c r="R3798" s="26"/>
    </row>
    <row r="3799" spans="1:18" ht="26" x14ac:dyDescent="0.35">
      <c r="A3799" s="10">
        <v>991</v>
      </c>
      <c r="B3799" s="10" t="s">
        <v>8</v>
      </c>
      <c r="C3799" s="10" t="s">
        <v>10</v>
      </c>
      <c r="D3799" s="10" t="s">
        <v>57</v>
      </c>
      <c r="E3799" s="10"/>
      <c r="F3799" s="25" t="s">
        <v>748</v>
      </c>
      <c r="G3799" s="26">
        <f t="shared" ref="G3799:G3802" si="4468">G3800</f>
        <v>0</v>
      </c>
      <c r="H3799" s="26">
        <f>H3800</f>
        <v>136.68089000000001</v>
      </c>
      <c r="I3799" s="26">
        <f t="shared" ref="I3799:M3802" si="4469">I3800</f>
        <v>136.68089000000001</v>
      </c>
      <c r="J3799" s="26">
        <f t="shared" si="4469"/>
        <v>0</v>
      </c>
      <c r="K3799" s="26">
        <f t="shared" si="4469"/>
        <v>0</v>
      </c>
      <c r="L3799" s="26">
        <f t="shared" si="4469"/>
        <v>0</v>
      </c>
      <c r="M3799" s="26">
        <f t="shared" si="4469"/>
        <v>0</v>
      </c>
      <c r="N3799" s="26">
        <f t="shared" ref="N3799:N3802" si="4470">N3800</f>
        <v>136.68100000000001</v>
      </c>
      <c r="O3799" s="47">
        <f t="shared" si="4456"/>
        <v>100.00008047942914</v>
      </c>
      <c r="P3799" s="26">
        <f t="shared" ref="P3799:R3802" si="4471">P3800</f>
        <v>0</v>
      </c>
      <c r="Q3799" s="26">
        <f t="shared" si="4471"/>
        <v>0</v>
      </c>
      <c r="R3799" s="26">
        <f t="shared" si="4471"/>
        <v>0</v>
      </c>
    </row>
    <row r="3800" spans="1:18" ht="26" x14ac:dyDescent="0.35">
      <c r="A3800" s="10">
        <v>991</v>
      </c>
      <c r="B3800" s="10" t="s">
        <v>8</v>
      </c>
      <c r="C3800" s="10" t="s">
        <v>10</v>
      </c>
      <c r="D3800" s="10" t="s">
        <v>60</v>
      </c>
      <c r="E3800" s="10"/>
      <c r="F3800" s="25" t="s">
        <v>67</v>
      </c>
      <c r="G3800" s="26">
        <f t="shared" si="4468"/>
        <v>0</v>
      </c>
      <c r="H3800" s="26">
        <f>H3801</f>
        <v>136.68089000000001</v>
      </c>
      <c r="I3800" s="26">
        <f t="shared" si="4469"/>
        <v>136.68089000000001</v>
      </c>
      <c r="J3800" s="26">
        <f t="shared" si="4469"/>
        <v>0</v>
      </c>
      <c r="K3800" s="26">
        <f t="shared" si="4469"/>
        <v>0</v>
      </c>
      <c r="L3800" s="26">
        <f t="shared" si="4469"/>
        <v>0</v>
      </c>
      <c r="M3800" s="26">
        <f t="shared" si="4469"/>
        <v>0</v>
      </c>
      <c r="N3800" s="26">
        <f t="shared" si="4470"/>
        <v>136.68100000000001</v>
      </c>
      <c r="O3800" s="47">
        <f t="shared" si="4456"/>
        <v>100.00008047942914</v>
      </c>
      <c r="P3800" s="26">
        <f t="shared" si="4471"/>
        <v>0</v>
      </c>
      <c r="Q3800" s="26">
        <f t="shared" si="4471"/>
        <v>0</v>
      </c>
      <c r="R3800" s="26">
        <f t="shared" si="4471"/>
        <v>0</v>
      </c>
    </row>
    <row r="3801" spans="1:18" x14ac:dyDescent="0.35">
      <c r="A3801" s="10">
        <v>991</v>
      </c>
      <c r="B3801" s="10" t="s">
        <v>8</v>
      </c>
      <c r="C3801" s="10" t="s">
        <v>10</v>
      </c>
      <c r="D3801" s="10" t="s">
        <v>52</v>
      </c>
      <c r="E3801" s="10"/>
      <c r="F3801" s="25" t="s">
        <v>68</v>
      </c>
      <c r="G3801" s="26">
        <f t="shared" si="4468"/>
        <v>0</v>
      </c>
      <c r="H3801" s="26">
        <f>H3802</f>
        <v>136.68089000000001</v>
      </c>
      <c r="I3801" s="26">
        <f t="shared" si="4469"/>
        <v>136.68089000000001</v>
      </c>
      <c r="J3801" s="26">
        <f t="shared" si="4469"/>
        <v>0</v>
      </c>
      <c r="K3801" s="26">
        <f t="shared" si="4469"/>
        <v>0</v>
      </c>
      <c r="L3801" s="26">
        <f t="shared" si="4469"/>
        <v>0</v>
      </c>
      <c r="M3801" s="26">
        <f t="shared" si="4469"/>
        <v>0</v>
      </c>
      <c r="N3801" s="26">
        <f t="shared" si="4470"/>
        <v>136.68100000000001</v>
      </c>
      <c r="O3801" s="47">
        <f t="shared" si="4456"/>
        <v>100.00008047942914</v>
      </c>
      <c r="P3801" s="26">
        <f t="shared" si="4471"/>
        <v>0</v>
      </c>
      <c r="Q3801" s="26">
        <f t="shared" si="4471"/>
        <v>0</v>
      </c>
      <c r="R3801" s="26">
        <f t="shared" si="4471"/>
        <v>0</v>
      </c>
    </row>
    <row r="3802" spans="1:18" x14ac:dyDescent="0.35">
      <c r="A3802" s="10">
        <v>991</v>
      </c>
      <c r="B3802" s="10" t="s">
        <v>8</v>
      </c>
      <c r="C3802" s="10" t="s">
        <v>10</v>
      </c>
      <c r="D3802" s="10" t="s">
        <v>52</v>
      </c>
      <c r="E3802" s="10" t="s">
        <v>7</v>
      </c>
      <c r="F3802" s="25" t="s">
        <v>371</v>
      </c>
      <c r="G3802" s="26">
        <f t="shared" si="4468"/>
        <v>0</v>
      </c>
      <c r="H3802" s="26">
        <f>H3803</f>
        <v>136.68089000000001</v>
      </c>
      <c r="I3802" s="26">
        <f t="shared" si="4469"/>
        <v>136.68089000000001</v>
      </c>
      <c r="J3802" s="26">
        <f t="shared" si="4469"/>
        <v>0</v>
      </c>
      <c r="K3802" s="26">
        <f t="shared" si="4469"/>
        <v>0</v>
      </c>
      <c r="L3802" s="26">
        <f t="shared" si="4469"/>
        <v>0</v>
      </c>
      <c r="M3802" s="26">
        <f t="shared" si="4469"/>
        <v>0</v>
      </c>
      <c r="N3802" s="26">
        <f t="shared" si="4470"/>
        <v>136.68100000000001</v>
      </c>
      <c r="O3802" s="47">
        <f t="shared" si="4456"/>
        <v>100.00008047942914</v>
      </c>
      <c r="P3802" s="26">
        <f t="shared" si="4471"/>
        <v>0</v>
      </c>
      <c r="Q3802" s="26">
        <f t="shared" si="4471"/>
        <v>0</v>
      </c>
      <c r="R3802" s="26">
        <f t="shared" si="4471"/>
        <v>0</v>
      </c>
    </row>
    <row r="3803" spans="1:18" x14ac:dyDescent="0.35">
      <c r="A3803" s="10">
        <v>991</v>
      </c>
      <c r="B3803" s="10" t="s">
        <v>8</v>
      </c>
      <c r="C3803" s="10" t="s">
        <v>10</v>
      </c>
      <c r="D3803" s="10" t="s">
        <v>52</v>
      </c>
      <c r="E3803" s="10" t="s">
        <v>845</v>
      </c>
      <c r="F3803" s="25" t="s">
        <v>364</v>
      </c>
      <c r="G3803" s="26"/>
      <c r="H3803" s="26">
        <v>136.68089000000001</v>
      </c>
      <c r="I3803" s="26">
        <v>136.68089000000001</v>
      </c>
      <c r="J3803" s="26"/>
      <c r="K3803" s="26"/>
      <c r="L3803" s="26"/>
      <c r="M3803" s="26"/>
      <c r="N3803" s="26">
        <v>136.68100000000001</v>
      </c>
      <c r="O3803" s="47">
        <f t="shared" si="4456"/>
        <v>100.00008047942914</v>
      </c>
      <c r="P3803" s="26"/>
      <c r="Q3803" s="26"/>
      <c r="R3803" s="26"/>
    </row>
    <row r="3804" spans="1:18" s="7" customFormat="1" x14ac:dyDescent="0.35">
      <c r="A3804" s="16">
        <v>991</v>
      </c>
      <c r="B3804" s="16" t="s">
        <v>100</v>
      </c>
      <c r="C3804" s="16"/>
      <c r="D3804" s="16"/>
      <c r="E3804" s="16"/>
      <c r="F3804" s="17" t="s">
        <v>373</v>
      </c>
      <c r="G3804" s="18">
        <f t="shared" ref="G3804:R3804" si="4472">G3805+G3840</f>
        <v>804780.56200000015</v>
      </c>
      <c r="H3804" s="18">
        <f t="shared" si="4472"/>
        <v>922246.59271</v>
      </c>
      <c r="I3804" s="18">
        <f t="shared" si="4472"/>
        <v>885215.60875000001</v>
      </c>
      <c r="J3804" s="18">
        <f t="shared" si="4472"/>
        <v>253074.38543999998</v>
      </c>
      <c r="K3804" s="18">
        <f t="shared" si="4472"/>
        <v>216043.40148</v>
      </c>
      <c r="L3804" s="18">
        <f t="shared" si="4472"/>
        <v>879451.95690999995</v>
      </c>
      <c r="M3804" s="18">
        <f t="shared" si="4472"/>
        <v>842420.97294999997</v>
      </c>
      <c r="N3804" s="18">
        <f t="shared" si="4472"/>
        <v>856542.50300000003</v>
      </c>
      <c r="O3804" s="46">
        <f t="shared" si="4456"/>
        <v>92.875648418832313</v>
      </c>
      <c r="P3804" s="18">
        <f t="shared" si="4472"/>
        <v>211683.83799999999</v>
      </c>
      <c r="Q3804" s="18">
        <f t="shared" si="4472"/>
        <v>814367.89400000009</v>
      </c>
      <c r="R3804" s="18">
        <f t="shared" si="4472"/>
        <v>0</v>
      </c>
    </row>
    <row r="3805" spans="1:18" s="29" customFormat="1" x14ac:dyDescent="0.35">
      <c r="A3805" s="20">
        <v>991</v>
      </c>
      <c r="B3805" s="20" t="s">
        <v>100</v>
      </c>
      <c r="C3805" s="20" t="s">
        <v>8</v>
      </c>
      <c r="D3805" s="20"/>
      <c r="E3805" s="20"/>
      <c r="F3805" s="21" t="s">
        <v>380</v>
      </c>
      <c r="G3805" s="22">
        <f t="shared" ref="G3805:N3805" si="4473">G3806</f>
        <v>783551.7620000001</v>
      </c>
      <c r="H3805" s="22">
        <f>H3806</f>
        <v>899750.69270999997</v>
      </c>
      <c r="I3805" s="22">
        <f t="shared" ref="I3805:M3805" si="4474">I3806</f>
        <v>862719.70874999999</v>
      </c>
      <c r="J3805" s="22">
        <f t="shared" si="4474"/>
        <v>253074.38543999998</v>
      </c>
      <c r="K3805" s="22">
        <f t="shared" si="4474"/>
        <v>216043.40148</v>
      </c>
      <c r="L3805" s="22">
        <f t="shared" si="4474"/>
        <v>879451.95690999995</v>
      </c>
      <c r="M3805" s="22">
        <f t="shared" si="4474"/>
        <v>842420.97294999997</v>
      </c>
      <c r="N3805" s="22">
        <f t="shared" si="4473"/>
        <v>834075.61600000004</v>
      </c>
      <c r="O3805" s="48">
        <f t="shared" si="4456"/>
        <v>92.700747302323251</v>
      </c>
      <c r="P3805" s="22">
        <f t="shared" ref="P3805:R3805" si="4475">P3806</f>
        <v>211683.83799999999</v>
      </c>
      <c r="Q3805" s="22">
        <f t="shared" si="4475"/>
        <v>814367.89400000009</v>
      </c>
      <c r="R3805" s="22">
        <f t="shared" si="4475"/>
        <v>0</v>
      </c>
    </row>
    <row r="3806" spans="1:18" ht="26" x14ac:dyDescent="0.35">
      <c r="A3806" s="10">
        <v>991</v>
      </c>
      <c r="B3806" s="10" t="s">
        <v>100</v>
      </c>
      <c r="C3806" s="10" t="s">
        <v>8</v>
      </c>
      <c r="D3806" s="10" t="s">
        <v>518</v>
      </c>
      <c r="E3806" s="10"/>
      <c r="F3806" s="25" t="s">
        <v>792</v>
      </c>
      <c r="G3806" s="26">
        <f t="shared" ref="G3806" si="4476">G3807+G3827+G3833</f>
        <v>783551.7620000001</v>
      </c>
      <c r="H3806" s="26">
        <f>H3807+H3827+H3833</f>
        <v>899750.69270999997</v>
      </c>
      <c r="I3806" s="26">
        <f t="shared" ref="I3806:M3806" si="4477">I3807+I3827+I3833</f>
        <v>862719.70874999999</v>
      </c>
      <c r="J3806" s="26">
        <f t="shared" si="4477"/>
        <v>253074.38543999998</v>
      </c>
      <c r="K3806" s="26">
        <f t="shared" si="4477"/>
        <v>216043.40148</v>
      </c>
      <c r="L3806" s="26">
        <f t="shared" si="4477"/>
        <v>879451.95690999995</v>
      </c>
      <c r="M3806" s="26">
        <f t="shared" si="4477"/>
        <v>842420.97294999997</v>
      </c>
      <c r="N3806" s="26">
        <f t="shared" ref="N3806" si="4478">N3807+N3827+N3833</f>
        <v>834075.61600000004</v>
      </c>
      <c r="O3806" s="47">
        <f t="shared" si="4456"/>
        <v>92.700747302323251</v>
      </c>
      <c r="P3806" s="26">
        <f t="shared" ref="P3806:R3806" si="4479">P3807+P3827+P3833</f>
        <v>211683.83799999999</v>
      </c>
      <c r="Q3806" s="26">
        <f t="shared" ref="Q3806" si="4480">Q3807+Q3827+Q3833</f>
        <v>814367.89400000009</v>
      </c>
      <c r="R3806" s="26">
        <f t="shared" si="4479"/>
        <v>0</v>
      </c>
    </row>
    <row r="3807" spans="1:18" ht="26" x14ac:dyDescent="0.35">
      <c r="A3807" s="10">
        <v>991</v>
      </c>
      <c r="B3807" s="10" t="s">
        <v>100</v>
      </c>
      <c r="C3807" s="10" t="s">
        <v>8</v>
      </c>
      <c r="D3807" s="10" t="s">
        <v>598</v>
      </c>
      <c r="E3807" s="10"/>
      <c r="F3807" s="25" t="s">
        <v>663</v>
      </c>
      <c r="G3807" s="26">
        <f t="shared" ref="G3807" si="4481">G3808+G3813+G3818+G3821+G3824</f>
        <v>357734.342</v>
      </c>
      <c r="H3807" s="26">
        <f>H3808+H3813+H3818+H3821+H3824</f>
        <v>473933.27295999997</v>
      </c>
      <c r="I3807" s="26">
        <f t="shared" ref="I3807:M3807" si="4482">I3808+I3813+I3818+I3821+I3824</f>
        <v>436902.28899999999</v>
      </c>
      <c r="J3807" s="26">
        <f t="shared" si="4482"/>
        <v>253074.38543999998</v>
      </c>
      <c r="K3807" s="26">
        <f t="shared" si="4482"/>
        <v>216043.40148</v>
      </c>
      <c r="L3807" s="26">
        <f t="shared" si="4482"/>
        <v>463831.27990999992</v>
      </c>
      <c r="M3807" s="26">
        <f t="shared" si="4482"/>
        <v>426800.29594999994</v>
      </c>
      <c r="N3807" s="26">
        <f t="shared" ref="N3807" si="4483">N3808+N3813+N3818+N3821+N3824</f>
        <v>408290.902</v>
      </c>
      <c r="O3807" s="47">
        <f t="shared" si="4456"/>
        <v>86.149448729348819</v>
      </c>
      <c r="P3807" s="26">
        <f t="shared" ref="P3807:R3807" si="4484">P3808+P3813+P3818+P3821+P3824</f>
        <v>211683.83799999999</v>
      </c>
      <c r="Q3807" s="26">
        <f t="shared" ref="Q3807" si="4485">Q3808+Q3813+Q3818+Q3821+Q3824</f>
        <v>398747.21700000006</v>
      </c>
      <c r="R3807" s="26">
        <f t="shared" si="4484"/>
        <v>0</v>
      </c>
    </row>
    <row r="3808" spans="1:18" ht="26" x14ac:dyDescent="0.35">
      <c r="A3808" s="10">
        <v>991</v>
      </c>
      <c r="B3808" s="10" t="s">
        <v>100</v>
      </c>
      <c r="C3808" s="10" t="s">
        <v>8</v>
      </c>
      <c r="D3808" s="10" t="s">
        <v>591</v>
      </c>
      <c r="E3808" s="10"/>
      <c r="F3808" s="25" t="s">
        <v>664</v>
      </c>
      <c r="G3808" s="26">
        <f t="shared" ref="G3808" si="4486">G3809+G3811</f>
        <v>136350.728</v>
      </c>
      <c r="H3808" s="26">
        <f>H3809+H3811</f>
        <v>136350.72699999998</v>
      </c>
      <c r="I3808" s="26">
        <f t="shared" ref="I3808:M3808" si="4487">I3809+I3811</f>
        <v>136350.72699999998</v>
      </c>
      <c r="J3808" s="26">
        <f t="shared" si="4487"/>
        <v>0</v>
      </c>
      <c r="K3808" s="26">
        <f t="shared" si="4487"/>
        <v>0</v>
      </c>
      <c r="L3808" s="26">
        <f t="shared" si="4487"/>
        <v>131688.92994999999</v>
      </c>
      <c r="M3808" s="26">
        <f t="shared" si="4487"/>
        <v>131688.92994999999</v>
      </c>
      <c r="N3808" s="26">
        <f t="shared" ref="N3808" si="4488">N3809+N3811</f>
        <v>126066.697</v>
      </c>
      <c r="O3808" s="47">
        <f t="shared" si="4456"/>
        <v>92.45766397710517</v>
      </c>
      <c r="P3808" s="26">
        <f t="shared" ref="P3808:R3808" si="4489">P3809+P3811</f>
        <v>0</v>
      </c>
      <c r="Q3808" s="26">
        <f t="shared" ref="Q3808" si="4490">Q3809+Q3811</f>
        <v>121404.9</v>
      </c>
      <c r="R3808" s="26">
        <f t="shared" si="4489"/>
        <v>0</v>
      </c>
    </row>
    <row r="3809" spans="1:18" ht="26" x14ac:dyDescent="0.35">
      <c r="A3809" s="10">
        <v>991</v>
      </c>
      <c r="B3809" s="10" t="s">
        <v>100</v>
      </c>
      <c r="C3809" s="10" t="s">
        <v>8</v>
      </c>
      <c r="D3809" s="10" t="s">
        <v>591</v>
      </c>
      <c r="E3809" s="10" t="s">
        <v>6</v>
      </c>
      <c r="F3809" s="25" t="s">
        <v>367</v>
      </c>
      <c r="G3809" s="26">
        <f t="shared" ref="G3809:N3809" si="4491">G3810</f>
        <v>4661.7979999999998</v>
      </c>
      <c r="H3809" s="26">
        <f t="shared" si="4491"/>
        <v>4661.7970500000001</v>
      </c>
      <c r="I3809" s="26">
        <f t="shared" si="4491"/>
        <v>4661.7970500000001</v>
      </c>
      <c r="J3809" s="26">
        <f t="shared" si="4491"/>
        <v>0</v>
      </c>
      <c r="K3809" s="26">
        <f t="shared" si="4491"/>
        <v>0</v>
      </c>
      <c r="L3809" s="26">
        <f t="shared" si="4491"/>
        <v>0</v>
      </c>
      <c r="M3809" s="26">
        <f t="shared" si="4491"/>
        <v>0</v>
      </c>
      <c r="N3809" s="26">
        <f t="shared" si="4491"/>
        <v>4661.7969999999996</v>
      </c>
      <c r="O3809" s="47">
        <f t="shared" si="4456"/>
        <v>99.999998927452225</v>
      </c>
      <c r="P3809" s="26">
        <f t="shared" ref="P3809:R3809" si="4492">P3810</f>
        <v>0</v>
      </c>
      <c r="Q3809" s="26">
        <f t="shared" si="4492"/>
        <v>0</v>
      </c>
      <c r="R3809" s="26">
        <f t="shared" si="4492"/>
        <v>0</v>
      </c>
    </row>
    <row r="3810" spans="1:18" ht="26" x14ac:dyDescent="0.35">
      <c r="A3810" s="10">
        <v>991</v>
      </c>
      <c r="B3810" s="10" t="s">
        <v>100</v>
      </c>
      <c r="C3810" s="10" t="s">
        <v>8</v>
      </c>
      <c r="D3810" s="10" t="s">
        <v>591</v>
      </c>
      <c r="E3810" s="10">
        <v>240</v>
      </c>
      <c r="F3810" s="25" t="s">
        <v>356</v>
      </c>
      <c r="G3810" s="26">
        <v>4661.7979999999998</v>
      </c>
      <c r="H3810" s="26">
        <v>4661.7970500000001</v>
      </c>
      <c r="I3810" s="26">
        <v>4661.7970500000001</v>
      </c>
      <c r="J3810" s="26"/>
      <c r="K3810" s="26"/>
      <c r="L3810" s="26"/>
      <c r="M3810" s="26"/>
      <c r="N3810" s="26">
        <v>4661.7969999999996</v>
      </c>
      <c r="O3810" s="47">
        <f t="shared" si="4456"/>
        <v>99.999998927452225</v>
      </c>
      <c r="P3810" s="26"/>
      <c r="Q3810" s="26"/>
      <c r="R3810" s="26"/>
    </row>
    <row r="3811" spans="1:18" ht="26" x14ac:dyDescent="0.35">
      <c r="A3811" s="10">
        <v>991</v>
      </c>
      <c r="B3811" s="10" t="s">
        <v>100</v>
      </c>
      <c r="C3811" s="10" t="s">
        <v>8</v>
      </c>
      <c r="D3811" s="10" t="s">
        <v>591</v>
      </c>
      <c r="E3811" s="10" t="s">
        <v>20</v>
      </c>
      <c r="F3811" s="25" t="s">
        <v>369</v>
      </c>
      <c r="G3811" s="26">
        <f t="shared" ref="G3811:N3811" si="4493">G3812</f>
        <v>131688.93</v>
      </c>
      <c r="H3811" s="26">
        <f t="shared" si="4493"/>
        <v>131688.92994999999</v>
      </c>
      <c r="I3811" s="26">
        <f t="shared" si="4493"/>
        <v>131688.92994999999</v>
      </c>
      <c r="J3811" s="26">
        <f t="shared" si="4493"/>
        <v>0</v>
      </c>
      <c r="K3811" s="26">
        <f t="shared" si="4493"/>
        <v>0</v>
      </c>
      <c r="L3811" s="26">
        <f t="shared" si="4493"/>
        <v>131688.92994999999</v>
      </c>
      <c r="M3811" s="26">
        <f t="shared" si="4493"/>
        <v>131688.92994999999</v>
      </c>
      <c r="N3811" s="26">
        <f t="shared" si="4493"/>
        <v>121404.9</v>
      </c>
      <c r="O3811" s="47">
        <f t="shared" si="4456"/>
        <v>92.190664808420379</v>
      </c>
      <c r="P3811" s="26">
        <f t="shared" ref="P3811:R3811" si="4494">P3812</f>
        <v>0</v>
      </c>
      <c r="Q3811" s="26">
        <f t="shared" si="4494"/>
        <v>121404.9</v>
      </c>
      <c r="R3811" s="26">
        <f t="shared" si="4494"/>
        <v>0</v>
      </c>
    </row>
    <row r="3812" spans="1:18" x14ac:dyDescent="0.35">
      <c r="A3812" s="10">
        <v>991</v>
      </c>
      <c r="B3812" s="10" t="s">
        <v>100</v>
      </c>
      <c r="C3812" s="10" t="s">
        <v>8</v>
      </c>
      <c r="D3812" s="10" t="s">
        <v>591</v>
      </c>
      <c r="E3812" s="10">
        <v>410</v>
      </c>
      <c r="F3812" s="25" t="s">
        <v>360</v>
      </c>
      <c r="G3812" s="26">
        <v>131688.93</v>
      </c>
      <c r="H3812" s="26">
        <v>131688.92994999999</v>
      </c>
      <c r="I3812" s="26">
        <v>131688.92994999999</v>
      </c>
      <c r="J3812" s="26"/>
      <c r="K3812" s="26"/>
      <c r="L3812" s="26">
        <f>H3812</f>
        <v>131688.92994999999</v>
      </c>
      <c r="M3812" s="26">
        <f>I3812</f>
        <v>131688.92994999999</v>
      </c>
      <c r="N3812" s="26">
        <v>121404.9</v>
      </c>
      <c r="O3812" s="47">
        <f t="shared" si="4456"/>
        <v>92.190664808420379</v>
      </c>
      <c r="P3812" s="26"/>
      <c r="Q3812" s="26">
        <v>121404.9</v>
      </c>
      <c r="R3812" s="26"/>
    </row>
    <row r="3813" spans="1:18" x14ac:dyDescent="0.35">
      <c r="A3813" s="10">
        <v>991</v>
      </c>
      <c r="B3813" s="10" t="s">
        <v>100</v>
      </c>
      <c r="C3813" s="10" t="s">
        <v>8</v>
      </c>
      <c r="D3813" s="10" t="s">
        <v>592</v>
      </c>
      <c r="E3813" s="10"/>
      <c r="F3813" s="25" t="s">
        <v>665</v>
      </c>
      <c r="G3813" s="26">
        <f t="shared" ref="G3813" si="4495">G3814+G3816</f>
        <v>5422.1360000000004</v>
      </c>
      <c r="H3813" s="26">
        <f t="shared" ref="H3813:M3813" si="4496">H3814+H3816</f>
        <v>5422.1360000000004</v>
      </c>
      <c r="I3813" s="26">
        <f t="shared" si="4496"/>
        <v>5422.1360000000004</v>
      </c>
      <c r="J3813" s="26">
        <f t="shared" si="4496"/>
        <v>0</v>
      </c>
      <c r="K3813" s="26">
        <f t="shared" si="4496"/>
        <v>0</v>
      </c>
      <c r="L3813" s="26">
        <f t="shared" si="4496"/>
        <v>0</v>
      </c>
      <c r="M3813" s="26">
        <f t="shared" si="4496"/>
        <v>0</v>
      </c>
      <c r="N3813" s="26">
        <f t="shared" ref="N3813" si="4497">N3814+N3816</f>
        <v>4863.8280000000004</v>
      </c>
      <c r="O3813" s="47">
        <f t="shared" si="4456"/>
        <v>89.703172329133764</v>
      </c>
      <c r="P3813" s="26">
        <f t="shared" ref="P3813:R3813" si="4498">P3814+P3816</f>
        <v>0</v>
      </c>
      <c r="Q3813" s="26">
        <f t="shared" ref="Q3813" si="4499">Q3814+Q3816</f>
        <v>0</v>
      </c>
      <c r="R3813" s="26">
        <f t="shared" si="4498"/>
        <v>0</v>
      </c>
    </row>
    <row r="3814" spans="1:18" ht="26" x14ac:dyDescent="0.35">
      <c r="A3814" s="10">
        <v>991</v>
      </c>
      <c r="B3814" s="10" t="s">
        <v>100</v>
      </c>
      <c r="C3814" s="10" t="s">
        <v>8</v>
      </c>
      <c r="D3814" s="10" t="s">
        <v>592</v>
      </c>
      <c r="E3814" s="10" t="s">
        <v>6</v>
      </c>
      <c r="F3814" s="25" t="s">
        <v>367</v>
      </c>
      <c r="G3814" s="26">
        <f t="shared" ref="G3814:N3814" si="4500">G3815</f>
        <v>1187.97</v>
      </c>
      <c r="H3814" s="26">
        <f t="shared" si="4500"/>
        <v>1187.97</v>
      </c>
      <c r="I3814" s="26">
        <f t="shared" si="4500"/>
        <v>1187.97</v>
      </c>
      <c r="J3814" s="26">
        <f t="shared" si="4500"/>
        <v>0</v>
      </c>
      <c r="K3814" s="26">
        <f t="shared" si="4500"/>
        <v>0</v>
      </c>
      <c r="L3814" s="26">
        <f t="shared" si="4500"/>
        <v>0</v>
      </c>
      <c r="M3814" s="26">
        <f t="shared" si="4500"/>
        <v>0</v>
      </c>
      <c r="N3814" s="26">
        <f t="shared" si="4500"/>
        <v>631.29999999999995</v>
      </c>
      <c r="O3814" s="47">
        <f t="shared" si="4456"/>
        <v>53.141072586008065</v>
      </c>
      <c r="P3814" s="26">
        <f t="shared" ref="P3814:R3814" si="4501">P3815</f>
        <v>0</v>
      </c>
      <c r="Q3814" s="26">
        <f t="shared" si="4501"/>
        <v>0</v>
      </c>
      <c r="R3814" s="26">
        <f t="shared" si="4501"/>
        <v>0</v>
      </c>
    </row>
    <row r="3815" spans="1:18" ht="26" x14ac:dyDescent="0.35">
      <c r="A3815" s="10">
        <v>991</v>
      </c>
      <c r="B3815" s="10" t="s">
        <v>100</v>
      </c>
      <c r="C3815" s="10" t="s">
        <v>8</v>
      </c>
      <c r="D3815" s="10" t="s">
        <v>592</v>
      </c>
      <c r="E3815" s="10">
        <v>240</v>
      </c>
      <c r="F3815" s="25" t="s">
        <v>356</v>
      </c>
      <c r="G3815" s="26">
        <f>1429.9-241.93</f>
        <v>1187.97</v>
      </c>
      <c r="H3815" s="26">
        <v>1187.97</v>
      </c>
      <c r="I3815" s="26">
        <v>1187.97</v>
      </c>
      <c r="J3815" s="26"/>
      <c r="K3815" s="26"/>
      <c r="L3815" s="26"/>
      <c r="M3815" s="26"/>
      <c r="N3815" s="26">
        <v>631.29999999999995</v>
      </c>
      <c r="O3815" s="47">
        <f t="shared" si="4456"/>
        <v>53.141072586008065</v>
      </c>
      <c r="P3815" s="26"/>
      <c r="Q3815" s="26"/>
      <c r="R3815" s="26"/>
    </row>
    <row r="3816" spans="1:18" x14ac:dyDescent="0.35">
      <c r="A3816" s="10">
        <v>991</v>
      </c>
      <c r="B3816" s="10" t="s">
        <v>100</v>
      </c>
      <c r="C3816" s="10" t="s">
        <v>8</v>
      </c>
      <c r="D3816" s="10" t="s">
        <v>592</v>
      </c>
      <c r="E3816" s="10" t="s">
        <v>7</v>
      </c>
      <c r="F3816" s="25" t="s">
        <v>371</v>
      </c>
      <c r="G3816" s="26">
        <f t="shared" ref="G3816:N3816" si="4502">G3817</f>
        <v>4234.1660000000002</v>
      </c>
      <c r="H3816" s="26">
        <f t="shared" si="4502"/>
        <v>4234.1660000000002</v>
      </c>
      <c r="I3816" s="26">
        <f t="shared" si="4502"/>
        <v>4234.1660000000002</v>
      </c>
      <c r="J3816" s="26">
        <f t="shared" si="4502"/>
        <v>0</v>
      </c>
      <c r="K3816" s="26">
        <f t="shared" si="4502"/>
        <v>0</v>
      </c>
      <c r="L3816" s="26">
        <f t="shared" si="4502"/>
        <v>0</v>
      </c>
      <c r="M3816" s="26">
        <f t="shared" si="4502"/>
        <v>0</v>
      </c>
      <c r="N3816" s="26">
        <f t="shared" si="4502"/>
        <v>4232.5280000000002</v>
      </c>
      <c r="O3816" s="47">
        <f t="shared" si="4456"/>
        <v>99.961314695739375</v>
      </c>
      <c r="P3816" s="26">
        <f t="shared" ref="P3816:R3816" si="4503">P3817</f>
        <v>0</v>
      </c>
      <c r="Q3816" s="26">
        <f t="shared" si="4503"/>
        <v>0</v>
      </c>
      <c r="R3816" s="26">
        <f t="shared" si="4503"/>
        <v>0</v>
      </c>
    </row>
    <row r="3817" spans="1:18" x14ac:dyDescent="0.35">
      <c r="A3817" s="10">
        <v>991</v>
      </c>
      <c r="B3817" s="10" t="s">
        <v>100</v>
      </c>
      <c r="C3817" s="10" t="s">
        <v>8</v>
      </c>
      <c r="D3817" s="10" t="s">
        <v>592</v>
      </c>
      <c r="E3817" s="10">
        <v>850</v>
      </c>
      <c r="F3817" s="25" t="s">
        <v>365</v>
      </c>
      <c r="G3817" s="26">
        <f>3496.7+737.466</f>
        <v>4234.1660000000002</v>
      </c>
      <c r="H3817" s="26">
        <v>4234.1660000000002</v>
      </c>
      <c r="I3817" s="26">
        <v>4234.1660000000002</v>
      </c>
      <c r="J3817" s="26"/>
      <c r="K3817" s="26"/>
      <c r="L3817" s="26"/>
      <c r="M3817" s="26"/>
      <c r="N3817" s="26">
        <v>4232.5280000000002</v>
      </c>
      <c r="O3817" s="47">
        <f t="shared" si="4456"/>
        <v>99.961314695739375</v>
      </c>
      <c r="P3817" s="26"/>
      <c r="Q3817" s="26"/>
      <c r="R3817" s="26"/>
    </row>
    <row r="3818" spans="1:18" ht="26" x14ac:dyDescent="0.35">
      <c r="A3818" s="10">
        <v>991</v>
      </c>
      <c r="B3818" s="10" t="s">
        <v>100</v>
      </c>
      <c r="C3818" s="10" t="s">
        <v>8</v>
      </c>
      <c r="D3818" s="10" t="s">
        <v>593</v>
      </c>
      <c r="E3818" s="10"/>
      <c r="F3818" s="25" t="s">
        <v>666</v>
      </c>
      <c r="G3818" s="26">
        <f t="shared" ref="G3818:N3819" si="4504">G3819</f>
        <v>18.059999999999999</v>
      </c>
      <c r="H3818" s="26">
        <f t="shared" si="4504"/>
        <v>18.059999999999999</v>
      </c>
      <c r="I3818" s="26">
        <f t="shared" si="4504"/>
        <v>18.059999999999999</v>
      </c>
      <c r="J3818" s="26">
        <f t="shared" si="4504"/>
        <v>0</v>
      </c>
      <c r="K3818" s="26">
        <f t="shared" si="4504"/>
        <v>0</v>
      </c>
      <c r="L3818" s="26">
        <f t="shared" si="4504"/>
        <v>0</v>
      </c>
      <c r="M3818" s="26">
        <f t="shared" si="4504"/>
        <v>0</v>
      </c>
      <c r="N3818" s="26">
        <f t="shared" si="4504"/>
        <v>18.059999999999999</v>
      </c>
      <c r="O3818" s="47">
        <f t="shared" si="4456"/>
        <v>100</v>
      </c>
      <c r="P3818" s="26">
        <f t="shared" ref="P3818:R3819" si="4505">P3819</f>
        <v>0</v>
      </c>
      <c r="Q3818" s="26">
        <f t="shared" si="4505"/>
        <v>0</v>
      </c>
      <c r="R3818" s="26">
        <f t="shared" si="4505"/>
        <v>0</v>
      </c>
    </row>
    <row r="3819" spans="1:18" ht="26" x14ac:dyDescent="0.35">
      <c r="A3819" s="10">
        <v>991</v>
      </c>
      <c r="B3819" s="10" t="s">
        <v>100</v>
      </c>
      <c r="C3819" s="10" t="s">
        <v>8</v>
      </c>
      <c r="D3819" s="10" t="s">
        <v>593</v>
      </c>
      <c r="E3819" s="10" t="s">
        <v>6</v>
      </c>
      <c r="F3819" s="25" t="s">
        <v>367</v>
      </c>
      <c r="G3819" s="26">
        <f t="shared" si="4504"/>
        <v>18.059999999999999</v>
      </c>
      <c r="H3819" s="26">
        <f t="shared" si="4504"/>
        <v>18.059999999999999</v>
      </c>
      <c r="I3819" s="26">
        <f t="shared" si="4504"/>
        <v>18.059999999999999</v>
      </c>
      <c r="J3819" s="26">
        <f t="shared" si="4504"/>
        <v>0</v>
      </c>
      <c r="K3819" s="26">
        <f t="shared" si="4504"/>
        <v>0</v>
      </c>
      <c r="L3819" s="26">
        <f t="shared" si="4504"/>
        <v>0</v>
      </c>
      <c r="M3819" s="26">
        <f t="shared" si="4504"/>
        <v>0</v>
      </c>
      <c r="N3819" s="26">
        <f t="shared" si="4504"/>
        <v>18.059999999999999</v>
      </c>
      <c r="O3819" s="47">
        <f t="shared" si="4456"/>
        <v>100</v>
      </c>
      <c r="P3819" s="26">
        <f t="shared" si="4505"/>
        <v>0</v>
      </c>
      <c r="Q3819" s="26">
        <f t="shared" si="4505"/>
        <v>0</v>
      </c>
      <c r="R3819" s="26">
        <f t="shared" si="4505"/>
        <v>0</v>
      </c>
    </row>
    <row r="3820" spans="1:18" ht="26" x14ac:dyDescent="0.35">
      <c r="A3820" s="10">
        <v>991</v>
      </c>
      <c r="B3820" s="10" t="s">
        <v>100</v>
      </c>
      <c r="C3820" s="10" t="s">
        <v>8</v>
      </c>
      <c r="D3820" s="10" t="s">
        <v>593</v>
      </c>
      <c r="E3820" s="10">
        <v>240</v>
      </c>
      <c r="F3820" s="25" t="s">
        <v>356</v>
      </c>
      <c r="G3820" s="26">
        <v>18.059999999999999</v>
      </c>
      <c r="H3820" s="26">
        <v>18.059999999999999</v>
      </c>
      <c r="I3820" s="26">
        <v>18.059999999999999</v>
      </c>
      <c r="J3820" s="26"/>
      <c r="K3820" s="26"/>
      <c r="L3820" s="26"/>
      <c r="M3820" s="26"/>
      <c r="N3820" s="26">
        <v>18.059999999999999</v>
      </c>
      <c r="O3820" s="47">
        <f t="shared" si="4456"/>
        <v>100</v>
      </c>
      <c r="P3820" s="26"/>
      <c r="Q3820" s="26"/>
      <c r="R3820" s="26"/>
    </row>
    <row r="3821" spans="1:18" ht="26" x14ac:dyDescent="0.35">
      <c r="A3821" s="10">
        <v>991</v>
      </c>
      <c r="B3821" s="10" t="s">
        <v>100</v>
      </c>
      <c r="C3821" s="10" t="s">
        <v>8</v>
      </c>
      <c r="D3821" s="10" t="s">
        <v>858</v>
      </c>
      <c r="E3821" s="10"/>
      <c r="F3821" s="25" t="s">
        <v>859</v>
      </c>
      <c r="G3821" s="26">
        <f t="shared" ref="G3821:G3822" si="4506">G3822</f>
        <v>56835.110999999997</v>
      </c>
      <c r="H3821" s="26">
        <f>H3822</f>
        <v>164702.32485999999</v>
      </c>
      <c r="I3821" s="26">
        <f t="shared" ref="I3821:M3822" si="4507">I3822</f>
        <v>143793.1741</v>
      </c>
      <c r="J3821" s="26">
        <f t="shared" si="4507"/>
        <v>164702.32485999999</v>
      </c>
      <c r="K3821" s="26">
        <f t="shared" si="4507"/>
        <v>143793.1741</v>
      </c>
      <c r="L3821" s="26">
        <f t="shared" si="4507"/>
        <v>164702.32485999999</v>
      </c>
      <c r="M3821" s="26">
        <f t="shared" si="4507"/>
        <v>143793.1741</v>
      </c>
      <c r="N3821" s="26">
        <f t="shared" ref="N3821:N3822" si="4508">N3822</f>
        <v>143793.174</v>
      </c>
      <c r="O3821" s="47">
        <f t="shared" si="4456"/>
        <v>87.304884203806381</v>
      </c>
      <c r="P3821" s="26">
        <f t="shared" ref="P3821:R3822" si="4509">P3822</f>
        <v>143793.174</v>
      </c>
      <c r="Q3821" s="26">
        <f t="shared" si="4509"/>
        <v>143793.174</v>
      </c>
      <c r="R3821" s="26">
        <f t="shared" si="4509"/>
        <v>0</v>
      </c>
    </row>
    <row r="3822" spans="1:18" ht="26" x14ac:dyDescent="0.35">
      <c r="A3822" s="10">
        <v>991</v>
      </c>
      <c r="B3822" s="10" t="s">
        <v>100</v>
      </c>
      <c r="C3822" s="10" t="s">
        <v>8</v>
      </c>
      <c r="D3822" s="10" t="s">
        <v>858</v>
      </c>
      <c r="E3822" s="10" t="s">
        <v>20</v>
      </c>
      <c r="F3822" s="25" t="s">
        <v>369</v>
      </c>
      <c r="G3822" s="26">
        <f t="shared" si="4506"/>
        <v>56835.110999999997</v>
      </c>
      <c r="H3822" s="26">
        <f>H3823</f>
        <v>164702.32485999999</v>
      </c>
      <c r="I3822" s="26">
        <f t="shared" si="4507"/>
        <v>143793.1741</v>
      </c>
      <c r="J3822" s="26">
        <f t="shared" si="4507"/>
        <v>164702.32485999999</v>
      </c>
      <c r="K3822" s="26">
        <f t="shared" si="4507"/>
        <v>143793.1741</v>
      </c>
      <c r="L3822" s="26">
        <f t="shared" si="4507"/>
        <v>164702.32485999999</v>
      </c>
      <c r="M3822" s="26">
        <f t="shared" si="4507"/>
        <v>143793.1741</v>
      </c>
      <c r="N3822" s="26">
        <f t="shared" si="4508"/>
        <v>143793.174</v>
      </c>
      <c r="O3822" s="47">
        <f t="shared" si="4456"/>
        <v>87.304884203806381</v>
      </c>
      <c r="P3822" s="26">
        <f t="shared" si="4509"/>
        <v>143793.174</v>
      </c>
      <c r="Q3822" s="26">
        <f t="shared" si="4509"/>
        <v>143793.174</v>
      </c>
      <c r="R3822" s="26">
        <f t="shared" si="4509"/>
        <v>0</v>
      </c>
    </row>
    <row r="3823" spans="1:18" x14ac:dyDescent="0.35">
      <c r="A3823" s="10">
        <v>991</v>
      </c>
      <c r="B3823" s="10" t="s">
        <v>100</v>
      </c>
      <c r="C3823" s="10" t="s">
        <v>8</v>
      </c>
      <c r="D3823" s="10" t="s">
        <v>858</v>
      </c>
      <c r="E3823" s="10">
        <v>410</v>
      </c>
      <c r="F3823" s="25" t="s">
        <v>360</v>
      </c>
      <c r="G3823" s="26">
        <v>56835.110999999997</v>
      </c>
      <c r="H3823" s="26">
        <v>164702.32485999999</v>
      </c>
      <c r="I3823" s="26">
        <v>143793.1741</v>
      </c>
      <c r="J3823" s="26">
        <f>H3823</f>
        <v>164702.32485999999</v>
      </c>
      <c r="K3823" s="26">
        <f>I3823</f>
        <v>143793.1741</v>
      </c>
      <c r="L3823" s="26">
        <f>H3823</f>
        <v>164702.32485999999</v>
      </c>
      <c r="M3823" s="26">
        <f>I3823</f>
        <v>143793.1741</v>
      </c>
      <c r="N3823" s="26">
        <v>143793.174</v>
      </c>
      <c r="O3823" s="47">
        <f t="shared" si="4456"/>
        <v>87.304884203806381</v>
      </c>
      <c r="P3823" s="26">
        <f>N3823</f>
        <v>143793.174</v>
      </c>
      <c r="Q3823" s="26">
        <v>143793.174</v>
      </c>
      <c r="R3823" s="26"/>
    </row>
    <row r="3824" spans="1:18" ht="26" x14ac:dyDescent="0.35">
      <c r="A3824" s="10">
        <v>991</v>
      </c>
      <c r="B3824" s="10" t="s">
        <v>100</v>
      </c>
      <c r="C3824" s="10" t="s">
        <v>8</v>
      </c>
      <c r="D3824" s="10" t="s">
        <v>860</v>
      </c>
      <c r="E3824" s="10"/>
      <c r="F3824" s="25" t="s">
        <v>859</v>
      </c>
      <c r="G3824" s="26">
        <f t="shared" ref="G3824:G3825" si="4510">G3825</f>
        <v>159108.307</v>
      </c>
      <c r="H3824" s="26">
        <f>H3825</f>
        <v>167440.0251</v>
      </c>
      <c r="I3824" s="26">
        <f t="shared" ref="I3824:M3825" si="4511">I3825</f>
        <v>151318.19189999998</v>
      </c>
      <c r="J3824" s="26">
        <f t="shared" si="4511"/>
        <v>88372.060580000005</v>
      </c>
      <c r="K3824" s="26">
        <f t="shared" si="4511"/>
        <v>72250.227379999997</v>
      </c>
      <c r="L3824" s="26">
        <f t="shared" si="4511"/>
        <v>167440.0251</v>
      </c>
      <c r="M3824" s="26">
        <f t="shared" si="4511"/>
        <v>151318.19189999998</v>
      </c>
      <c r="N3824" s="26">
        <f t="shared" ref="N3824:N3825" si="4512">N3825</f>
        <v>133549.14300000001</v>
      </c>
      <c r="O3824" s="47">
        <f t="shared" si="4456"/>
        <v>79.759390217626063</v>
      </c>
      <c r="P3824" s="26">
        <f t="shared" ref="P3824:R3825" si="4513">P3825</f>
        <v>67890.664000000004</v>
      </c>
      <c r="Q3824" s="26">
        <f t="shared" si="4513"/>
        <v>133549.14300000001</v>
      </c>
      <c r="R3824" s="26">
        <f t="shared" si="4513"/>
        <v>0</v>
      </c>
    </row>
    <row r="3825" spans="1:18" ht="26" x14ac:dyDescent="0.35">
      <c r="A3825" s="10">
        <v>991</v>
      </c>
      <c r="B3825" s="10" t="s">
        <v>100</v>
      </c>
      <c r="C3825" s="10" t="s">
        <v>8</v>
      </c>
      <c r="D3825" s="10" t="s">
        <v>860</v>
      </c>
      <c r="E3825" s="10" t="s">
        <v>20</v>
      </c>
      <c r="F3825" s="25" t="s">
        <v>369</v>
      </c>
      <c r="G3825" s="26">
        <f t="shared" si="4510"/>
        <v>159108.307</v>
      </c>
      <c r="H3825" s="26">
        <f>H3826</f>
        <v>167440.0251</v>
      </c>
      <c r="I3825" s="26">
        <f t="shared" si="4511"/>
        <v>151318.19189999998</v>
      </c>
      <c r="J3825" s="26">
        <f t="shared" si="4511"/>
        <v>88372.060580000005</v>
      </c>
      <c r="K3825" s="26">
        <f t="shared" si="4511"/>
        <v>72250.227379999997</v>
      </c>
      <c r="L3825" s="26">
        <f t="shared" si="4511"/>
        <v>167440.0251</v>
      </c>
      <c r="M3825" s="26">
        <f t="shared" si="4511"/>
        <v>151318.19189999998</v>
      </c>
      <c r="N3825" s="26">
        <f t="shared" si="4512"/>
        <v>133549.14300000001</v>
      </c>
      <c r="O3825" s="47">
        <f t="shared" si="4456"/>
        <v>79.759390217626063</v>
      </c>
      <c r="P3825" s="26">
        <f t="shared" si="4513"/>
        <v>67890.664000000004</v>
      </c>
      <c r="Q3825" s="26">
        <f t="shared" si="4513"/>
        <v>133549.14300000001</v>
      </c>
      <c r="R3825" s="26">
        <f t="shared" si="4513"/>
        <v>0</v>
      </c>
    </row>
    <row r="3826" spans="1:18" x14ac:dyDescent="0.35">
      <c r="A3826" s="10">
        <v>991</v>
      </c>
      <c r="B3826" s="10" t="s">
        <v>100</v>
      </c>
      <c r="C3826" s="10" t="s">
        <v>8</v>
      </c>
      <c r="D3826" s="10" t="s">
        <v>860</v>
      </c>
      <c r="E3826" s="10">
        <v>410</v>
      </c>
      <c r="F3826" s="25" t="s">
        <v>360</v>
      </c>
      <c r="G3826" s="26">
        <v>159108.307</v>
      </c>
      <c r="H3826" s="26">
        <v>167440.0251</v>
      </c>
      <c r="I3826" s="26">
        <f>79067.96452+72250.22738</f>
        <v>151318.19189999998</v>
      </c>
      <c r="J3826" s="26">
        <v>88372.060580000005</v>
      </c>
      <c r="K3826" s="26">
        <v>72250.227379999997</v>
      </c>
      <c r="L3826" s="26">
        <f>H3826</f>
        <v>167440.0251</v>
      </c>
      <c r="M3826" s="26">
        <f>I3826</f>
        <v>151318.19189999998</v>
      </c>
      <c r="N3826" s="26">
        <v>133549.14300000001</v>
      </c>
      <c r="O3826" s="47">
        <f t="shared" si="4456"/>
        <v>79.759390217626063</v>
      </c>
      <c r="P3826" s="26">
        <v>67890.664000000004</v>
      </c>
      <c r="Q3826" s="26">
        <v>133549.14300000001</v>
      </c>
      <c r="R3826" s="26"/>
    </row>
    <row r="3827" spans="1:18" ht="26" x14ac:dyDescent="0.35">
      <c r="A3827" s="10">
        <v>991</v>
      </c>
      <c r="B3827" s="10" t="s">
        <v>100</v>
      </c>
      <c r="C3827" s="10" t="s">
        <v>8</v>
      </c>
      <c r="D3827" s="10" t="s">
        <v>599</v>
      </c>
      <c r="E3827" s="10"/>
      <c r="F3827" s="25" t="s">
        <v>667</v>
      </c>
      <c r="G3827" s="26">
        <f t="shared" ref="G3827:N3827" si="4514">G3828</f>
        <v>10070.5</v>
      </c>
      <c r="H3827" s="26">
        <f t="shared" si="4514"/>
        <v>10070.5</v>
      </c>
      <c r="I3827" s="26">
        <f t="shared" si="4514"/>
        <v>10070.5</v>
      </c>
      <c r="J3827" s="26">
        <f t="shared" si="4514"/>
        <v>0</v>
      </c>
      <c r="K3827" s="26">
        <f t="shared" si="4514"/>
        <v>0</v>
      </c>
      <c r="L3827" s="26">
        <f t="shared" si="4514"/>
        <v>0</v>
      </c>
      <c r="M3827" s="26">
        <f t="shared" si="4514"/>
        <v>0</v>
      </c>
      <c r="N3827" s="26">
        <f t="shared" si="4514"/>
        <v>10037.795</v>
      </c>
      <c r="O3827" s="47">
        <f t="shared" si="4456"/>
        <v>99.675239561094287</v>
      </c>
      <c r="P3827" s="26">
        <f t="shared" ref="P3827:R3827" si="4515">P3828</f>
        <v>0</v>
      </c>
      <c r="Q3827" s="26">
        <f t="shared" si="4515"/>
        <v>0</v>
      </c>
      <c r="R3827" s="26">
        <f t="shared" si="4515"/>
        <v>0</v>
      </c>
    </row>
    <row r="3828" spans="1:18" ht="26" x14ac:dyDescent="0.35">
      <c r="A3828" s="10">
        <v>991</v>
      </c>
      <c r="B3828" s="10" t="s">
        <v>100</v>
      </c>
      <c r="C3828" s="10" t="s">
        <v>8</v>
      </c>
      <c r="D3828" s="10" t="s">
        <v>594</v>
      </c>
      <c r="E3828" s="10"/>
      <c r="F3828" s="25" t="s">
        <v>668</v>
      </c>
      <c r="G3828" s="26">
        <f t="shared" ref="G3828" si="4516">G3829+G3831</f>
        <v>10070.5</v>
      </c>
      <c r="H3828" s="26">
        <f t="shared" ref="H3828:M3828" si="4517">H3829+H3831</f>
        <v>10070.5</v>
      </c>
      <c r="I3828" s="26">
        <f t="shared" si="4517"/>
        <v>10070.5</v>
      </c>
      <c r="J3828" s="26">
        <f t="shared" si="4517"/>
        <v>0</v>
      </c>
      <c r="K3828" s="26">
        <f t="shared" si="4517"/>
        <v>0</v>
      </c>
      <c r="L3828" s="26">
        <f t="shared" si="4517"/>
        <v>0</v>
      </c>
      <c r="M3828" s="26">
        <f t="shared" si="4517"/>
        <v>0</v>
      </c>
      <c r="N3828" s="26">
        <f t="shared" ref="N3828" si="4518">N3829+N3831</f>
        <v>10037.795</v>
      </c>
      <c r="O3828" s="47">
        <f t="shared" si="4456"/>
        <v>99.675239561094287</v>
      </c>
      <c r="P3828" s="26">
        <f t="shared" ref="P3828:R3828" si="4519">P3829+P3831</f>
        <v>0</v>
      </c>
      <c r="Q3828" s="26">
        <f t="shared" ref="Q3828" si="4520">Q3829+Q3831</f>
        <v>0</v>
      </c>
      <c r="R3828" s="26">
        <f t="shared" si="4519"/>
        <v>0</v>
      </c>
    </row>
    <row r="3829" spans="1:18" ht="26" x14ac:dyDescent="0.35">
      <c r="A3829" s="10">
        <v>991</v>
      </c>
      <c r="B3829" s="10" t="s">
        <v>100</v>
      </c>
      <c r="C3829" s="10" t="s">
        <v>8</v>
      </c>
      <c r="D3829" s="10" t="s">
        <v>594</v>
      </c>
      <c r="E3829" s="10" t="s">
        <v>6</v>
      </c>
      <c r="F3829" s="25" t="s">
        <v>367</v>
      </c>
      <c r="G3829" s="26">
        <f t="shared" ref="G3829:N3829" si="4521">G3830</f>
        <v>9710.5</v>
      </c>
      <c r="H3829" s="26">
        <f t="shared" si="4521"/>
        <v>9548.8580199999997</v>
      </c>
      <c r="I3829" s="26">
        <f t="shared" si="4521"/>
        <v>9548.8580199999997</v>
      </c>
      <c r="J3829" s="26">
        <f t="shared" si="4521"/>
        <v>0</v>
      </c>
      <c r="K3829" s="26">
        <f t="shared" si="4521"/>
        <v>0</v>
      </c>
      <c r="L3829" s="26">
        <f t="shared" si="4521"/>
        <v>0</v>
      </c>
      <c r="M3829" s="26">
        <f t="shared" si="4521"/>
        <v>0</v>
      </c>
      <c r="N3829" s="26">
        <f t="shared" si="4521"/>
        <v>9516.1530000000002</v>
      </c>
      <c r="O3829" s="47">
        <f t="shared" si="4456"/>
        <v>99.657498101537385</v>
      </c>
      <c r="P3829" s="26">
        <f t="shared" ref="P3829:R3829" si="4522">P3830</f>
        <v>0</v>
      </c>
      <c r="Q3829" s="26">
        <f t="shared" si="4522"/>
        <v>0</v>
      </c>
      <c r="R3829" s="26">
        <f t="shared" si="4522"/>
        <v>0</v>
      </c>
    </row>
    <row r="3830" spans="1:18" ht="26" x14ac:dyDescent="0.35">
      <c r="A3830" s="10">
        <v>991</v>
      </c>
      <c r="B3830" s="10" t="s">
        <v>100</v>
      </c>
      <c r="C3830" s="10" t="s">
        <v>8</v>
      </c>
      <c r="D3830" s="10" t="s">
        <v>594</v>
      </c>
      <c r="E3830" s="10">
        <v>240</v>
      </c>
      <c r="F3830" s="25" t="s">
        <v>356</v>
      </c>
      <c r="G3830" s="26">
        <v>9710.5</v>
      </c>
      <c r="H3830" s="26">
        <v>9548.8580199999997</v>
      </c>
      <c r="I3830" s="26">
        <v>9548.8580199999997</v>
      </c>
      <c r="J3830" s="26"/>
      <c r="K3830" s="26"/>
      <c r="L3830" s="26"/>
      <c r="M3830" s="26"/>
      <c r="N3830" s="26">
        <v>9516.1530000000002</v>
      </c>
      <c r="O3830" s="47">
        <f t="shared" si="4456"/>
        <v>99.657498101537385</v>
      </c>
      <c r="P3830" s="26"/>
      <c r="Q3830" s="26"/>
      <c r="R3830" s="26"/>
    </row>
    <row r="3831" spans="1:18" x14ac:dyDescent="0.35">
      <c r="A3831" s="10">
        <v>991</v>
      </c>
      <c r="B3831" s="10" t="s">
        <v>100</v>
      </c>
      <c r="C3831" s="10" t="s">
        <v>8</v>
      </c>
      <c r="D3831" s="10" t="s">
        <v>594</v>
      </c>
      <c r="E3831" s="10" t="s">
        <v>7</v>
      </c>
      <c r="F3831" s="25" t="s">
        <v>371</v>
      </c>
      <c r="G3831" s="26">
        <f t="shared" ref="G3831:N3831" si="4523">G3832</f>
        <v>360</v>
      </c>
      <c r="H3831" s="26">
        <f t="shared" si="4523"/>
        <v>521.64197999999999</v>
      </c>
      <c r="I3831" s="26">
        <f t="shared" si="4523"/>
        <v>521.64197999999999</v>
      </c>
      <c r="J3831" s="26">
        <f t="shared" si="4523"/>
        <v>0</v>
      </c>
      <c r="K3831" s="26">
        <f t="shared" si="4523"/>
        <v>0</v>
      </c>
      <c r="L3831" s="26">
        <f t="shared" si="4523"/>
        <v>0</v>
      </c>
      <c r="M3831" s="26">
        <f t="shared" si="4523"/>
        <v>0</v>
      </c>
      <c r="N3831" s="26">
        <f t="shared" si="4523"/>
        <v>521.64200000000005</v>
      </c>
      <c r="O3831" s="47">
        <f t="shared" si="4456"/>
        <v>100.00000383404726</v>
      </c>
      <c r="P3831" s="26">
        <f t="shared" ref="P3831:R3831" si="4524">P3832</f>
        <v>0</v>
      </c>
      <c r="Q3831" s="26">
        <f t="shared" si="4524"/>
        <v>0</v>
      </c>
      <c r="R3831" s="26">
        <f t="shared" si="4524"/>
        <v>0</v>
      </c>
    </row>
    <row r="3832" spans="1:18" x14ac:dyDescent="0.35">
      <c r="A3832" s="10">
        <v>991</v>
      </c>
      <c r="B3832" s="10" t="s">
        <v>100</v>
      </c>
      <c r="C3832" s="10" t="s">
        <v>8</v>
      </c>
      <c r="D3832" s="10" t="s">
        <v>594</v>
      </c>
      <c r="E3832" s="10">
        <v>850</v>
      </c>
      <c r="F3832" s="25" t="s">
        <v>365</v>
      </c>
      <c r="G3832" s="26">
        <v>360</v>
      </c>
      <c r="H3832" s="26">
        <v>521.64197999999999</v>
      </c>
      <c r="I3832" s="26">
        <v>521.64197999999999</v>
      </c>
      <c r="J3832" s="26"/>
      <c r="K3832" s="26"/>
      <c r="L3832" s="26"/>
      <c r="M3832" s="26"/>
      <c r="N3832" s="26">
        <v>521.64200000000005</v>
      </c>
      <c r="O3832" s="47">
        <f t="shared" si="4456"/>
        <v>100.00000383404726</v>
      </c>
      <c r="P3832" s="26"/>
      <c r="Q3832" s="26"/>
      <c r="R3832" s="26"/>
    </row>
    <row r="3833" spans="1:18" ht="26" x14ac:dyDescent="0.35">
      <c r="A3833" s="10">
        <v>991</v>
      </c>
      <c r="B3833" s="10" t="s">
        <v>100</v>
      </c>
      <c r="C3833" s="10" t="s">
        <v>8</v>
      </c>
      <c r="D3833" s="10" t="s">
        <v>519</v>
      </c>
      <c r="E3833" s="10"/>
      <c r="F3833" s="25" t="s">
        <v>669</v>
      </c>
      <c r="G3833" s="26">
        <f>G3834+G3837</f>
        <v>415746.92000000004</v>
      </c>
      <c r="H3833" s="26">
        <f t="shared" ref="H3833:R3833" si="4525">H3834+H3837</f>
        <v>415746.91975</v>
      </c>
      <c r="I3833" s="26">
        <f t="shared" si="4525"/>
        <v>415746.91975</v>
      </c>
      <c r="J3833" s="26">
        <f t="shared" si="4525"/>
        <v>0</v>
      </c>
      <c r="K3833" s="26">
        <f t="shared" si="4525"/>
        <v>0</v>
      </c>
      <c r="L3833" s="26">
        <f t="shared" si="4525"/>
        <v>415620.67700000003</v>
      </c>
      <c r="M3833" s="26">
        <f t="shared" si="4525"/>
        <v>415620.67700000003</v>
      </c>
      <c r="N3833" s="26">
        <f t="shared" si="4525"/>
        <v>415746.91900000005</v>
      </c>
      <c r="O3833" s="47">
        <f t="shared" si="4456"/>
        <v>99.999999819601797</v>
      </c>
      <c r="P3833" s="26">
        <f t="shared" si="4525"/>
        <v>0</v>
      </c>
      <c r="Q3833" s="26">
        <f t="shared" si="4525"/>
        <v>415620.67700000003</v>
      </c>
      <c r="R3833" s="26">
        <f t="shared" si="4525"/>
        <v>0</v>
      </c>
    </row>
    <row r="3834" spans="1:18" ht="26" x14ac:dyDescent="0.35">
      <c r="A3834" s="10">
        <v>991</v>
      </c>
      <c r="B3834" s="10" t="s">
        <v>100</v>
      </c>
      <c r="C3834" s="10" t="s">
        <v>8</v>
      </c>
      <c r="D3834" s="10" t="s">
        <v>823</v>
      </c>
      <c r="E3834" s="10"/>
      <c r="F3834" s="25" t="s">
        <v>824</v>
      </c>
      <c r="G3834" s="26">
        <f t="shared" ref="G3834:N3835" si="4526">G3835</f>
        <v>415620.67700000003</v>
      </c>
      <c r="H3834" s="26">
        <f t="shared" si="4526"/>
        <v>415620.67700000003</v>
      </c>
      <c r="I3834" s="26">
        <f t="shared" si="4526"/>
        <v>415620.67700000003</v>
      </c>
      <c r="J3834" s="26">
        <f t="shared" si="4526"/>
        <v>0</v>
      </c>
      <c r="K3834" s="26">
        <f t="shared" si="4526"/>
        <v>0</v>
      </c>
      <c r="L3834" s="26">
        <f t="shared" si="4526"/>
        <v>415620.67700000003</v>
      </c>
      <c r="M3834" s="26">
        <f t="shared" si="4526"/>
        <v>415620.67700000003</v>
      </c>
      <c r="N3834" s="26">
        <f t="shared" si="4526"/>
        <v>415620.67700000003</v>
      </c>
      <c r="O3834" s="47">
        <f t="shared" si="4456"/>
        <v>100</v>
      </c>
      <c r="P3834" s="26">
        <f t="shared" ref="P3834:R3835" si="4527">P3835</f>
        <v>0</v>
      </c>
      <c r="Q3834" s="26">
        <f t="shared" si="4527"/>
        <v>415620.67700000003</v>
      </c>
      <c r="R3834" s="26">
        <f t="shared" si="4527"/>
        <v>0</v>
      </c>
    </row>
    <row r="3835" spans="1:18" ht="26" x14ac:dyDescent="0.35">
      <c r="A3835" s="10">
        <v>991</v>
      </c>
      <c r="B3835" s="10" t="s">
        <v>100</v>
      </c>
      <c r="C3835" s="10" t="s">
        <v>8</v>
      </c>
      <c r="D3835" s="10" t="s">
        <v>823</v>
      </c>
      <c r="E3835" s="10" t="s">
        <v>20</v>
      </c>
      <c r="F3835" s="25" t="s">
        <v>369</v>
      </c>
      <c r="G3835" s="26">
        <f t="shared" si="4526"/>
        <v>415620.67700000003</v>
      </c>
      <c r="H3835" s="26">
        <f t="shared" si="4526"/>
        <v>415620.67700000003</v>
      </c>
      <c r="I3835" s="26">
        <f t="shared" si="4526"/>
        <v>415620.67700000003</v>
      </c>
      <c r="J3835" s="26">
        <f t="shared" si="4526"/>
        <v>0</v>
      </c>
      <c r="K3835" s="26">
        <f t="shared" si="4526"/>
        <v>0</v>
      </c>
      <c r="L3835" s="26">
        <f t="shared" si="4526"/>
        <v>415620.67700000003</v>
      </c>
      <c r="M3835" s="26">
        <f t="shared" si="4526"/>
        <v>415620.67700000003</v>
      </c>
      <c r="N3835" s="26">
        <f t="shared" si="4526"/>
        <v>415620.67700000003</v>
      </c>
      <c r="O3835" s="47">
        <f t="shared" si="4456"/>
        <v>100</v>
      </c>
      <c r="P3835" s="26">
        <f t="shared" si="4527"/>
        <v>0</v>
      </c>
      <c r="Q3835" s="26">
        <f t="shared" si="4527"/>
        <v>415620.67700000003</v>
      </c>
      <c r="R3835" s="26">
        <f t="shared" si="4527"/>
        <v>0</v>
      </c>
    </row>
    <row r="3836" spans="1:18" x14ac:dyDescent="0.35">
      <c r="A3836" s="10">
        <v>991</v>
      </c>
      <c r="B3836" s="10" t="s">
        <v>100</v>
      </c>
      <c r="C3836" s="10" t="s">
        <v>8</v>
      </c>
      <c r="D3836" s="10" t="s">
        <v>823</v>
      </c>
      <c r="E3836" s="10" t="s">
        <v>524</v>
      </c>
      <c r="F3836" s="25" t="s">
        <v>360</v>
      </c>
      <c r="G3836" s="26">
        <v>415620.67700000003</v>
      </c>
      <c r="H3836" s="26">
        <v>415620.67700000003</v>
      </c>
      <c r="I3836" s="26">
        <v>415620.67700000003</v>
      </c>
      <c r="J3836" s="26"/>
      <c r="K3836" s="26"/>
      <c r="L3836" s="26">
        <f>H3836</f>
        <v>415620.67700000003</v>
      </c>
      <c r="M3836" s="26">
        <f>I3836</f>
        <v>415620.67700000003</v>
      </c>
      <c r="N3836" s="26">
        <v>415620.67700000003</v>
      </c>
      <c r="O3836" s="47">
        <f t="shared" si="4456"/>
        <v>100</v>
      </c>
      <c r="P3836" s="26"/>
      <c r="Q3836" s="26">
        <v>415620.67700000003</v>
      </c>
      <c r="R3836" s="26"/>
    </row>
    <row r="3837" spans="1:18" ht="26" x14ac:dyDescent="0.35">
      <c r="A3837" s="10">
        <v>991</v>
      </c>
      <c r="B3837" s="10" t="s">
        <v>100</v>
      </c>
      <c r="C3837" s="10" t="s">
        <v>8</v>
      </c>
      <c r="D3837" s="10" t="s">
        <v>596</v>
      </c>
      <c r="E3837" s="10"/>
      <c r="F3837" s="25" t="s">
        <v>671</v>
      </c>
      <c r="G3837" s="26">
        <f t="shared" ref="G3837:G3838" si="4528">G3838</f>
        <v>126.24299999999999</v>
      </c>
      <c r="H3837" s="26">
        <f>H3838</f>
        <v>126.24275</v>
      </c>
      <c r="I3837" s="26">
        <f t="shared" ref="I3837:M3838" si="4529">I3838</f>
        <v>126.24275</v>
      </c>
      <c r="J3837" s="26">
        <f t="shared" si="4529"/>
        <v>0</v>
      </c>
      <c r="K3837" s="26">
        <f t="shared" si="4529"/>
        <v>0</v>
      </c>
      <c r="L3837" s="26">
        <f t="shared" si="4529"/>
        <v>0</v>
      </c>
      <c r="M3837" s="26">
        <f t="shared" si="4529"/>
        <v>0</v>
      </c>
      <c r="N3837" s="26">
        <f t="shared" ref="N3837:N3838" si="4530">N3838</f>
        <v>126.242</v>
      </c>
      <c r="O3837" s="47">
        <f t="shared" si="4456"/>
        <v>99.999405906477804</v>
      </c>
      <c r="P3837" s="26">
        <f t="shared" ref="P3837:R3838" si="4531">P3838</f>
        <v>0</v>
      </c>
      <c r="Q3837" s="26">
        <f t="shared" si="4531"/>
        <v>0</v>
      </c>
      <c r="R3837" s="26">
        <f t="shared" si="4531"/>
        <v>0</v>
      </c>
    </row>
    <row r="3838" spans="1:18" ht="26" x14ac:dyDescent="0.35">
      <c r="A3838" s="10">
        <v>991</v>
      </c>
      <c r="B3838" s="10" t="s">
        <v>100</v>
      </c>
      <c r="C3838" s="10" t="s">
        <v>8</v>
      </c>
      <c r="D3838" s="10" t="s">
        <v>596</v>
      </c>
      <c r="E3838" s="10" t="s">
        <v>6</v>
      </c>
      <c r="F3838" s="25" t="s">
        <v>367</v>
      </c>
      <c r="G3838" s="26">
        <f t="shared" si="4528"/>
        <v>126.24299999999999</v>
      </c>
      <c r="H3838" s="26">
        <f>H3839</f>
        <v>126.24275</v>
      </c>
      <c r="I3838" s="26">
        <f t="shared" si="4529"/>
        <v>126.24275</v>
      </c>
      <c r="J3838" s="26">
        <f t="shared" si="4529"/>
        <v>0</v>
      </c>
      <c r="K3838" s="26">
        <f t="shared" si="4529"/>
        <v>0</v>
      </c>
      <c r="L3838" s="26">
        <f t="shared" si="4529"/>
        <v>0</v>
      </c>
      <c r="M3838" s="26">
        <f t="shared" si="4529"/>
        <v>0</v>
      </c>
      <c r="N3838" s="26">
        <f t="shared" si="4530"/>
        <v>126.242</v>
      </c>
      <c r="O3838" s="47">
        <f t="shared" si="4456"/>
        <v>99.999405906477804</v>
      </c>
      <c r="P3838" s="26">
        <f t="shared" si="4531"/>
        <v>0</v>
      </c>
      <c r="Q3838" s="26">
        <f t="shared" si="4531"/>
        <v>0</v>
      </c>
      <c r="R3838" s="26">
        <f t="shared" si="4531"/>
        <v>0</v>
      </c>
    </row>
    <row r="3839" spans="1:18" ht="26" x14ac:dyDescent="0.35">
      <c r="A3839" s="10">
        <v>991</v>
      </c>
      <c r="B3839" s="10" t="s">
        <v>100</v>
      </c>
      <c r="C3839" s="10" t="s">
        <v>8</v>
      </c>
      <c r="D3839" s="10" t="s">
        <v>596</v>
      </c>
      <c r="E3839" s="10">
        <v>240</v>
      </c>
      <c r="F3839" s="25" t="s">
        <v>356</v>
      </c>
      <c r="G3839" s="26">
        <v>126.24299999999999</v>
      </c>
      <c r="H3839" s="26">
        <v>126.24275</v>
      </c>
      <c r="I3839" s="26">
        <v>126.24275</v>
      </c>
      <c r="J3839" s="26"/>
      <c r="K3839" s="26"/>
      <c r="L3839" s="26"/>
      <c r="M3839" s="26"/>
      <c r="N3839" s="26">
        <v>126.242</v>
      </c>
      <c r="O3839" s="47">
        <f t="shared" si="4456"/>
        <v>99.999405906477804</v>
      </c>
      <c r="P3839" s="26"/>
      <c r="Q3839" s="26"/>
      <c r="R3839" s="26"/>
    </row>
    <row r="3840" spans="1:18" s="29" customFormat="1" x14ac:dyDescent="0.35">
      <c r="A3840" s="20">
        <v>991</v>
      </c>
      <c r="B3840" s="20" t="s">
        <v>100</v>
      </c>
      <c r="C3840" s="20" t="s">
        <v>100</v>
      </c>
      <c r="D3840" s="20"/>
      <c r="E3840" s="20"/>
      <c r="F3840" s="21" t="s">
        <v>382</v>
      </c>
      <c r="G3840" s="22">
        <f t="shared" ref="G3840:N3842" si="4532">G3841</f>
        <v>21228.799999999999</v>
      </c>
      <c r="H3840" s="22">
        <f t="shared" si="4532"/>
        <v>22495.899999999998</v>
      </c>
      <c r="I3840" s="22">
        <f t="shared" si="4532"/>
        <v>22495.899999999998</v>
      </c>
      <c r="J3840" s="22">
        <f t="shared" si="4532"/>
        <v>0</v>
      </c>
      <c r="K3840" s="22">
        <f t="shared" si="4532"/>
        <v>0</v>
      </c>
      <c r="L3840" s="22">
        <f t="shared" si="4532"/>
        <v>0</v>
      </c>
      <c r="M3840" s="22">
        <f t="shared" si="4532"/>
        <v>0</v>
      </c>
      <c r="N3840" s="22">
        <f t="shared" si="4532"/>
        <v>22466.887000000002</v>
      </c>
      <c r="O3840" s="48">
        <f t="shared" si="4456"/>
        <v>99.871029832102764</v>
      </c>
      <c r="P3840" s="22">
        <f t="shared" ref="P3840:R3842" si="4533">P3841</f>
        <v>0</v>
      </c>
      <c r="Q3840" s="22">
        <f t="shared" si="4533"/>
        <v>0</v>
      </c>
      <c r="R3840" s="22">
        <f t="shared" si="4533"/>
        <v>0</v>
      </c>
    </row>
    <row r="3841" spans="1:18" ht="26" x14ac:dyDescent="0.35">
      <c r="A3841" s="10">
        <v>991</v>
      </c>
      <c r="B3841" s="10" t="s">
        <v>100</v>
      </c>
      <c r="C3841" s="10" t="s">
        <v>100</v>
      </c>
      <c r="D3841" s="10" t="s">
        <v>518</v>
      </c>
      <c r="E3841" s="10"/>
      <c r="F3841" s="25" t="s">
        <v>792</v>
      </c>
      <c r="G3841" s="26">
        <f t="shared" si="4532"/>
        <v>21228.799999999999</v>
      </c>
      <c r="H3841" s="26">
        <f t="shared" si="4532"/>
        <v>22495.899999999998</v>
      </c>
      <c r="I3841" s="26">
        <f t="shared" si="4532"/>
        <v>22495.899999999998</v>
      </c>
      <c r="J3841" s="26">
        <f t="shared" si="4532"/>
        <v>0</v>
      </c>
      <c r="K3841" s="26">
        <f t="shared" si="4532"/>
        <v>0</v>
      </c>
      <c r="L3841" s="26">
        <f t="shared" si="4532"/>
        <v>0</v>
      </c>
      <c r="M3841" s="26">
        <f t="shared" si="4532"/>
        <v>0</v>
      </c>
      <c r="N3841" s="26">
        <f t="shared" si="4532"/>
        <v>22466.887000000002</v>
      </c>
      <c r="O3841" s="47">
        <f t="shared" si="4456"/>
        <v>99.871029832102764</v>
      </c>
      <c r="P3841" s="26">
        <f t="shared" si="4533"/>
        <v>0</v>
      </c>
      <c r="Q3841" s="26">
        <f t="shared" si="4533"/>
        <v>0</v>
      </c>
      <c r="R3841" s="26">
        <f t="shared" si="4533"/>
        <v>0</v>
      </c>
    </row>
    <row r="3842" spans="1:18" ht="26" x14ac:dyDescent="0.35">
      <c r="A3842" s="10">
        <v>991</v>
      </c>
      <c r="B3842" s="10" t="s">
        <v>100</v>
      </c>
      <c r="C3842" s="10" t="s">
        <v>100</v>
      </c>
      <c r="D3842" s="10" t="s">
        <v>599</v>
      </c>
      <c r="E3842" s="10"/>
      <c r="F3842" s="25" t="s">
        <v>667</v>
      </c>
      <c r="G3842" s="26">
        <f t="shared" si="4532"/>
        <v>21228.799999999999</v>
      </c>
      <c r="H3842" s="26">
        <f t="shared" si="4532"/>
        <v>22495.899999999998</v>
      </c>
      <c r="I3842" s="26">
        <f t="shared" si="4532"/>
        <v>22495.899999999998</v>
      </c>
      <c r="J3842" s="26">
        <f t="shared" si="4532"/>
        <v>0</v>
      </c>
      <c r="K3842" s="26">
        <f t="shared" si="4532"/>
        <v>0</v>
      </c>
      <c r="L3842" s="26">
        <f t="shared" si="4532"/>
        <v>0</v>
      </c>
      <c r="M3842" s="26">
        <f t="shared" si="4532"/>
        <v>0</v>
      </c>
      <c r="N3842" s="26">
        <f t="shared" si="4532"/>
        <v>22466.887000000002</v>
      </c>
      <c r="O3842" s="47">
        <f t="shared" si="4456"/>
        <v>99.871029832102764</v>
      </c>
      <c r="P3842" s="26">
        <f t="shared" si="4533"/>
        <v>0</v>
      </c>
      <c r="Q3842" s="26">
        <f t="shared" si="4533"/>
        <v>0</v>
      </c>
      <c r="R3842" s="26">
        <f t="shared" si="4533"/>
        <v>0</v>
      </c>
    </row>
    <row r="3843" spans="1:18" ht="39" x14ac:dyDescent="0.35">
      <c r="A3843" s="10">
        <v>991</v>
      </c>
      <c r="B3843" s="10" t="s">
        <v>100</v>
      </c>
      <c r="C3843" s="10" t="s">
        <v>100</v>
      </c>
      <c r="D3843" s="10" t="s">
        <v>595</v>
      </c>
      <c r="E3843" s="10"/>
      <c r="F3843" s="25" t="s">
        <v>37</v>
      </c>
      <c r="G3843" s="26">
        <f t="shared" ref="G3843" si="4534">G3844+G3846+G3848</f>
        <v>21228.799999999999</v>
      </c>
      <c r="H3843" s="26">
        <f t="shared" ref="H3843:M3843" si="4535">H3844+H3846+H3848</f>
        <v>22495.899999999998</v>
      </c>
      <c r="I3843" s="26">
        <f t="shared" si="4535"/>
        <v>22495.899999999998</v>
      </c>
      <c r="J3843" s="26">
        <f t="shared" si="4535"/>
        <v>0</v>
      </c>
      <c r="K3843" s="26">
        <f t="shared" si="4535"/>
        <v>0</v>
      </c>
      <c r="L3843" s="26">
        <f t="shared" si="4535"/>
        <v>0</v>
      </c>
      <c r="M3843" s="26">
        <f t="shared" si="4535"/>
        <v>0</v>
      </c>
      <c r="N3843" s="26">
        <f t="shared" ref="N3843" si="4536">N3844+N3846+N3848</f>
        <v>22466.887000000002</v>
      </c>
      <c r="O3843" s="47">
        <f t="shared" si="4456"/>
        <v>99.871029832102764</v>
      </c>
      <c r="P3843" s="26">
        <f t="shared" ref="P3843:R3843" si="4537">P3844+P3846+P3848</f>
        <v>0</v>
      </c>
      <c r="Q3843" s="26">
        <f t="shared" ref="Q3843" si="4538">Q3844+Q3846+Q3848</f>
        <v>0</v>
      </c>
      <c r="R3843" s="26">
        <f t="shared" si="4537"/>
        <v>0</v>
      </c>
    </row>
    <row r="3844" spans="1:18" ht="52" x14ac:dyDescent="0.35">
      <c r="A3844" s="10">
        <v>991</v>
      </c>
      <c r="B3844" s="10" t="s">
        <v>100</v>
      </c>
      <c r="C3844" s="10" t="s">
        <v>100</v>
      </c>
      <c r="D3844" s="10" t="s">
        <v>595</v>
      </c>
      <c r="E3844" s="10" t="s">
        <v>19</v>
      </c>
      <c r="F3844" s="25" t="s">
        <v>366</v>
      </c>
      <c r="G3844" s="26">
        <f t="shared" ref="G3844:N3844" si="4539">G3845</f>
        <v>18637.3</v>
      </c>
      <c r="H3844" s="26">
        <f t="shared" si="4539"/>
        <v>19903.956999999999</v>
      </c>
      <c r="I3844" s="26">
        <f t="shared" si="4539"/>
        <v>19903.956999999999</v>
      </c>
      <c r="J3844" s="26">
        <f t="shared" si="4539"/>
        <v>0</v>
      </c>
      <c r="K3844" s="26">
        <f t="shared" si="4539"/>
        <v>0</v>
      </c>
      <c r="L3844" s="26">
        <f t="shared" si="4539"/>
        <v>0</v>
      </c>
      <c r="M3844" s="26">
        <f t="shared" si="4539"/>
        <v>0</v>
      </c>
      <c r="N3844" s="26">
        <f t="shared" si="4539"/>
        <v>19876.167000000001</v>
      </c>
      <c r="O3844" s="47">
        <f t="shared" si="4456"/>
        <v>99.860379521519278</v>
      </c>
      <c r="P3844" s="26">
        <f t="shared" ref="P3844:R3844" si="4540">P3845</f>
        <v>0</v>
      </c>
      <c r="Q3844" s="26">
        <f t="shared" si="4540"/>
        <v>0</v>
      </c>
      <c r="R3844" s="26">
        <f t="shared" si="4540"/>
        <v>0</v>
      </c>
    </row>
    <row r="3845" spans="1:18" x14ac:dyDescent="0.35">
      <c r="A3845" s="10">
        <v>991</v>
      </c>
      <c r="B3845" s="10" t="s">
        <v>100</v>
      </c>
      <c r="C3845" s="10" t="s">
        <v>100</v>
      </c>
      <c r="D3845" s="10" t="s">
        <v>595</v>
      </c>
      <c r="E3845" s="10">
        <v>110</v>
      </c>
      <c r="F3845" s="25" t="s">
        <v>354</v>
      </c>
      <c r="G3845" s="26">
        <v>18637.3</v>
      </c>
      <c r="H3845" s="26">
        <v>19903.956999999999</v>
      </c>
      <c r="I3845" s="26">
        <v>19903.956999999999</v>
      </c>
      <c r="J3845" s="26"/>
      <c r="K3845" s="26"/>
      <c r="L3845" s="26"/>
      <c r="M3845" s="26"/>
      <c r="N3845" s="26">
        <v>19876.167000000001</v>
      </c>
      <c r="O3845" s="47">
        <f t="shared" si="4456"/>
        <v>99.860379521519278</v>
      </c>
      <c r="P3845" s="26"/>
      <c r="Q3845" s="26"/>
      <c r="R3845" s="26"/>
    </row>
    <row r="3846" spans="1:18" ht="26" x14ac:dyDescent="0.35">
      <c r="A3846" s="10">
        <v>991</v>
      </c>
      <c r="B3846" s="10" t="s">
        <v>100</v>
      </c>
      <c r="C3846" s="10" t="s">
        <v>100</v>
      </c>
      <c r="D3846" s="10" t="s">
        <v>595</v>
      </c>
      <c r="E3846" s="10" t="s">
        <v>6</v>
      </c>
      <c r="F3846" s="25" t="s">
        <v>367</v>
      </c>
      <c r="G3846" s="26">
        <f t="shared" ref="G3846:N3846" si="4541">G3847</f>
        <v>2547.4</v>
      </c>
      <c r="H3846" s="26">
        <f t="shared" si="4541"/>
        <v>2561.12453</v>
      </c>
      <c r="I3846" s="26">
        <f t="shared" si="4541"/>
        <v>2561.12453</v>
      </c>
      <c r="J3846" s="26">
        <f t="shared" si="4541"/>
        <v>0</v>
      </c>
      <c r="K3846" s="26">
        <f t="shared" si="4541"/>
        <v>0</v>
      </c>
      <c r="L3846" s="26">
        <f t="shared" si="4541"/>
        <v>0</v>
      </c>
      <c r="M3846" s="26">
        <f t="shared" si="4541"/>
        <v>0</v>
      </c>
      <c r="N3846" s="26">
        <f t="shared" si="4541"/>
        <v>2559.902</v>
      </c>
      <c r="O3846" s="47">
        <f t="shared" si="4456"/>
        <v>99.952265890015113</v>
      </c>
      <c r="P3846" s="26">
        <f t="shared" ref="P3846:R3846" si="4542">P3847</f>
        <v>0</v>
      </c>
      <c r="Q3846" s="26">
        <f t="shared" si="4542"/>
        <v>0</v>
      </c>
      <c r="R3846" s="26">
        <f t="shared" si="4542"/>
        <v>0</v>
      </c>
    </row>
    <row r="3847" spans="1:18" ht="26" x14ac:dyDescent="0.35">
      <c r="A3847" s="10">
        <v>991</v>
      </c>
      <c r="B3847" s="10" t="s">
        <v>100</v>
      </c>
      <c r="C3847" s="10" t="s">
        <v>100</v>
      </c>
      <c r="D3847" s="10" t="s">
        <v>595</v>
      </c>
      <c r="E3847" s="10">
        <v>240</v>
      </c>
      <c r="F3847" s="25" t="s">
        <v>356</v>
      </c>
      <c r="G3847" s="26">
        <v>2547.4</v>
      </c>
      <c r="H3847" s="26">
        <v>2561.12453</v>
      </c>
      <c r="I3847" s="26">
        <v>2561.12453</v>
      </c>
      <c r="J3847" s="26"/>
      <c r="K3847" s="26"/>
      <c r="L3847" s="26"/>
      <c r="M3847" s="26"/>
      <c r="N3847" s="26">
        <v>2559.902</v>
      </c>
      <c r="O3847" s="47">
        <f t="shared" si="4456"/>
        <v>99.952265890015113</v>
      </c>
      <c r="P3847" s="26"/>
      <c r="Q3847" s="26"/>
      <c r="R3847" s="26"/>
    </row>
    <row r="3848" spans="1:18" x14ac:dyDescent="0.35">
      <c r="A3848" s="10">
        <v>991</v>
      </c>
      <c r="B3848" s="10" t="s">
        <v>100</v>
      </c>
      <c r="C3848" s="10" t="s">
        <v>100</v>
      </c>
      <c r="D3848" s="10" t="s">
        <v>595</v>
      </c>
      <c r="E3848" s="10" t="s">
        <v>7</v>
      </c>
      <c r="F3848" s="25" t="s">
        <v>371</v>
      </c>
      <c r="G3848" s="26">
        <f t="shared" ref="G3848:N3848" si="4543">G3849</f>
        <v>44.1</v>
      </c>
      <c r="H3848" s="26">
        <f t="shared" si="4543"/>
        <v>30.818470000000001</v>
      </c>
      <c r="I3848" s="26">
        <f t="shared" si="4543"/>
        <v>30.818470000000001</v>
      </c>
      <c r="J3848" s="26">
        <f t="shared" si="4543"/>
        <v>0</v>
      </c>
      <c r="K3848" s="26">
        <f t="shared" si="4543"/>
        <v>0</v>
      </c>
      <c r="L3848" s="26">
        <f t="shared" si="4543"/>
        <v>0</v>
      </c>
      <c r="M3848" s="26">
        <f t="shared" si="4543"/>
        <v>0</v>
      </c>
      <c r="N3848" s="26">
        <f t="shared" si="4543"/>
        <v>30.818000000000001</v>
      </c>
      <c r="O3848" s="47">
        <f t="shared" si="4456"/>
        <v>99.998474940514569</v>
      </c>
      <c r="P3848" s="26">
        <f t="shared" ref="P3848:R3848" si="4544">P3849</f>
        <v>0</v>
      </c>
      <c r="Q3848" s="26">
        <f t="shared" si="4544"/>
        <v>0</v>
      </c>
      <c r="R3848" s="26">
        <f t="shared" si="4544"/>
        <v>0</v>
      </c>
    </row>
    <row r="3849" spans="1:18" x14ac:dyDescent="0.35">
      <c r="A3849" s="10">
        <v>991</v>
      </c>
      <c r="B3849" s="10" t="s">
        <v>100</v>
      </c>
      <c r="C3849" s="10" t="s">
        <v>100</v>
      </c>
      <c r="D3849" s="10" t="s">
        <v>595</v>
      </c>
      <c r="E3849" s="10">
        <v>850</v>
      </c>
      <c r="F3849" s="25" t="s">
        <v>365</v>
      </c>
      <c r="G3849" s="26">
        <v>44.1</v>
      </c>
      <c r="H3849" s="26">
        <v>30.818470000000001</v>
      </c>
      <c r="I3849" s="26">
        <v>30.818470000000001</v>
      </c>
      <c r="J3849" s="26"/>
      <c r="K3849" s="26"/>
      <c r="L3849" s="26"/>
      <c r="M3849" s="26"/>
      <c r="N3849" s="26">
        <v>30.818000000000001</v>
      </c>
      <c r="O3849" s="47">
        <f t="shared" si="4456"/>
        <v>99.998474940514569</v>
      </c>
      <c r="P3849" s="26"/>
      <c r="Q3849" s="26"/>
      <c r="R3849" s="26"/>
    </row>
    <row r="3850" spans="1:18" s="7" customFormat="1" x14ac:dyDescent="0.35">
      <c r="A3850" s="16">
        <v>991</v>
      </c>
      <c r="B3850" s="16" t="s">
        <v>129</v>
      </c>
      <c r="C3850" s="16"/>
      <c r="D3850" s="16"/>
      <c r="E3850" s="16"/>
      <c r="F3850" s="17" t="s">
        <v>151</v>
      </c>
      <c r="G3850" s="18">
        <f>G3851</f>
        <v>207495.68200000003</v>
      </c>
      <c r="H3850" s="18">
        <f t="shared" ref="H3850:R3850" si="4545">H3851</f>
        <v>366544.53263000003</v>
      </c>
      <c r="I3850" s="18">
        <f t="shared" si="4545"/>
        <v>302992.60119999998</v>
      </c>
      <c r="J3850" s="18">
        <f t="shared" si="4545"/>
        <v>273727.77944000001</v>
      </c>
      <c r="K3850" s="18">
        <f t="shared" si="4545"/>
        <v>210175.84801000002</v>
      </c>
      <c r="L3850" s="18">
        <f t="shared" si="4545"/>
        <v>0</v>
      </c>
      <c r="M3850" s="18">
        <f t="shared" si="4545"/>
        <v>0</v>
      </c>
      <c r="N3850" s="18">
        <f t="shared" si="4545"/>
        <v>236271.50799999997</v>
      </c>
      <c r="O3850" s="46">
        <f t="shared" si="4456"/>
        <v>64.459154882143281</v>
      </c>
      <c r="P3850" s="18">
        <f t="shared" si="4545"/>
        <v>185245.72100000002</v>
      </c>
      <c r="Q3850" s="18">
        <f t="shared" si="4545"/>
        <v>0</v>
      </c>
      <c r="R3850" s="18">
        <f t="shared" si="4545"/>
        <v>0</v>
      </c>
    </row>
    <row r="3851" spans="1:18" s="29" customFormat="1" x14ac:dyDescent="0.35">
      <c r="A3851" s="20">
        <v>991</v>
      </c>
      <c r="B3851" s="20" t="s">
        <v>129</v>
      </c>
      <c r="C3851" s="20" t="s">
        <v>99</v>
      </c>
      <c r="D3851" s="20"/>
      <c r="E3851" s="20"/>
      <c r="F3851" s="21" t="s">
        <v>152</v>
      </c>
      <c r="G3851" s="22">
        <f t="shared" ref="G3851" si="4546">G3852+G3879</f>
        <v>207495.68200000003</v>
      </c>
      <c r="H3851" s="22">
        <f t="shared" ref="H3851:M3851" si="4547">H3852+H3879</f>
        <v>366544.53263000003</v>
      </c>
      <c r="I3851" s="22">
        <f t="shared" si="4547"/>
        <v>302992.60119999998</v>
      </c>
      <c r="J3851" s="22">
        <f t="shared" si="4547"/>
        <v>273727.77944000001</v>
      </c>
      <c r="K3851" s="22">
        <f t="shared" si="4547"/>
        <v>210175.84801000002</v>
      </c>
      <c r="L3851" s="22">
        <f t="shared" si="4547"/>
        <v>0</v>
      </c>
      <c r="M3851" s="22">
        <f t="shared" si="4547"/>
        <v>0</v>
      </c>
      <c r="N3851" s="22">
        <f t="shared" ref="N3851" si="4548">N3852+N3879</f>
        <v>236271.50799999997</v>
      </c>
      <c r="O3851" s="48">
        <f t="shared" si="4456"/>
        <v>64.459154882143281</v>
      </c>
      <c r="P3851" s="22">
        <f t="shared" ref="P3851:R3851" si="4549">P3852+P3879</f>
        <v>185245.72100000002</v>
      </c>
      <c r="Q3851" s="22">
        <f t="shared" ref="Q3851" si="4550">Q3852+Q3879</f>
        <v>0</v>
      </c>
      <c r="R3851" s="22">
        <f t="shared" si="4549"/>
        <v>0</v>
      </c>
    </row>
    <row r="3852" spans="1:18" ht="26" x14ac:dyDescent="0.35">
      <c r="A3852" s="10">
        <v>991</v>
      </c>
      <c r="B3852" s="10" t="s">
        <v>129</v>
      </c>
      <c r="C3852" s="10" t="s">
        <v>99</v>
      </c>
      <c r="D3852" s="10" t="s">
        <v>518</v>
      </c>
      <c r="E3852" s="10"/>
      <c r="F3852" s="25" t="s">
        <v>792</v>
      </c>
      <c r="G3852" s="26">
        <f>G3863+G3853</f>
        <v>157808.30200000003</v>
      </c>
      <c r="H3852" s="26">
        <f t="shared" ref="H3852:R3852" si="4551">H3863+H3853</f>
        <v>317972.66913000005</v>
      </c>
      <c r="I3852" s="26">
        <f t="shared" ref="I3852:M3852" si="4552">I3863+I3853</f>
        <v>254420.7377</v>
      </c>
      <c r="J3852" s="26">
        <f t="shared" si="4552"/>
        <v>225155.91594000001</v>
      </c>
      <c r="K3852" s="26">
        <f t="shared" si="4552"/>
        <v>161603.98451000001</v>
      </c>
      <c r="L3852" s="26">
        <f t="shared" si="4552"/>
        <v>0</v>
      </c>
      <c r="M3852" s="26">
        <f t="shared" si="4552"/>
        <v>0</v>
      </c>
      <c r="N3852" s="26">
        <f t="shared" si="4551"/>
        <v>191287.21699999998</v>
      </c>
      <c r="O3852" s="47">
        <f t="shared" si="4456"/>
        <v>60.158383273436009</v>
      </c>
      <c r="P3852" s="26">
        <f t="shared" ref="P3852:Q3852" si="4553">P3863+P3853</f>
        <v>140261.43000000002</v>
      </c>
      <c r="Q3852" s="26">
        <f t="shared" si="4553"/>
        <v>0</v>
      </c>
      <c r="R3852" s="26">
        <f t="shared" si="4551"/>
        <v>0</v>
      </c>
    </row>
    <row r="3853" spans="1:18" ht="26" x14ac:dyDescent="0.35">
      <c r="A3853" s="10">
        <v>991</v>
      </c>
      <c r="B3853" s="10" t="s">
        <v>129</v>
      </c>
      <c r="C3853" s="10" t="s">
        <v>99</v>
      </c>
      <c r="D3853" s="10" t="s">
        <v>598</v>
      </c>
      <c r="E3853" s="10"/>
      <c r="F3853" s="25" t="s">
        <v>663</v>
      </c>
      <c r="G3853" s="26">
        <f>G3860+G3854+G3857</f>
        <v>122735.32400000001</v>
      </c>
      <c r="H3853" s="26">
        <f t="shared" ref="H3853:R3853" si="4554">H3860+H3854+H3857</f>
        <v>122735.32336000001</v>
      </c>
      <c r="I3853" s="26">
        <f t="shared" si="4554"/>
        <v>75425.955669999996</v>
      </c>
      <c r="J3853" s="26">
        <f t="shared" si="4554"/>
        <v>64991.548170000002</v>
      </c>
      <c r="K3853" s="26">
        <f t="shared" si="4554"/>
        <v>17682.180479999999</v>
      </c>
      <c r="L3853" s="26">
        <f t="shared" si="4554"/>
        <v>0</v>
      </c>
      <c r="M3853" s="26">
        <f t="shared" si="4554"/>
        <v>0</v>
      </c>
      <c r="N3853" s="26">
        <f t="shared" si="4554"/>
        <v>38787.457000000002</v>
      </c>
      <c r="O3853" s="47">
        <f t="shared" si="4456"/>
        <v>31.602521538343876</v>
      </c>
      <c r="P3853" s="26">
        <f t="shared" si="4554"/>
        <v>10657.983</v>
      </c>
      <c r="Q3853" s="26">
        <f t="shared" si="4554"/>
        <v>0</v>
      </c>
      <c r="R3853" s="26">
        <f t="shared" si="4554"/>
        <v>0</v>
      </c>
    </row>
    <row r="3854" spans="1:18" ht="26" x14ac:dyDescent="0.35">
      <c r="A3854" s="10">
        <v>991</v>
      </c>
      <c r="B3854" s="10" t="s">
        <v>129</v>
      </c>
      <c r="C3854" s="10" t="s">
        <v>99</v>
      </c>
      <c r="D3854" s="10" t="s">
        <v>591</v>
      </c>
      <c r="E3854" s="10"/>
      <c r="F3854" s="25" t="s">
        <v>664</v>
      </c>
      <c r="G3854" s="26">
        <f>G3855</f>
        <v>9961.14</v>
      </c>
      <c r="H3854" s="26">
        <f t="shared" ref="H3854:R3855" si="4555">H3855</f>
        <v>9961.14</v>
      </c>
      <c r="I3854" s="26">
        <f t="shared" si="4555"/>
        <v>9961.14</v>
      </c>
      <c r="J3854" s="26">
        <f t="shared" si="4555"/>
        <v>0</v>
      </c>
      <c r="K3854" s="26">
        <f t="shared" si="4555"/>
        <v>0</v>
      </c>
      <c r="L3854" s="26">
        <f t="shared" si="4555"/>
        <v>0</v>
      </c>
      <c r="M3854" s="26">
        <f t="shared" si="4555"/>
        <v>0</v>
      </c>
      <c r="N3854" s="26">
        <f t="shared" si="4555"/>
        <v>0</v>
      </c>
      <c r="O3854" s="47">
        <f t="shared" ref="O3854:O3917" si="4556">N3854/H3854*100</f>
        <v>0</v>
      </c>
      <c r="P3854" s="26">
        <f t="shared" si="4555"/>
        <v>0</v>
      </c>
      <c r="Q3854" s="26">
        <f t="shared" si="4555"/>
        <v>0</v>
      </c>
      <c r="R3854" s="26">
        <f t="shared" si="4555"/>
        <v>0</v>
      </c>
    </row>
    <row r="3855" spans="1:18" x14ac:dyDescent="0.35">
      <c r="A3855" s="10">
        <v>991</v>
      </c>
      <c r="B3855" s="10" t="s">
        <v>129</v>
      </c>
      <c r="C3855" s="10" t="s">
        <v>99</v>
      </c>
      <c r="D3855" s="10" t="s">
        <v>591</v>
      </c>
      <c r="E3855" s="10" t="s">
        <v>141</v>
      </c>
      <c r="F3855" s="25" t="s">
        <v>368</v>
      </c>
      <c r="G3855" s="26">
        <f>G3856</f>
        <v>9961.14</v>
      </c>
      <c r="H3855" s="26">
        <f t="shared" si="4555"/>
        <v>9961.14</v>
      </c>
      <c r="I3855" s="26">
        <f t="shared" si="4555"/>
        <v>9961.14</v>
      </c>
      <c r="J3855" s="26">
        <f t="shared" si="4555"/>
        <v>0</v>
      </c>
      <c r="K3855" s="26">
        <f t="shared" si="4555"/>
        <v>0</v>
      </c>
      <c r="L3855" s="26">
        <f t="shared" si="4555"/>
        <v>0</v>
      </c>
      <c r="M3855" s="26">
        <f t="shared" si="4555"/>
        <v>0</v>
      </c>
      <c r="N3855" s="26">
        <f t="shared" si="4555"/>
        <v>0</v>
      </c>
      <c r="O3855" s="47">
        <f t="shared" si="4556"/>
        <v>0</v>
      </c>
      <c r="P3855" s="26">
        <f t="shared" si="4555"/>
        <v>0</v>
      </c>
      <c r="Q3855" s="26">
        <f t="shared" si="4555"/>
        <v>0</v>
      </c>
      <c r="R3855" s="26">
        <f t="shared" si="4555"/>
        <v>0</v>
      </c>
    </row>
    <row r="3856" spans="1:18" ht="26" x14ac:dyDescent="0.35">
      <c r="A3856" s="10">
        <v>991</v>
      </c>
      <c r="B3856" s="10" t="s">
        <v>129</v>
      </c>
      <c r="C3856" s="10" t="s">
        <v>99</v>
      </c>
      <c r="D3856" s="10" t="s">
        <v>591</v>
      </c>
      <c r="E3856" s="10" t="s">
        <v>801</v>
      </c>
      <c r="F3856" s="25" t="s">
        <v>357</v>
      </c>
      <c r="G3856" s="26">
        <v>9961.14</v>
      </c>
      <c r="H3856" s="26">
        <v>9961.14</v>
      </c>
      <c r="I3856" s="26">
        <v>9961.14</v>
      </c>
      <c r="J3856" s="26"/>
      <c r="K3856" s="26"/>
      <c r="L3856" s="26"/>
      <c r="M3856" s="26"/>
      <c r="N3856" s="26"/>
      <c r="O3856" s="47">
        <f t="shared" si="4556"/>
        <v>0</v>
      </c>
      <c r="P3856" s="26"/>
      <c r="Q3856" s="26"/>
      <c r="R3856" s="26"/>
    </row>
    <row r="3857" spans="1:18" ht="26" x14ac:dyDescent="0.35">
      <c r="A3857" s="10">
        <v>991</v>
      </c>
      <c r="B3857" s="10" t="s">
        <v>129</v>
      </c>
      <c r="C3857" s="10" t="s">
        <v>99</v>
      </c>
      <c r="D3857" s="10" t="s">
        <v>858</v>
      </c>
      <c r="E3857" s="10"/>
      <c r="F3857" s="25" t="s">
        <v>990</v>
      </c>
      <c r="G3857" s="26">
        <f>G3858</f>
        <v>12030.406000000001</v>
      </c>
      <c r="H3857" s="26">
        <f t="shared" ref="H3857:R3858" si="4557">H3858</f>
        <v>12030.406010000001</v>
      </c>
      <c r="I3857" s="26">
        <f t="shared" si="4557"/>
        <v>0</v>
      </c>
      <c r="J3857" s="26">
        <f t="shared" si="4557"/>
        <v>12030.406010000001</v>
      </c>
      <c r="K3857" s="26">
        <f t="shared" si="4557"/>
        <v>0</v>
      </c>
      <c r="L3857" s="26">
        <f t="shared" si="4557"/>
        <v>0</v>
      </c>
      <c r="M3857" s="26">
        <f t="shared" si="4557"/>
        <v>0</v>
      </c>
      <c r="N3857" s="26">
        <f t="shared" si="4557"/>
        <v>0</v>
      </c>
      <c r="O3857" s="47">
        <f t="shared" si="4556"/>
        <v>0</v>
      </c>
      <c r="P3857" s="26">
        <f t="shared" si="4557"/>
        <v>0</v>
      </c>
      <c r="Q3857" s="26">
        <f t="shared" si="4557"/>
        <v>0</v>
      </c>
      <c r="R3857" s="26">
        <f t="shared" si="4557"/>
        <v>0</v>
      </c>
    </row>
    <row r="3858" spans="1:18" x14ac:dyDescent="0.35">
      <c r="A3858" s="10">
        <v>991</v>
      </c>
      <c r="B3858" s="10" t="s">
        <v>129</v>
      </c>
      <c r="C3858" s="10" t="s">
        <v>99</v>
      </c>
      <c r="D3858" s="10" t="s">
        <v>858</v>
      </c>
      <c r="E3858" s="10" t="s">
        <v>141</v>
      </c>
      <c r="F3858" s="25" t="s">
        <v>368</v>
      </c>
      <c r="G3858" s="26">
        <f>G3859</f>
        <v>12030.406000000001</v>
      </c>
      <c r="H3858" s="26">
        <f t="shared" si="4557"/>
        <v>12030.406010000001</v>
      </c>
      <c r="I3858" s="26">
        <f t="shared" si="4557"/>
        <v>0</v>
      </c>
      <c r="J3858" s="26">
        <f t="shared" si="4557"/>
        <v>12030.406010000001</v>
      </c>
      <c r="K3858" s="26">
        <f t="shared" si="4557"/>
        <v>0</v>
      </c>
      <c r="L3858" s="26">
        <f t="shared" si="4557"/>
        <v>0</v>
      </c>
      <c r="M3858" s="26">
        <f t="shared" si="4557"/>
        <v>0</v>
      </c>
      <c r="N3858" s="26">
        <f t="shared" si="4557"/>
        <v>0</v>
      </c>
      <c r="O3858" s="47">
        <f t="shared" si="4556"/>
        <v>0</v>
      </c>
      <c r="P3858" s="26">
        <f t="shared" si="4557"/>
        <v>0</v>
      </c>
      <c r="Q3858" s="26">
        <f t="shared" si="4557"/>
        <v>0</v>
      </c>
      <c r="R3858" s="26">
        <f t="shared" si="4557"/>
        <v>0</v>
      </c>
    </row>
    <row r="3859" spans="1:18" ht="26" x14ac:dyDescent="0.35">
      <c r="A3859" s="10">
        <v>991</v>
      </c>
      <c r="B3859" s="10" t="s">
        <v>129</v>
      </c>
      <c r="C3859" s="10" t="s">
        <v>99</v>
      </c>
      <c r="D3859" s="10" t="s">
        <v>858</v>
      </c>
      <c r="E3859" s="10" t="s">
        <v>801</v>
      </c>
      <c r="F3859" s="25" t="s">
        <v>357</v>
      </c>
      <c r="G3859" s="26">
        <v>12030.406000000001</v>
      </c>
      <c r="H3859" s="26">
        <v>12030.406010000001</v>
      </c>
      <c r="I3859" s="26">
        <v>0</v>
      </c>
      <c r="J3859" s="26">
        <f>H3859</f>
        <v>12030.406010000001</v>
      </c>
      <c r="K3859" s="26">
        <f>I3859</f>
        <v>0</v>
      </c>
      <c r="L3859" s="26"/>
      <c r="M3859" s="26"/>
      <c r="N3859" s="26"/>
      <c r="O3859" s="47">
        <f t="shared" si="4556"/>
        <v>0</v>
      </c>
      <c r="P3859" s="26"/>
      <c r="Q3859" s="26"/>
      <c r="R3859" s="26"/>
    </row>
    <row r="3860" spans="1:18" ht="26" x14ac:dyDescent="0.35">
      <c r="A3860" s="10">
        <v>991</v>
      </c>
      <c r="B3860" s="10" t="s">
        <v>129</v>
      </c>
      <c r="C3860" s="10" t="s">
        <v>99</v>
      </c>
      <c r="D3860" s="10" t="s">
        <v>860</v>
      </c>
      <c r="E3860" s="10"/>
      <c r="F3860" s="25" t="s">
        <v>859</v>
      </c>
      <c r="G3860" s="26">
        <f>G3861</f>
        <v>100743.77800000001</v>
      </c>
      <c r="H3860" s="26">
        <f t="shared" ref="H3860:R3861" si="4558">H3861</f>
        <v>100743.77735</v>
      </c>
      <c r="I3860" s="26">
        <f t="shared" si="4558"/>
        <v>65464.815669999996</v>
      </c>
      <c r="J3860" s="26">
        <f t="shared" si="4558"/>
        <v>52961.142160000003</v>
      </c>
      <c r="K3860" s="26">
        <f t="shared" si="4558"/>
        <v>17682.180479999999</v>
      </c>
      <c r="L3860" s="26">
        <f t="shared" si="4558"/>
        <v>0</v>
      </c>
      <c r="M3860" s="26">
        <f t="shared" si="4558"/>
        <v>0</v>
      </c>
      <c r="N3860" s="26">
        <f t="shared" si="4558"/>
        <v>38787.457000000002</v>
      </c>
      <c r="O3860" s="47">
        <f t="shared" si="4556"/>
        <v>38.501094579019181</v>
      </c>
      <c r="P3860" s="26">
        <f t="shared" si="4558"/>
        <v>10657.983</v>
      </c>
      <c r="Q3860" s="26">
        <f t="shared" si="4558"/>
        <v>0</v>
      </c>
      <c r="R3860" s="26">
        <f t="shared" si="4558"/>
        <v>0</v>
      </c>
    </row>
    <row r="3861" spans="1:18" x14ac:dyDescent="0.35">
      <c r="A3861" s="10">
        <v>991</v>
      </c>
      <c r="B3861" s="10" t="s">
        <v>129</v>
      </c>
      <c r="C3861" s="10" t="s">
        <v>99</v>
      </c>
      <c r="D3861" s="10" t="s">
        <v>860</v>
      </c>
      <c r="E3861" s="10" t="s">
        <v>141</v>
      </c>
      <c r="F3861" s="25" t="s">
        <v>368</v>
      </c>
      <c r="G3861" s="26">
        <f>G3862</f>
        <v>100743.77800000001</v>
      </c>
      <c r="H3861" s="26">
        <f t="shared" si="4558"/>
        <v>100743.77735</v>
      </c>
      <c r="I3861" s="26">
        <f t="shared" si="4558"/>
        <v>65464.815669999996</v>
      </c>
      <c r="J3861" s="26">
        <f t="shared" si="4558"/>
        <v>52961.142160000003</v>
      </c>
      <c r="K3861" s="26">
        <f t="shared" si="4558"/>
        <v>17682.180479999999</v>
      </c>
      <c r="L3861" s="26">
        <f t="shared" si="4558"/>
        <v>0</v>
      </c>
      <c r="M3861" s="26">
        <f t="shared" si="4558"/>
        <v>0</v>
      </c>
      <c r="N3861" s="26">
        <f t="shared" si="4558"/>
        <v>38787.457000000002</v>
      </c>
      <c r="O3861" s="47">
        <f t="shared" si="4556"/>
        <v>38.501094579019181</v>
      </c>
      <c r="P3861" s="26">
        <f t="shared" si="4558"/>
        <v>10657.983</v>
      </c>
      <c r="Q3861" s="26">
        <f t="shared" si="4558"/>
        <v>0</v>
      </c>
      <c r="R3861" s="26">
        <f t="shared" si="4558"/>
        <v>0</v>
      </c>
    </row>
    <row r="3862" spans="1:18" ht="26" x14ac:dyDescent="0.35">
      <c r="A3862" s="10">
        <v>991</v>
      </c>
      <c r="B3862" s="10" t="s">
        <v>129</v>
      </c>
      <c r="C3862" s="10" t="s">
        <v>99</v>
      </c>
      <c r="D3862" s="10" t="s">
        <v>860</v>
      </c>
      <c r="E3862" s="10" t="s">
        <v>801</v>
      </c>
      <c r="F3862" s="25" t="s">
        <v>357</v>
      </c>
      <c r="G3862" s="26">
        <v>100743.77800000001</v>
      </c>
      <c r="H3862" s="26">
        <v>100743.77735</v>
      </c>
      <c r="I3862" s="26">
        <f>47782.63519+17682.18048</f>
        <v>65464.815669999996</v>
      </c>
      <c r="J3862" s="26">
        <v>52961.142160000003</v>
      </c>
      <c r="K3862" s="26">
        <v>17682.180479999999</v>
      </c>
      <c r="L3862" s="26"/>
      <c r="M3862" s="26"/>
      <c r="N3862" s="26">
        <v>38787.457000000002</v>
      </c>
      <c r="O3862" s="47">
        <f t="shared" si="4556"/>
        <v>38.501094579019181</v>
      </c>
      <c r="P3862" s="26">
        <v>10657.983</v>
      </c>
      <c r="Q3862" s="26"/>
      <c r="R3862" s="26"/>
    </row>
    <row r="3863" spans="1:18" ht="26" x14ac:dyDescent="0.35">
      <c r="A3863" s="10">
        <v>991</v>
      </c>
      <c r="B3863" s="10" t="s">
        <v>129</v>
      </c>
      <c r="C3863" s="10" t="s">
        <v>99</v>
      </c>
      <c r="D3863" s="10" t="s">
        <v>519</v>
      </c>
      <c r="E3863" s="10"/>
      <c r="F3863" s="25" t="s">
        <v>669</v>
      </c>
      <c r="G3863" s="26">
        <f>G3876+G3864+G3870+G3873</f>
        <v>35072.978000000003</v>
      </c>
      <c r="H3863" s="26">
        <f>H3876+H3864+H3870+H3873+H3867</f>
        <v>195237.34577000001</v>
      </c>
      <c r="I3863" s="26">
        <f t="shared" ref="I3863:J3863" si="4559">I3876+I3864+I3870+I3873+I3867</f>
        <v>178994.78203</v>
      </c>
      <c r="J3863" s="26">
        <f t="shared" si="4559"/>
        <v>160164.36777000001</v>
      </c>
      <c r="K3863" s="26">
        <f t="shared" ref="K3863" si="4560">K3876+K3864+K3870+K3873+K3867</f>
        <v>143921.80403</v>
      </c>
      <c r="L3863" s="26">
        <f t="shared" ref="L3863" si="4561">L3876+L3864+L3870+L3873+L3867</f>
        <v>0</v>
      </c>
      <c r="M3863" s="26">
        <f t="shared" ref="M3863" si="4562">M3876+M3864+M3870+M3873+M3867</f>
        <v>0</v>
      </c>
      <c r="N3863" s="26">
        <f t="shared" ref="N3863" si="4563">N3876+N3864+N3870+N3873+N3867</f>
        <v>152499.75999999998</v>
      </c>
      <c r="O3863" s="47">
        <f t="shared" si="4556"/>
        <v>78.109933014379749</v>
      </c>
      <c r="P3863" s="26">
        <f t="shared" ref="P3863" si="4564">P3876+P3864+P3870+P3873+P3867</f>
        <v>129603.44700000001</v>
      </c>
      <c r="Q3863" s="26">
        <f t="shared" ref="Q3863" si="4565">Q3876+Q3864+Q3870+Q3873+Q3867</f>
        <v>0</v>
      </c>
      <c r="R3863" s="26">
        <f t="shared" ref="R3863" si="4566">R3876+R3864+R3870+R3873+R3867</f>
        <v>0</v>
      </c>
    </row>
    <row r="3864" spans="1:18" ht="39" x14ac:dyDescent="0.35">
      <c r="A3864" s="10">
        <v>991</v>
      </c>
      <c r="B3864" s="10" t="s">
        <v>129</v>
      </c>
      <c r="C3864" s="10" t="s">
        <v>99</v>
      </c>
      <c r="D3864" s="10" t="s">
        <v>917</v>
      </c>
      <c r="E3864" s="10"/>
      <c r="F3864" s="25" t="s">
        <v>919</v>
      </c>
      <c r="G3864" s="26">
        <f>G3865</f>
        <v>0</v>
      </c>
      <c r="H3864" s="26">
        <f t="shared" ref="H3864:N3865" si="4567">H3865</f>
        <v>30097.185000000001</v>
      </c>
      <c r="I3864" s="26">
        <f t="shared" si="4567"/>
        <v>17329.402999999998</v>
      </c>
      <c r="J3864" s="26">
        <f t="shared" si="4567"/>
        <v>30097.185000000001</v>
      </c>
      <c r="K3864" s="26">
        <f t="shared" si="4567"/>
        <v>17329.402999999998</v>
      </c>
      <c r="L3864" s="26">
        <f t="shared" si="4567"/>
        <v>0</v>
      </c>
      <c r="M3864" s="26">
        <f t="shared" si="4567"/>
        <v>0</v>
      </c>
      <c r="N3864" s="26">
        <f t="shared" si="4567"/>
        <v>17329.402999999998</v>
      </c>
      <c r="O3864" s="47">
        <f t="shared" si="4556"/>
        <v>57.578152242477152</v>
      </c>
      <c r="P3864" s="26">
        <f t="shared" ref="P3864:R3865" si="4568">P3865</f>
        <v>17329.402999999998</v>
      </c>
      <c r="Q3864" s="26">
        <f t="shared" si="4568"/>
        <v>0</v>
      </c>
      <c r="R3864" s="26">
        <f t="shared" si="4568"/>
        <v>0</v>
      </c>
    </row>
    <row r="3865" spans="1:18" x14ac:dyDescent="0.35">
      <c r="A3865" s="10">
        <v>991</v>
      </c>
      <c r="B3865" s="10" t="s">
        <v>129</v>
      </c>
      <c r="C3865" s="10" t="s">
        <v>99</v>
      </c>
      <c r="D3865" s="10" t="s">
        <v>917</v>
      </c>
      <c r="E3865" s="10" t="s">
        <v>141</v>
      </c>
      <c r="F3865" s="25" t="s">
        <v>368</v>
      </c>
      <c r="G3865" s="26">
        <f>G3866</f>
        <v>0</v>
      </c>
      <c r="H3865" s="26">
        <f t="shared" si="4567"/>
        <v>30097.185000000001</v>
      </c>
      <c r="I3865" s="26">
        <f t="shared" si="4567"/>
        <v>17329.402999999998</v>
      </c>
      <c r="J3865" s="26">
        <f t="shared" si="4567"/>
        <v>30097.185000000001</v>
      </c>
      <c r="K3865" s="26">
        <f t="shared" si="4567"/>
        <v>17329.402999999998</v>
      </c>
      <c r="L3865" s="26">
        <f t="shared" si="4567"/>
        <v>0</v>
      </c>
      <c r="M3865" s="26">
        <f t="shared" si="4567"/>
        <v>0</v>
      </c>
      <c r="N3865" s="26">
        <f t="shared" si="4567"/>
        <v>17329.402999999998</v>
      </c>
      <c r="O3865" s="47">
        <f t="shared" si="4556"/>
        <v>57.578152242477152</v>
      </c>
      <c r="P3865" s="26">
        <f t="shared" si="4568"/>
        <v>17329.402999999998</v>
      </c>
      <c r="Q3865" s="26">
        <f t="shared" si="4568"/>
        <v>0</v>
      </c>
      <c r="R3865" s="26">
        <f t="shared" si="4568"/>
        <v>0</v>
      </c>
    </row>
    <row r="3866" spans="1:18" ht="26" x14ac:dyDescent="0.35">
      <c r="A3866" s="10">
        <v>991</v>
      </c>
      <c r="B3866" s="10" t="s">
        <v>129</v>
      </c>
      <c r="C3866" s="10" t="s">
        <v>99</v>
      </c>
      <c r="D3866" s="10" t="s">
        <v>917</v>
      </c>
      <c r="E3866" s="10">
        <v>320</v>
      </c>
      <c r="F3866" s="25" t="s">
        <v>357</v>
      </c>
      <c r="G3866" s="26"/>
      <c r="H3866" s="26">
        <v>30097.185000000001</v>
      </c>
      <c r="I3866" s="26">
        <v>17329.402999999998</v>
      </c>
      <c r="J3866" s="26">
        <f>H3866</f>
        <v>30097.185000000001</v>
      </c>
      <c r="K3866" s="26">
        <f>I3866</f>
        <v>17329.402999999998</v>
      </c>
      <c r="L3866" s="26"/>
      <c r="M3866" s="26"/>
      <c r="N3866" s="26">
        <v>17329.402999999998</v>
      </c>
      <c r="O3866" s="47">
        <f t="shared" si="4556"/>
        <v>57.578152242477152</v>
      </c>
      <c r="P3866" s="26">
        <f>N3866</f>
        <v>17329.402999999998</v>
      </c>
      <c r="Q3866" s="26"/>
      <c r="R3866" s="26"/>
    </row>
    <row r="3867" spans="1:18" ht="26" x14ac:dyDescent="0.35">
      <c r="A3867" s="10">
        <v>991</v>
      </c>
      <c r="B3867" s="10" t="s">
        <v>129</v>
      </c>
      <c r="C3867" s="10" t="s">
        <v>99</v>
      </c>
      <c r="D3867" s="10" t="s">
        <v>940</v>
      </c>
      <c r="E3867" s="10"/>
      <c r="F3867" s="25" t="s">
        <v>941</v>
      </c>
      <c r="G3867" s="26"/>
      <c r="H3867" s="26">
        <f>H3868</f>
        <v>9112.6525000000001</v>
      </c>
      <c r="I3867" s="26">
        <f t="shared" ref="I3867:R3867" si="4569">I3868</f>
        <v>9112.6525000000001</v>
      </c>
      <c r="J3867" s="26">
        <f t="shared" si="4569"/>
        <v>9112.6525000000001</v>
      </c>
      <c r="K3867" s="26">
        <f t="shared" si="4569"/>
        <v>9112.6525000000001</v>
      </c>
      <c r="L3867" s="26">
        <f t="shared" si="4569"/>
        <v>0</v>
      </c>
      <c r="M3867" s="26">
        <f t="shared" si="4569"/>
        <v>0</v>
      </c>
      <c r="N3867" s="26">
        <f t="shared" si="4569"/>
        <v>4673.5770000000002</v>
      </c>
      <c r="O3867" s="47">
        <f t="shared" si="4556"/>
        <v>51.286680799031892</v>
      </c>
      <c r="P3867" s="26">
        <f t="shared" si="4569"/>
        <v>4673.5770000000002</v>
      </c>
      <c r="Q3867" s="26">
        <f t="shared" si="4569"/>
        <v>0</v>
      </c>
      <c r="R3867" s="26">
        <f t="shared" si="4569"/>
        <v>0</v>
      </c>
    </row>
    <row r="3868" spans="1:18" x14ac:dyDescent="0.35">
      <c r="A3868" s="10">
        <v>991</v>
      </c>
      <c r="B3868" s="10" t="s">
        <v>129</v>
      </c>
      <c r="C3868" s="10" t="s">
        <v>99</v>
      </c>
      <c r="D3868" s="10" t="s">
        <v>940</v>
      </c>
      <c r="E3868" s="10" t="s">
        <v>141</v>
      </c>
      <c r="F3868" s="25" t="s">
        <v>368</v>
      </c>
      <c r="G3868" s="26"/>
      <c r="H3868" s="26">
        <f>H3869</f>
        <v>9112.6525000000001</v>
      </c>
      <c r="I3868" s="26">
        <f t="shared" ref="I3868:R3868" si="4570">I3869</f>
        <v>9112.6525000000001</v>
      </c>
      <c r="J3868" s="26">
        <f t="shared" si="4570"/>
        <v>9112.6525000000001</v>
      </c>
      <c r="K3868" s="26">
        <f t="shared" si="4570"/>
        <v>9112.6525000000001</v>
      </c>
      <c r="L3868" s="26">
        <f t="shared" si="4570"/>
        <v>0</v>
      </c>
      <c r="M3868" s="26">
        <f t="shared" si="4570"/>
        <v>0</v>
      </c>
      <c r="N3868" s="26">
        <f t="shared" si="4570"/>
        <v>4673.5770000000002</v>
      </c>
      <c r="O3868" s="47">
        <f t="shared" si="4556"/>
        <v>51.286680799031892</v>
      </c>
      <c r="P3868" s="26">
        <f t="shared" si="4570"/>
        <v>4673.5770000000002</v>
      </c>
      <c r="Q3868" s="26">
        <f t="shared" si="4570"/>
        <v>0</v>
      </c>
      <c r="R3868" s="26">
        <f t="shared" si="4570"/>
        <v>0</v>
      </c>
    </row>
    <row r="3869" spans="1:18" ht="26" x14ac:dyDescent="0.35">
      <c r="A3869" s="10">
        <v>991</v>
      </c>
      <c r="B3869" s="10" t="s">
        <v>129</v>
      </c>
      <c r="C3869" s="10" t="s">
        <v>99</v>
      </c>
      <c r="D3869" s="10" t="s">
        <v>940</v>
      </c>
      <c r="E3869" s="10">
        <v>320</v>
      </c>
      <c r="F3869" s="25" t="s">
        <v>357</v>
      </c>
      <c r="G3869" s="26"/>
      <c r="H3869" s="26">
        <v>9112.6525000000001</v>
      </c>
      <c r="I3869" s="26">
        <v>9112.6525000000001</v>
      </c>
      <c r="J3869" s="26">
        <f>H3869</f>
        <v>9112.6525000000001</v>
      </c>
      <c r="K3869" s="26">
        <f>I3869</f>
        <v>9112.6525000000001</v>
      </c>
      <c r="L3869" s="26"/>
      <c r="M3869" s="26"/>
      <c r="N3869" s="26">
        <v>4673.5770000000002</v>
      </c>
      <c r="O3869" s="47">
        <f t="shared" si="4556"/>
        <v>51.286680799031892</v>
      </c>
      <c r="P3869" s="26">
        <f>N3869</f>
        <v>4673.5770000000002</v>
      </c>
      <c r="Q3869" s="26"/>
      <c r="R3869" s="26"/>
    </row>
    <row r="3870" spans="1:18" x14ac:dyDescent="0.35">
      <c r="A3870" s="10">
        <v>991</v>
      </c>
      <c r="B3870" s="10" t="s">
        <v>129</v>
      </c>
      <c r="C3870" s="10" t="s">
        <v>99</v>
      </c>
      <c r="D3870" s="10" t="s">
        <v>918</v>
      </c>
      <c r="E3870" s="10"/>
      <c r="F3870" s="25" t="s">
        <v>1023</v>
      </c>
      <c r="G3870" s="26">
        <f>G3871</f>
        <v>0</v>
      </c>
      <c r="H3870" s="26">
        <f t="shared" ref="H3870:N3871" si="4571">H3871</f>
        <v>101034.68634</v>
      </c>
      <c r="I3870" s="26">
        <f t="shared" si="4571"/>
        <v>97559.904599999994</v>
      </c>
      <c r="J3870" s="26">
        <f t="shared" si="4571"/>
        <v>101034.68634</v>
      </c>
      <c r="K3870" s="26">
        <f t="shared" si="4571"/>
        <v>97559.904599999994</v>
      </c>
      <c r="L3870" s="26">
        <f t="shared" si="4571"/>
        <v>0</v>
      </c>
      <c r="M3870" s="26">
        <f t="shared" si="4571"/>
        <v>0</v>
      </c>
      <c r="N3870" s="26">
        <f t="shared" si="4571"/>
        <v>97490.841</v>
      </c>
      <c r="O3870" s="47">
        <f t="shared" si="4556"/>
        <v>96.492446833482191</v>
      </c>
      <c r="P3870" s="26">
        <f t="shared" ref="P3870:R3871" si="4572">P3871</f>
        <v>97490.841</v>
      </c>
      <c r="Q3870" s="26">
        <f t="shared" si="4572"/>
        <v>0</v>
      </c>
      <c r="R3870" s="26">
        <f t="shared" si="4572"/>
        <v>0</v>
      </c>
    </row>
    <row r="3871" spans="1:18" x14ac:dyDescent="0.35">
      <c r="A3871" s="10">
        <v>991</v>
      </c>
      <c r="B3871" s="10" t="s">
        <v>129</v>
      </c>
      <c r="C3871" s="10" t="s">
        <v>99</v>
      </c>
      <c r="D3871" s="10" t="s">
        <v>918</v>
      </c>
      <c r="E3871" s="10" t="s">
        <v>141</v>
      </c>
      <c r="F3871" s="25" t="s">
        <v>368</v>
      </c>
      <c r="G3871" s="26">
        <f>G3872</f>
        <v>0</v>
      </c>
      <c r="H3871" s="26">
        <f t="shared" si="4571"/>
        <v>101034.68634</v>
      </c>
      <c r="I3871" s="26">
        <f t="shared" si="4571"/>
        <v>97559.904599999994</v>
      </c>
      <c r="J3871" s="26">
        <f t="shared" si="4571"/>
        <v>101034.68634</v>
      </c>
      <c r="K3871" s="26">
        <f t="shared" si="4571"/>
        <v>97559.904599999994</v>
      </c>
      <c r="L3871" s="26">
        <f t="shared" si="4571"/>
        <v>0</v>
      </c>
      <c r="M3871" s="26">
        <f t="shared" si="4571"/>
        <v>0</v>
      </c>
      <c r="N3871" s="26">
        <f t="shared" si="4571"/>
        <v>97490.841</v>
      </c>
      <c r="O3871" s="47">
        <f t="shared" si="4556"/>
        <v>96.492446833482191</v>
      </c>
      <c r="P3871" s="26">
        <f t="shared" si="4572"/>
        <v>97490.841</v>
      </c>
      <c r="Q3871" s="26">
        <f t="shared" si="4572"/>
        <v>0</v>
      </c>
      <c r="R3871" s="26">
        <f t="shared" si="4572"/>
        <v>0</v>
      </c>
    </row>
    <row r="3872" spans="1:18" ht="26" x14ac:dyDescent="0.35">
      <c r="A3872" s="10">
        <v>991</v>
      </c>
      <c r="B3872" s="10" t="s">
        <v>129</v>
      </c>
      <c r="C3872" s="10" t="s">
        <v>99</v>
      </c>
      <c r="D3872" s="10" t="s">
        <v>918</v>
      </c>
      <c r="E3872" s="10">
        <v>320</v>
      </c>
      <c r="F3872" s="25" t="s">
        <v>357</v>
      </c>
      <c r="G3872" s="26"/>
      <c r="H3872" s="26">
        <v>101034.68634</v>
      </c>
      <c r="I3872" s="26">
        <v>97559.904599999994</v>
      </c>
      <c r="J3872" s="26">
        <f>H3872</f>
        <v>101034.68634</v>
      </c>
      <c r="K3872" s="26">
        <f>I3872</f>
        <v>97559.904599999994</v>
      </c>
      <c r="L3872" s="26"/>
      <c r="M3872" s="26"/>
      <c r="N3872" s="26">
        <v>97490.841</v>
      </c>
      <c r="O3872" s="47">
        <f t="shared" si="4556"/>
        <v>96.492446833482191</v>
      </c>
      <c r="P3872" s="26">
        <f>N3872</f>
        <v>97490.841</v>
      </c>
      <c r="Q3872" s="26"/>
      <c r="R3872" s="26"/>
    </row>
    <row r="3873" spans="1:18" x14ac:dyDescent="0.35">
      <c r="A3873" s="10">
        <v>991</v>
      </c>
      <c r="B3873" s="10" t="s">
        <v>129</v>
      </c>
      <c r="C3873" s="10" t="s">
        <v>99</v>
      </c>
      <c r="D3873" s="10" t="s">
        <v>921</v>
      </c>
      <c r="E3873" s="10"/>
      <c r="F3873" s="25" t="s">
        <v>920</v>
      </c>
      <c r="G3873" s="26">
        <f>G3874</f>
        <v>0</v>
      </c>
      <c r="H3873" s="26">
        <f t="shared" ref="H3873:N3874" si="4573">H3874</f>
        <v>19919.843929999999</v>
      </c>
      <c r="I3873" s="26">
        <f t="shared" si="4573"/>
        <v>19919.843929999999</v>
      </c>
      <c r="J3873" s="26">
        <f t="shared" si="4573"/>
        <v>19919.843929999999</v>
      </c>
      <c r="K3873" s="26">
        <f t="shared" si="4573"/>
        <v>19919.843929999999</v>
      </c>
      <c r="L3873" s="26">
        <f t="shared" si="4573"/>
        <v>0</v>
      </c>
      <c r="M3873" s="26">
        <f t="shared" si="4573"/>
        <v>0</v>
      </c>
      <c r="N3873" s="26">
        <f t="shared" si="4573"/>
        <v>10109.626</v>
      </c>
      <c r="O3873" s="47">
        <f t="shared" si="4556"/>
        <v>50.7515321682543</v>
      </c>
      <c r="P3873" s="26">
        <f t="shared" ref="P3873:R3874" si="4574">P3874</f>
        <v>10109.626</v>
      </c>
      <c r="Q3873" s="26">
        <f t="shared" si="4574"/>
        <v>0</v>
      </c>
      <c r="R3873" s="26">
        <f t="shared" si="4574"/>
        <v>0</v>
      </c>
    </row>
    <row r="3874" spans="1:18" x14ac:dyDescent="0.35">
      <c r="A3874" s="10">
        <v>991</v>
      </c>
      <c r="B3874" s="10" t="s">
        <v>129</v>
      </c>
      <c r="C3874" s="10" t="s">
        <v>99</v>
      </c>
      <c r="D3874" s="10" t="s">
        <v>921</v>
      </c>
      <c r="E3874" s="10" t="s">
        <v>141</v>
      </c>
      <c r="F3874" s="25" t="s">
        <v>368</v>
      </c>
      <c r="G3874" s="26">
        <f>G3875</f>
        <v>0</v>
      </c>
      <c r="H3874" s="26">
        <f t="shared" si="4573"/>
        <v>19919.843929999999</v>
      </c>
      <c r="I3874" s="26">
        <f t="shared" si="4573"/>
        <v>19919.843929999999</v>
      </c>
      <c r="J3874" s="26">
        <f t="shared" si="4573"/>
        <v>19919.843929999999</v>
      </c>
      <c r="K3874" s="26">
        <f t="shared" si="4573"/>
        <v>19919.843929999999</v>
      </c>
      <c r="L3874" s="26">
        <f t="shared" si="4573"/>
        <v>0</v>
      </c>
      <c r="M3874" s="26">
        <f t="shared" si="4573"/>
        <v>0</v>
      </c>
      <c r="N3874" s="26">
        <f t="shared" si="4573"/>
        <v>10109.626</v>
      </c>
      <c r="O3874" s="47">
        <f t="shared" si="4556"/>
        <v>50.7515321682543</v>
      </c>
      <c r="P3874" s="26">
        <f t="shared" si="4574"/>
        <v>10109.626</v>
      </c>
      <c r="Q3874" s="26">
        <f t="shared" si="4574"/>
        <v>0</v>
      </c>
      <c r="R3874" s="26">
        <f t="shared" si="4574"/>
        <v>0</v>
      </c>
    </row>
    <row r="3875" spans="1:18" ht="26" x14ac:dyDescent="0.35">
      <c r="A3875" s="10">
        <v>991</v>
      </c>
      <c r="B3875" s="10" t="s">
        <v>129</v>
      </c>
      <c r="C3875" s="10" t="s">
        <v>99</v>
      </c>
      <c r="D3875" s="10" t="s">
        <v>921</v>
      </c>
      <c r="E3875" s="10">
        <v>320</v>
      </c>
      <c r="F3875" s="25" t="s">
        <v>357</v>
      </c>
      <c r="G3875" s="26"/>
      <c r="H3875" s="26">
        <v>19919.843929999999</v>
      </c>
      <c r="I3875" s="26">
        <v>19919.843929999999</v>
      </c>
      <c r="J3875" s="26">
        <f>H3875</f>
        <v>19919.843929999999</v>
      </c>
      <c r="K3875" s="26">
        <f>I3875</f>
        <v>19919.843929999999</v>
      </c>
      <c r="L3875" s="26"/>
      <c r="M3875" s="26"/>
      <c r="N3875" s="26">
        <v>10109.626</v>
      </c>
      <c r="O3875" s="47">
        <f t="shared" si="4556"/>
        <v>50.7515321682543</v>
      </c>
      <c r="P3875" s="26">
        <f>N3875</f>
        <v>10109.626</v>
      </c>
      <c r="Q3875" s="26"/>
      <c r="R3875" s="26"/>
    </row>
    <row r="3876" spans="1:18" ht="26" x14ac:dyDescent="0.35">
      <c r="A3876" s="10">
        <v>991</v>
      </c>
      <c r="B3876" s="10" t="s">
        <v>129</v>
      </c>
      <c r="C3876" s="10" t="s">
        <v>99</v>
      </c>
      <c r="D3876" s="10" t="s">
        <v>596</v>
      </c>
      <c r="E3876" s="10"/>
      <c r="F3876" s="25" t="s">
        <v>671</v>
      </c>
      <c r="G3876" s="26">
        <f t="shared" ref="G3876:N3877" si="4575">G3877</f>
        <v>35072.978000000003</v>
      </c>
      <c r="H3876" s="26">
        <f t="shared" si="4575"/>
        <v>35072.978000000003</v>
      </c>
      <c r="I3876" s="26">
        <f t="shared" si="4575"/>
        <v>35072.978000000003</v>
      </c>
      <c r="J3876" s="26">
        <f t="shared" si="4575"/>
        <v>0</v>
      </c>
      <c r="K3876" s="26">
        <f t="shared" si="4575"/>
        <v>0</v>
      </c>
      <c r="L3876" s="26">
        <f t="shared" si="4575"/>
        <v>0</v>
      </c>
      <c r="M3876" s="26">
        <f t="shared" si="4575"/>
        <v>0</v>
      </c>
      <c r="N3876" s="26">
        <f t="shared" si="4575"/>
        <v>22896.312999999998</v>
      </c>
      <c r="O3876" s="47">
        <f t="shared" si="4556"/>
        <v>65.281918746677263</v>
      </c>
      <c r="P3876" s="26">
        <f t="shared" ref="P3876:R3877" si="4576">P3877</f>
        <v>0</v>
      </c>
      <c r="Q3876" s="26">
        <f t="shared" si="4576"/>
        <v>0</v>
      </c>
      <c r="R3876" s="26">
        <f t="shared" si="4576"/>
        <v>0</v>
      </c>
    </row>
    <row r="3877" spans="1:18" x14ac:dyDescent="0.35">
      <c r="A3877" s="10">
        <v>991</v>
      </c>
      <c r="B3877" s="10" t="s">
        <v>129</v>
      </c>
      <c r="C3877" s="10" t="s">
        <v>99</v>
      </c>
      <c r="D3877" s="10" t="s">
        <v>596</v>
      </c>
      <c r="E3877" s="10" t="s">
        <v>141</v>
      </c>
      <c r="F3877" s="25" t="s">
        <v>368</v>
      </c>
      <c r="G3877" s="26">
        <f t="shared" si="4575"/>
        <v>35072.978000000003</v>
      </c>
      <c r="H3877" s="26">
        <f t="shared" si="4575"/>
        <v>35072.978000000003</v>
      </c>
      <c r="I3877" s="26">
        <f t="shared" si="4575"/>
        <v>35072.978000000003</v>
      </c>
      <c r="J3877" s="26">
        <f t="shared" si="4575"/>
        <v>0</v>
      </c>
      <c r="K3877" s="26">
        <f t="shared" si="4575"/>
        <v>0</v>
      </c>
      <c r="L3877" s="26">
        <f t="shared" si="4575"/>
        <v>0</v>
      </c>
      <c r="M3877" s="26">
        <f t="shared" si="4575"/>
        <v>0</v>
      </c>
      <c r="N3877" s="26">
        <f t="shared" si="4575"/>
        <v>22896.312999999998</v>
      </c>
      <c r="O3877" s="47">
        <f t="shared" si="4556"/>
        <v>65.281918746677263</v>
      </c>
      <c r="P3877" s="26">
        <f t="shared" si="4576"/>
        <v>0</v>
      </c>
      <c r="Q3877" s="26">
        <f t="shared" si="4576"/>
        <v>0</v>
      </c>
      <c r="R3877" s="26">
        <f t="shared" si="4576"/>
        <v>0</v>
      </c>
    </row>
    <row r="3878" spans="1:18" ht="26" x14ac:dyDescent="0.35">
      <c r="A3878" s="10">
        <v>991</v>
      </c>
      <c r="B3878" s="10" t="s">
        <v>129</v>
      </c>
      <c r="C3878" s="10" t="s">
        <v>99</v>
      </c>
      <c r="D3878" s="10" t="s">
        <v>596</v>
      </c>
      <c r="E3878" s="10">
        <v>320</v>
      </c>
      <c r="F3878" s="25" t="s">
        <v>357</v>
      </c>
      <c r="G3878" s="26">
        <v>35072.978000000003</v>
      </c>
      <c r="H3878" s="26">
        <v>35072.978000000003</v>
      </c>
      <c r="I3878" s="26">
        <v>35072.978000000003</v>
      </c>
      <c r="J3878" s="26"/>
      <c r="K3878" s="26"/>
      <c r="L3878" s="26"/>
      <c r="M3878" s="26"/>
      <c r="N3878" s="26">
        <v>22896.312999999998</v>
      </c>
      <c r="O3878" s="47">
        <f t="shared" si="4556"/>
        <v>65.281918746677263</v>
      </c>
      <c r="P3878" s="26"/>
      <c r="Q3878" s="26"/>
      <c r="R3878" s="26"/>
    </row>
    <row r="3879" spans="1:18" ht="26" x14ac:dyDescent="0.35">
      <c r="A3879" s="10">
        <v>991</v>
      </c>
      <c r="B3879" s="10" t="s">
        <v>129</v>
      </c>
      <c r="C3879" s="10" t="s">
        <v>99</v>
      </c>
      <c r="D3879" s="10" t="s">
        <v>28</v>
      </c>
      <c r="E3879" s="10"/>
      <c r="F3879" s="25" t="s">
        <v>39</v>
      </c>
      <c r="G3879" s="26">
        <f t="shared" ref="G3879:N3879" si="4577">G3880</f>
        <v>49687.38</v>
      </c>
      <c r="H3879" s="26">
        <f t="shared" si="4577"/>
        <v>48571.863499999999</v>
      </c>
      <c r="I3879" s="26">
        <f t="shared" si="4577"/>
        <v>48571.863499999999</v>
      </c>
      <c r="J3879" s="26">
        <f t="shared" si="4577"/>
        <v>48571.863499999999</v>
      </c>
      <c r="K3879" s="26">
        <f t="shared" si="4577"/>
        <v>48571.863499999999</v>
      </c>
      <c r="L3879" s="26">
        <f t="shared" si="4577"/>
        <v>0</v>
      </c>
      <c r="M3879" s="26">
        <f t="shared" si="4577"/>
        <v>0</v>
      </c>
      <c r="N3879" s="26">
        <f t="shared" si="4577"/>
        <v>44984.290999999997</v>
      </c>
      <c r="O3879" s="47">
        <f t="shared" si="4556"/>
        <v>92.613887461822415</v>
      </c>
      <c r="P3879" s="26">
        <f t="shared" ref="P3879:R3879" si="4578">P3880</f>
        <v>44984.290999999997</v>
      </c>
      <c r="Q3879" s="26">
        <f t="shared" si="4578"/>
        <v>0</v>
      </c>
      <c r="R3879" s="26">
        <f t="shared" si="4578"/>
        <v>0</v>
      </c>
    </row>
    <row r="3880" spans="1:18" x14ac:dyDescent="0.35">
      <c r="A3880" s="10">
        <v>991</v>
      </c>
      <c r="B3880" s="10" t="s">
        <v>129</v>
      </c>
      <c r="C3880" s="10" t="s">
        <v>99</v>
      </c>
      <c r="D3880" s="10" t="s">
        <v>29</v>
      </c>
      <c r="E3880" s="10"/>
      <c r="F3880" s="25" t="s">
        <v>40</v>
      </c>
      <c r="G3880" s="26">
        <f t="shared" ref="G3880" si="4579">G3887+G3881+G3884</f>
        <v>49687.38</v>
      </c>
      <c r="H3880" s="26">
        <f t="shared" ref="H3880:M3880" si="4580">H3887+H3881+H3884</f>
        <v>48571.863499999999</v>
      </c>
      <c r="I3880" s="26">
        <f t="shared" si="4580"/>
        <v>48571.863499999999</v>
      </c>
      <c r="J3880" s="26">
        <f t="shared" si="4580"/>
        <v>48571.863499999999</v>
      </c>
      <c r="K3880" s="26">
        <f t="shared" si="4580"/>
        <v>48571.863499999999</v>
      </c>
      <c r="L3880" s="26">
        <f t="shared" si="4580"/>
        <v>0</v>
      </c>
      <c r="M3880" s="26">
        <f t="shared" si="4580"/>
        <v>0</v>
      </c>
      <c r="N3880" s="26">
        <f t="shared" ref="N3880" si="4581">N3887+N3881+N3884</f>
        <v>44984.290999999997</v>
      </c>
      <c r="O3880" s="47">
        <f t="shared" si="4556"/>
        <v>92.613887461822415</v>
      </c>
      <c r="P3880" s="26">
        <f t="shared" ref="P3880:R3880" si="4582">P3887+P3881+P3884</f>
        <v>44984.290999999997</v>
      </c>
      <c r="Q3880" s="26">
        <f t="shared" ref="Q3880" si="4583">Q3887+Q3881+Q3884</f>
        <v>0</v>
      </c>
      <c r="R3880" s="26">
        <f t="shared" si="4582"/>
        <v>0</v>
      </c>
    </row>
    <row r="3881" spans="1:18" ht="65" x14ac:dyDescent="0.35">
      <c r="A3881" s="10">
        <v>991</v>
      </c>
      <c r="B3881" s="10" t="s">
        <v>129</v>
      </c>
      <c r="C3881" s="10" t="s">
        <v>99</v>
      </c>
      <c r="D3881" s="10" t="s">
        <v>826</v>
      </c>
      <c r="E3881" s="10"/>
      <c r="F3881" s="25" t="s">
        <v>828</v>
      </c>
      <c r="G3881" s="26">
        <f t="shared" ref="G3881:N3882" si="4584">G3882</f>
        <v>12965.8</v>
      </c>
      <c r="H3881" s="26">
        <f t="shared" si="4584"/>
        <v>12965.832</v>
      </c>
      <c r="I3881" s="26">
        <f t="shared" si="4584"/>
        <v>12965.832</v>
      </c>
      <c r="J3881" s="26">
        <f t="shared" si="4584"/>
        <v>12965.832</v>
      </c>
      <c r="K3881" s="26">
        <f t="shared" si="4584"/>
        <v>12965.832</v>
      </c>
      <c r="L3881" s="26">
        <f t="shared" si="4584"/>
        <v>0</v>
      </c>
      <c r="M3881" s="26">
        <f t="shared" si="4584"/>
        <v>0</v>
      </c>
      <c r="N3881" s="26">
        <f t="shared" si="4584"/>
        <v>12965.12</v>
      </c>
      <c r="O3881" s="47">
        <f t="shared" si="4556"/>
        <v>99.994508643949729</v>
      </c>
      <c r="P3881" s="26">
        <f t="shared" ref="P3881:R3882" si="4585">P3882</f>
        <v>12965.12</v>
      </c>
      <c r="Q3881" s="26">
        <f t="shared" si="4585"/>
        <v>0</v>
      </c>
      <c r="R3881" s="26">
        <f t="shared" si="4585"/>
        <v>0</v>
      </c>
    </row>
    <row r="3882" spans="1:18" x14ac:dyDescent="0.35">
      <c r="A3882" s="10">
        <v>991</v>
      </c>
      <c r="B3882" s="10" t="s">
        <v>129</v>
      </c>
      <c r="C3882" s="10" t="s">
        <v>99</v>
      </c>
      <c r="D3882" s="10" t="s">
        <v>826</v>
      </c>
      <c r="E3882" s="10" t="s">
        <v>141</v>
      </c>
      <c r="F3882" s="25" t="s">
        <v>368</v>
      </c>
      <c r="G3882" s="26">
        <f t="shared" si="4584"/>
        <v>12965.8</v>
      </c>
      <c r="H3882" s="26">
        <f t="shared" si="4584"/>
        <v>12965.832</v>
      </c>
      <c r="I3882" s="26">
        <f t="shared" si="4584"/>
        <v>12965.832</v>
      </c>
      <c r="J3882" s="26">
        <f t="shared" si="4584"/>
        <v>12965.832</v>
      </c>
      <c r="K3882" s="26">
        <f t="shared" si="4584"/>
        <v>12965.832</v>
      </c>
      <c r="L3882" s="26">
        <f t="shared" si="4584"/>
        <v>0</v>
      </c>
      <c r="M3882" s="26">
        <f t="shared" si="4584"/>
        <v>0</v>
      </c>
      <c r="N3882" s="26">
        <f t="shared" si="4584"/>
        <v>12965.12</v>
      </c>
      <c r="O3882" s="47">
        <f t="shared" si="4556"/>
        <v>99.994508643949729</v>
      </c>
      <c r="P3882" s="26">
        <f t="shared" si="4585"/>
        <v>12965.12</v>
      </c>
      <c r="Q3882" s="26">
        <f t="shared" si="4585"/>
        <v>0</v>
      </c>
      <c r="R3882" s="26">
        <f t="shared" si="4585"/>
        <v>0</v>
      </c>
    </row>
    <row r="3883" spans="1:18" ht="26" x14ac:dyDescent="0.35">
      <c r="A3883" s="10">
        <v>991</v>
      </c>
      <c r="B3883" s="10" t="s">
        <v>129</v>
      </c>
      <c r="C3883" s="10" t="s">
        <v>99</v>
      </c>
      <c r="D3883" s="10" t="s">
        <v>826</v>
      </c>
      <c r="E3883" s="10" t="s">
        <v>801</v>
      </c>
      <c r="F3883" s="25" t="s">
        <v>357</v>
      </c>
      <c r="G3883" s="26">
        <v>12965.8</v>
      </c>
      <c r="H3883" s="26">
        <v>12965.832</v>
      </c>
      <c r="I3883" s="26">
        <v>12965.832</v>
      </c>
      <c r="J3883" s="26">
        <f>H3883</f>
        <v>12965.832</v>
      </c>
      <c r="K3883" s="26">
        <f>I3883</f>
        <v>12965.832</v>
      </c>
      <c r="L3883" s="26"/>
      <c r="M3883" s="26"/>
      <c r="N3883" s="26">
        <v>12965.12</v>
      </c>
      <c r="O3883" s="47">
        <f t="shared" si="4556"/>
        <v>99.994508643949729</v>
      </c>
      <c r="P3883" s="26">
        <v>12965.12</v>
      </c>
      <c r="Q3883" s="26"/>
      <c r="R3883" s="26"/>
    </row>
    <row r="3884" spans="1:18" ht="52" x14ac:dyDescent="0.35">
      <c r="A3884" s="10">
        <v>991</v>
      </c>
      <c r="B3884" s="10" t="s">
        <v>129</v>
      </c>
      <c r="C3884" s="10" t="s">
        <v>99</v>
      </c>
      <c r="D3884" s="10" t="s">
        <v>827</v>
      </c>
      <c r="E3884" s="10"/>
      <c r="F3884" s="25" t="s">
        <v>829</v>
      </c>
      <c r="G3884" s="26">
        <f t="shared" ref="G3884:N3885" si="4586">G3885</f>
        <v>29467.75</v>
      </c>
      <c r="H3884" s="26">
        <f t="shared" si="4586"/>
        <v>30700.673999999999</v>
      </c>
      <c r="I3884" s="26">
        <f t="shared" si="4586"/>
        <v>30700.673999999999</v>
      </c>
      <c r="J3884" s="26">
        <f t="shared" si="4586"/>
        <v>30700.673999999999</v>
      </c>
      <c r="K3884" s="26">
        <f t="shared" si="4586"/>
        <v>30700.673999999999</v>
      </c>
      <c r="L3884" s="26">
        <f t="shared" si="4586"/>
        <v>0</v>
      </c>
      <c r="M3884" s="26">
        <f t="shared" si="4586"/>
        <v>0</v>
      </c>
      <c r="N3884" s="26">
        <f t="shared" si="4586"/>
        <v>27113.813999999998</v>
      </c>
      <c r="O3884" s="47">
        <f t="shared" si="4556"/>
        <v>88.316673438504964</v>
      </c>
      <c r="P3884" s="26">
        <f t="shared" ref="P3884:R3885" si="4587">P3885</f>
        <v>27113.813999999998</v>
      </c>
      <c r="Q3884" s="26">
        <f t="shared" si="4587"/>
        <v>0</v>
      </c>
      <c r="R3884" s="26">
        <f t="shared" si="4587"/>
        <v>0</v>
      </c>
    </row>
    <row r="3885" spans="1:18" x14ac:dyDescent="0.35">
      <c r="A3885" s="10">
        <v>991</v>
      </c>
      <c r="B3885" s="10" t="s">
        <v>129</v>
      </c>
      <c r="C3885" s="10" t="s">
        <v>99</v>
      </c>
      <c r="D3885" s="10" t="s">
        <v>827</v>
      </c>
      <c r="E3885" s="10" t="s">
        <v>141</v>
      </c>
      <c r="F3885" s="25" t="s">
        <v>368</v>
      </c>
      <c r="G3885" s="26">
        <f t="shared" si="4586"/>
        <v>29467.75</v>
      </c>
      <c r="H3885" s="26">
        <f t="shared" si="4586"/>
        <v>30700.673999999999</v>
      </c>
      <c r="I3885" s="26">
        <f t="shared" si="4586"/>
        <v>30700.673999999999</v>
      </c>
      <c r="J3885" s="26">
        <f t="shared" si="4586"/>
        <v>30700.673999999999</v>
      </c>
      <c r="K3885" s="26">
        <f t="shared" si="4586"/>
        <v>30700.673999999999</v>
      </c>
      <c r="L3885" s="26">
        <f t="shared" si="4586"/>
        <v>0</v>
      </c>
      <c r="M3885" s="26">
        <f t="shared" si="4586"/>
        <v>0</v>
      </c>
      <c r="N3885" s="26">
        <f t="shared" si="4586"/>
        <v>27113.813999999998</v>
      </c>
      <c r="O3885" s="47">
        <f t="shared" si="4556"/>
        <v>88.316673438504964</v>
      </c>
      <c r="P3885" s="26">
        <f t="shared" si="4587"/>
        <v>27113.813999999998</v>
      </c>
      <c r="Q3885" s="26">
        <f t="shared" si="4587"/>
        <v>0</v>
      </c>
      <c r="R3885" s="26">
        <f t="shared" si="4587"/>
        <v>0</v>
      </c>
    </row>
    <row r="3886" spans="1:18" ht="26" x14ac:dyDescent="0.35">
      <c r="A3886" s="10">
        <v>991</v>
      </c>
      <c r="B3886" s="10" t="s">
        <v>129</v>
      </c>
      <c r="C3886" s="10" t="s">
        <v>99</v>
      </c>
      <c r="D3886" s="10" t="s">
        <v>827</v>
      </c>
      <c r="E3886" s="10" t="s">
        <v>801</v>
      </c>
      <c r="F3886" s="25" t="s">
        <v>357</v>
      </c>
      <c r="G3886" s="26">
        <v>29467.75</v>
      </c>
      <c r="H3886" s="26">
        <v>30700.673999999999</v>
      </c>
      <c r="I3886" s="26">
        <v>30700.673999999999</v>
      </c>
      <c r="J3886" s="26">
        <f>H3886</f>
        <v>30700.673999999999</v>
      </c>
      <c r="K3886" s="26">
        <f>I3886</f>
        <v>30700.673999999999</v>
      </c>
      <c r="L3886" s="26"/>
      <c r="M3886" s="26"/>
      <c r="N3886" s="26">
        <v>27113.813999999998</v>
      </c>
      <c r="O3886" s="47">
        <f t="shared" si="4556"/>
        <v>88.316673438504964</v>
      </c>
      <c r="P3886" s="26">
        <f>N3886</f>
        <v>27113.813999999998</v>
      </c>
      <c r="Q3886" s="26"/>
      <c r="R3886" s="26"/>
    </row>
    <row r="3887" spans="1:18" ht="39" x14ac:dyDescent="0.35">
      <c r="A3887" s="10">
        <v>991</v>
      </c>
      <c r="B3887" s="10" t="s">
        <v>129</v>
      </c>
      <c r="C3887" s="10" t="s">
        <v>99</v>
      </c>
      <c r="D3887" s="10" t="s">
        <v>597</v>
      </c>
      <c r="E3887" s="10"/>
      <c r="F3887" s="25" t="s">
        <v>707</v>
      </c>
      <c r="G3887" s="26">
        <f t="shared" ref="G3887" si="4588">G3888+G3890</f>
        <v>7253.83</v>
      </c>
      <c r="H3887" s="26">
        <f t="shared" ref="H3887:M3887" si="4589">H3888+H3890</f>
        <v>4905.3575000000001</v>
      </c>
      <c r="I3887" s="26">
        <f t="shared" si="4589"/>
        <v>4905.3575000000001</v>
      </c>
      <c r="J3887" s="26">
        <f t="shared" si="4589"/>
        <v>4905.3575000000001</v>
      </c>
      <c r="K3887" s="26">
        <f t="shared" si="4589"/>
        <v>4905.3575000000001</v>
      </c>
      <c r="L3887" s="26">
        <f t="shared" si="4589"/>
        <v>0</v>
      </c>
      <c r="M3887" s="26">
        <f t="shared" si="4589"/>
        <v>0</v>
      </c>
      <c r="N3887" s="26">
        <f t="shared" ref="N3887" si="4590">N3888+N3890</f>
        <v>4905.357</v>
      </c>
      <c r="O3887" s="47">
        <f t="shared" si="4556"/>
        <v>99.999989807062988</v>
      </c>
      <c r="P3887" s="26">
        <f t="shared" ref="P3887:R3887" si="4591">P3888+P3890</f>
        <v>4905.357</v>
      </c>
      <c r="Q3887" s="26">
        <f t="shared" ref="Q3887" si="4592">Q3888+Q3890</f>
        <v>0</v>
      </c>
      <c r="R3887" s="26">
        <f t="shared" si="4591"/>
        <v>0</v>
      </c>
    </row>
    <row r="3888" spans="1:18" ht="26" x14ac:dyDescent="0.35">
      <c r="A3888" s="10">
        <v>991</v>
      </c>
      <c r="B3888" s="10" t="s">
        <v>129</v>
      </c>
      <c r="C3888" s="10" t="s">
        <v>99</v>
      </c>
      <c r="D3888" s="10" t="s">
        <v>597</v>
      </c>
      <c r="E3888" s="10" t="s">
        <v>6</v>
      </c>
      <c r="F3888" s="25" t="s">
        <v>367</v>
      </c>
      <c r="G3888" s="26">
        <f t="shared" ref="G3888:N3888" si="4593">G3889</f>
        <v>71.8</v>
      </c>
      <c r="H3888" s="26">
        <f t="shared" si="4593"/>
        <v>48.6</v>
      </c>
      <c r="I3888" s="26">
        <f t="shared" si="4593"/>
        <v>48.6</v>
      </c>
      <c r="J3888" s="26">
        <f t="shared" si="4593"/>
        <v>48.6</v>
      </c>
      <c r="K3888" s="26">
        <f t="shared" si="4593"/>
        <v>48.6</v>
      </c>
      <c r="L3888" s="26">
        <f t="shared" si="4593"/>
        <v>0</v>
      </c>
      <c r="M3888" s="26">
        <f t="shared" si="4593"/>
        <v>0</v>
      </c>
      <c r="N3888" s="26">
        <f t="shared" si="4593"/>
        <v>48.6</v>
      </c>
      <c r="O3888" s="47">
        <f t="shared" si="4556"/>
        <v>100</v>
      </c>
      <c r="P3888" s="26">
        <f t="shared" ref="P3888:R3888" si="4594">P3889</f>
        <v>48.6</v>
      </c>
      <c r="Q3888" s="26">
        <f t="shared" si="4594"/>
        <v>0</v>
      </c>
      <c r="R3888" s="26">
        <f t="shared" si="4594"/>
        <v>0</v>
      </c>
    </row>
    <row r="3889" spans="1:18" ht="26" x14ac:dyDescent="0.35">
      <c r="A3889" s="10">
        <v>991</v>
      </c>
      <c r="B3889" s="10" t="s">
        <v>129</v>
      </c>
      <c r="C3889" s="10" t="s">
        <v>99</v>
      </c>
      <c r="D3889" s="10" t="s">
        <v>597</v>
      </c>
      <c r="E3889" s="10">
        <v>240</v>
      </c>
      <c r="F3889" s="25" t="s">
        <v>356</v>
      </c>
      <c r="G3889" s="26">
        <v>71.8</v>
      </c>
      <c r="H3889" s="26">
        <v>48.6</v>
      </c>
      <c r="I3889" s="26">
        <v>48.6</v>
      </c>
      <c r="J3889" s="26">
        <f>H3889</f>
        <v>48.6</v>
      </c>
      <c r="K3889" s="26">
        <f>I3889</f>
        <v>48.6</v>
      </c>
      <c r="L3889" s="26"/>
      <c r="M3889" s="26"/>
      <c r="N3889" s="26">
        <v>48.6</v>
      </c>
      <c r="O3889" s="47">
        <f t="shared" si="4556"/>
        <v>100</v>
      </c>
      <c r="P3889" s="26">
        <f>N3889</f>
        <v>48.6</v>
      </c>
      <c r="Q3889" s="26"/>
      <c r="R3889" s="26"/>
    </row>
    <row r="3890" spans="1:18" x14ac:dyDescent="0.35">
      <c r="A3890" s="10">
        <v>991</v>
      </c>
      <c r="B3890" s="10" t="s">
        <v>129</v>
      </c>
      <c r="C3890" s="10" t="s">
        <v>99</v>
      </c>
      <c r="D3890" s="10" t="s">
        <v>597</v>
      </c>
      <c r="E3890" s="10" t="s">
        <v>141</v>
      </c>
      <c r="F3890" s="25" t="s">
        <v>368</v>
      </c>
      <c r="G3890" s="26">
        <f t="shared" ref="G3890:N3890" si="4595">G3891</f>
        <v>7182.03</v>
      </c>
      <c r="H3890" s="26">
        <f t="shared" si="4595"/>
        <v>4856.7574999999997</v>
      </c>
      <c r="I3890" s="26">
        <f t="shared" si="4595"/>
        <v>4856.7574999999997</v>
      </c>
      <c r="J3890" s="26">
        <f t="shared" si="4595"/>
        <v>4856.7574999999997</v>
      </c>
      <c r="K3890" s="26">
        <f t="shared" si="4595"/>
        <v>4856.7574999999997</v>
      </c>
      <c r="L3890" s="26">
        <f t="shared" si="4595"/>
        <v>0</v>
      </c>
      <c r="M3890" s="26">
        <f t="shared" si="4595"/>
        <v>0</v>
      </c>
      <c r="N3890" s="26">
        <f t="shared" si="4595"/>
        <v>4856.7569999999996</v>
      </c>
      <c r="O3890" s="47">
        <f t="shared" si="4556"/>
        <v>99.999989705065573</v>
      </c>
      <c r="P3890" s="26">
        <f t="shared" ref="P3890:R3890" si="4596">P3891</f>
        <v>4856.7569999999996</v>
      </c>
      <c r="Q3890" s="26">
        <f t="shared" si="4596"/>
        <v>0</v>
      </c>
      <c r="R3890" s="26">
        <f t="shared" si="4596"/>
        <v>0</v>
      </c>
    </row>
    <row r="3891" spans="1:18" ht="26" x14ac:dyDescent="0.35">
      <c r="A3891" s="10">
        <v>991</v>
      </c>
      <c r="B3891" s="10" t="s">
        <v>129</v>
      </c>
      <c r="C3891" s="10" t="s">
        <v>99</v>
      </c>
      <c r="D3891" s="10" t="s">
        <v>597</v>
      </c>
      <c r="E3891" s="10">
        <v>320</v>
      </c>
      <c r="F3891" s="25" t="s">
        <v>357</v>
      </c>
      <c r="G3891" s="26">
        <v>7182.03</v>
      </c>
      <c r="H3891" s="26">
        <v>4856.7574999999997</v>
      </c>
      <c r="I3891" s="26">
        <v>4856.7574999999997</v>
      </c>
      <c r="J3891" s="26">
        <f>H3891</f>
        <v>4856.7574999999997</v>
      </c>
      <c r="K3891" s="26">
        <f>I3891</f>
        <v>4856.7574999999997</v>
      </c>
      <c r="L3891" s="26"/>
      <c r="M3891" s="26"/>
      <c r="N3891" s="26">
        <v>4856.7569999999996</v>
      </c>
      <c r="O3891" s="47">
        <f t="shared" si="4556"/>
        <v>99.999989705065573</v>
      </c>
      <c r="P3891" s="26">
        <f>N3891</f>
        <v>4856.7569999999996</v>
      </c>
      <c r="Q3891" s="26"/>
      <c r="R3891" s="26"/>
    </row>
    <row r="3892" spans="1:18" s="7" customFormat="1" ht="26" x14ac:dyDescent="0.35">
      <c r="A3892" s="16">
        <v>992</v>
      </c>
      <c r="B3892" s="16"/>
      <c r="C3892" s="16"/>
      <c r="D3892" s="16"/>
      <c r="E3892" s="16"/>
      <c r="F3892" s="17" t="s">
        <v>607</v>
      </c>
      <c r="G3892" s="18">
        <f t="shared" ref="G3892" si="4597">G3893+G3914</f>
        <v>76792.558999999994</v>
      </c>
      <c r="H3892" s="18">
        <f t="shared" ref="H3892:M3892" si="4598">H3893+H3914</f>
        <v>88550.296170000001</v>
      </c>
      <c r="I3892" s="18">
        <f t="shared" si="4598"/>
        <v>88550.296170000001</v>
      </c>
      <c r="J3892" s="18">
        <f t="shared" si="4598"/>
        <v>0</v>
      </c>
      <c r="K3892" s="18">
        <f t="shared" si="4598"/>
        <v>0</v>
      </c>
      <c r="L3892" s="18">
        <f t="shared" si="4598"/>
        <v>0</v>
      </c>
      <c r="M3892" s="18">
        <f t="shared" si="4598"/>
        <v>0</v>
      </c>
      <c r="N3892" s="18">
        <f t="shared" ref="N3892" si="4599">N3893+N3914</f>
        <v>87751.172000000006</v>
      </c>
      <c r="O3892" s="46">
        <f t="shared" si="4556"/>
        <v>99.097547716310487</v>
      </c>
      <c r="P3892" s="18">
        <f t="shared" ref="P3892:R3892" si="4600">P3893+P3914</f>
        <v>0</v>
      </c>
      <c r="Q3892" s="18">
        <f t="shared" ref="Q3892" si="4601">Q3893+Q3914</f>
        <v>0</v>
      </c>
      <c r="R3892" s="18">
        <f t="shared" si="4600"/>
        <v>0</v>
      </c>
    </row>
    <row r="3893" spans="1:18" s="7" customFormat="1" x14ac:dyDescent="0.35">
      <c r="A3893" s="16">
        <v>992</v>
      </c>
      <c r="B3893" s="16" t="s">
        <v>8</v>
      </c>
      <c r="C3893" s="16"/>
      <c r="D3893" s="16"/>
      <c r="E3893" s="16"/>
      <c r="F3893" s="17" t="s">
        <v>13</v>
      </c>
      <c r="G3893" s="18">
        <f t="shared" ref="G3893:N3893" si="4602">G3894</f>
        <v>62510.244999999995</v>
      </c>
      <c r="H3893" s="18">
        <f t="shared" si="4602"/>
        <v>74267.982170000003</v>
      </c>
      <c r="I3893" s="18">
        <f t="shared" si="4602"/>
        <v>74267.982170000003</v>
      </c>
      <c r="J3893" s="18">
        <f t="shared" si="4602"/>
        <v>0</v>
      </c>
      <c r="K3893" s="18">
        <f t="shared" si="4602"/>
        <v>0</v>
      </c>
      <c r="L3893" s="18">
        <f t="shared" si="4602"/>
        <v>0</v>
      </c>
      <c r="M3893" s="18">
        <f t="shared" si="4602"/>
        <v>0</v>
      </c>
      <c r="N3893" s="18">
        <f t="shared" si="4602"/>
        <v>73614.297000000006</v>
      </c>
      <c r="O3893" s="46">
        <f t="shared" si="4556"/>
        <v>99.119829096064976</v>
      </c>
      <c r="P3893" s="18">
        <f t="shared" ref="P3893:R3893" si="4603">P3894</f>
        <v>0</v>
      </c>
      <c r="Q3893" s="18">
        <f t="shared" si="4603"/>
        <v>0</v>
      </c>
      <c r="R3893" s="18">
        <f t="shared" si="4603"/>
        <v>0</v>
      </c>
    </row>
    <row r="3894" spans="1:18" s="29" customFormat="1" x14ac:dyDescent="0.35">
      <c r="A3894" s="20">
        <v>992</v>
      </c>
      <c r="B3894" s="20" t="s">
        <v>8</v>
      </c>
      <c r="C3894" s="20" t="s">
        <v>10</v>
      </c>
      <c r="D3894" s="20"/>
      <c r="E3894" s="20"/>
      <c r="F3894" s="21" t="s">
        <v>14</v>
      </c>
      <c r="G3894" s="22">
        <f t="shared" ref="G3894" si="4604">G3895+G3907</f>
        <v>62510.244999999995</v>
      </c>
      <c r="H3894" s="22">
        <f t="shared" ref="H3894:M3894" si="4605">H3895+H3907</f>
        <v>74267.982170000003</v>
      </c>
      <c r="I3894" s="22">
        <f t="shared" si="4605"/>
        <v>74267.982170000003</v>
      </c>
      <c r="J3894" s="22">
        <f t="shared" si="4605"/>
        <v>0</v>
      </c>
      <c r="K3894" s="22">
        <f t="shared" si="4605"/>
        <v>0</v>
      </c>
      <c r="L3894" s="22">
        <f t="shared" si="4605"/>
        <v>0</v>
      </c>
      <c r="M3894" s="22">
        <f t="shared" si="4605"/>
        <v>0</v>
      </c>
      <c r="N3894" s="22">
        <f t="shared" ref="N3894" si="4606">N3895+N3907</f>
        <v>73614.297000000006</v>
      </c>
      <c r="O3894" s="48">
        <f t="shared" si="4556"/>
        <v>99.119829096064976</v>
      </c>
      <c r="P3894" s="22">
        <f t="shared" ref="P3894:R3894" si="4607">P3895+P3907</f>
        <v>0</v>
      </c>
      <c r="Q3894" s="22">
        <f t="shared" ref="Q3894" si="4608">Q3895+Q3907</f>
        <v>0</v>
      </c>
      <c r="R3894" s="22">
        <f t="shared" si="4607"/>
        <v>0</v>
      </c>
    </row>
    <row r="3895" spans="1:18" ht="26" x14ac:dyDescent="0.35">
      <c r="A3895" s="10">
        <v>992</v>
      </c>
      <c r="B3895" s="10" t="s">
        <v>8</v>
      </c>
      <c r="C3895" s="10" t="s">
        <v>10</v>
      </c>
      <c r="D3895" s="10" t="s">
        <v>30</v>
      </c>
      <c r="E3895" s="10"/>
      <c r="F3895" s="25" t="s">
        <v>41</v>
      </c>
      <c r="G3895" s="26">
        <f t="shared" ref="G3895:N3895" si="4609">G3896</f>
        <v>62015.7</v>
      </c>
      <c r="H3895" s="26">
        <f t="shared" si="4609"/>
        <v>64924.800000000003</v>
      </c>
      <c r="I3895" s="26">
        <f t="shared" si="4609"/>
        <v>64924.800000000003</v>
      </c>
      <c r="J3895" s="26">
        <f t="shared" si="4609"/>
        <v>0</v>
      </c>
      <c r="K3895" s="26">
        <f t="shared" si="4609"/>
        <v>0</v>
      </c>
      <c r="L3895" s="26">
        <f t="shared" si="4609"/>
        <v>0</v>
      </c>
      <c r="M3895" s="26">
        <f t="shared" si="4609"/>
        <v>0</v>
      </c>
      <c r="N3895" s="26">
        <f t="shared" si="4609"/>
        <v>64659.114000000001</v>
      </c>
      <c r="O3895" s="47">
        <f t="shared" si="4556"/>
        <v>99.590778870323817</v>
      </c>
      <c r="P3895" s="26">
        <f t="shared" ref="P3895:R3895" si="4610">P3896</f>
        <v>0</v>
      </c>
      <c r="Q3895" s="26">
        <f t="shared" si="4610"/>
        <v>0</v>
      </c>
      <c r="R3895" s="26">
        <f t="shared" si="4610"/>
        <v>0</v>
      </c>
    </row>
    <row r="3896" spans="1:18" x14ac:dyDescent="0.35">
      <c r="A3896" s="10">
        <v>992</v>
      </c>
      <c r="B3896" s="10" t="s">
        <v>8</v>
      </c>
      <c r="C3896" s="10" t="s">
        <v>10</v>
      </c>
      <c r="D3896" s="10" t="s">
        <v>31</v>
      </c>
      <c r="E3896" s="10"/>
      <c r="F3896" s="25" t="s">
        <v>42</v>
      </c>
      <c r="G3896" s="26">
        <f t="shared" ref="G3896" si="4611">G3897+G3900</f>
        <v>62015.7</v>
      </c>
      <c r="H3896" s="26">
        <f t="shared" ref="H3896:M3896" si="4612">H3897+H3900</f>
        <v>64924.800000000003</v>
      </c>
      <c r="I3896" s="26">
        <f t="shared" si="4612"/>
        <v>64924.800000000003</v>
      </c>
      <c r="J3896" s="26">
        <f t="shared" si="4612"/>
        <v>0</v>
      </c>
      <c r="K3896" s="26">
        <f t="shared" si="4612"/>
        <v>0</v>
      </c>
      <c r="L3896" s="26">
        <f t="shared" si="4612"/>
        <v>0</v>
      </c>
      <c r="M3896" s="26">
        <f t="shared" si="4612"/>
        <v>0</v>
      </c>
      <c r="N3896" s="26">
        <f t="shared" ref="N3896" si="4613">N3897+N3900</f>
        <v>64659.114000000001</v>
      </c>
      <c r="O3896" s="47">
        <f t="shared" si="4556"/>
        <v>99.590778870323817</v>
      </c>
      <c r="P3896" s="26">
        <f t="shared" ref="P3896:R3896" si="4614">P3897+P3900</f>
        <v>0</v>
      </c>
      <c r="Q3896" s="26">
        <f t="shared" ref="Q3896" si="4615">Q3897+Q3900</f>
        <v>0</v>
      </c>
      <c r="R3896" s="26">
        <f t="shared" si="4614"/>
        <v>0</v>
      </c>
    </row>
    <row r="3897" spans="1:18" ht="26" x14ac:dyDescent="0.35">
      <c r="A3897" s="10">
        <v>992</v>
      </c>
      <c r="B3897" s="10" t="s">
        <v>8</v>
      </c>
      <c r="C3897" s="10" t="s">
        <v>10</v>
      </c>
      <c r="D3897" s="10" t="s">
        <v>32</v>
      </c>
      <c r="E3897" s="10"/>
      <c r="F3897" s="25" t="s">
        <v>43</v>
      </c>
      <c r="G3897" s="26">
        <f t="shared" ref="G3897:N3898" si="4616">G3898</f>
        <v>54563.199999999997</v>
      </c>
      <c r="H3897" s="26">
        <f t="shared" si="4616"/>
        <v>58917.724249999999</v>
      </c>
      <c r="I3897" s="26">
        <f t="shared" si="4616"/>
        <v>58917.724249999999</v>
      </c>
      <c r="J3897" s="26">
        <f t="shared" si="4616"/>
        <v>0</v>
      </c>
      <c r="K3897" s="26">
        <f t="shared" si="4616"/>
        <v>0</v>
      </c>
      <c r="L3897" s="26">
        <f t="shared" si="4616"/>
        <v>0</v>
      </c>
      <c r="M3897" s="26">
        <f t="shared" si="4616"/>
        <v>0</v>
      </c>
      <c r="N3897" s="26">
        <f t="shared" si="4616"/>
        <v>58730.362000000001</v>
      </c>
      <c r="O3897" s="47">
        <f t="shared" si="4556"/>
        <v>99.681993402859575</v>
      </c>
      <c r="P3897" s="26">
        <f t="shared" ref="P3897:R3898" si="4617">P3898</f>
        <v>0</v>
      </c>
      <c r="Q3897" s="26">
        <f t="shared" si="4617"/>
        <v>0</v>
      </c>
      <c r="R3897" s="26">
        <f t="shared" si="4617"/>
        <v>0</v>
      </c>
    </row>
    <row r="3898" spans="1:18" ht="52" x14ac:dyDescent="0.35">
      <c r="A3898" s="10">
        <v>992</v>
      </c>
      <c r="B3898" s="10" t="s">
        <v>8</v>
      </c>
      <c r="C3898" s="10" t="s">
        <v>10</v>
      </c>
      <c r="D3898" s="10" t="s">
        <v>32</v>
      </c>
      <c r="E3898" s="10" t="s">
        <v>19</v>
      </c>
      <c r="F3898" s="25" t="s">
        <v>366</v>
      </c>
      <c r="G3898" s="26">
        <f t="shared" si="4616"/>
        <v>54563.199999999997</v>
      </c>
      <c r="H3898" s="26">
        <f t="shared" si="4616"/>
        <v>58917.724249999999</v>
      </c>
      <c r="I3898" s="26">
        <f t="shared" si="4616"/>
        <v>58917.724249999999</v>
      </c>
      <c r="J3898" s="26">
        <f t="shared" si="4616"/>
        <v>0</v>
      </c>
      <c r="K3898" s="26">
        <f t="shared" si="4616"/>
        <v>0</v>
      </c>
      <c r="L3898" s="26">
        <f t="shared" si="4616"/>
        <v>0</v>
      </c>
      <c r="M3898" s="26">
        <f t="shared" si="4616"/>
        <v>0</v>
      </c>
      <c r="N3898" s="26">
        <f t="shared" si="4616"/>
        <v>58730.362000000001</v>
      </c>
      <c r="O3898" s="47">
        <f t="shared" si="4556"/>
        <v>99.681993402859575</v>
      </c>
      <c r="P3898" s="26">
        <f t="shared" si="4617"/>
        <v>0</v>
      </c>
      <c r="Q3898" s="26">
        <f t="shared" si="4617"/>
        <v>0</v>
      </c>
      <c r="R3898" s="26">
        <f t="shared" si="4617"/>
        <v>0</v>
      </c>
    </row>
    <row r="3899" spans="1:18" ht="26" x14ac:dyDescent="0.35">
      <c r="A3899" s="10">
        <v>992</v>
      </c>
      <c r="B3899" s="10" t="s">
        <v>8</v>
      </c>
      <c r="C3899" s="10" t="s">
        <v>10</v>
      </c>
      <c r="D3899" s="10" t="s">
        <v>32</v>
      </c>
      <c r="E3899" s="10">
        <v>120</v>
      </c>
      <c r="F3899" s="25" t="s">
        <v>355</v>
      </c>
      <c r="G3899" s="26">
        <v>54563.199999999997</v>
      </c>
      <c r="H3899" s="26">
        <v>58917.724249999999</v>
      </c>
      <c r="I3899" s="26">
        <v>58917.724249999999</v>
      </c>
      <c r="J3899" s="26"/>
      <c r="K3899" s="26"/>
      <c r="L3899" s="26"/>
      <c r="M3899" s="26"/>
      <c r="N3899" s="26">
        <v>58730.362000000001</v>
      </c>
      <c r="O3899" s="47">
        <f t="shared" si="4556"/>
        <v>99.681993402859575</v>
      </c>
      <c r="P3899" s="26"/>
      <c r="Q3899" s="26"/>
      <c r="R3899" s="26"/>
    </row>
    <row r="3900" spans="1:18" ht="26" x14ac:dyDescent="0.35">
      <c r="A3900" s="10">
        <v>992</v>
      </c>
      <c r="B3900" s="10" t="s">
        <v>8</v>
      </c>
      <c r="C3900" s="10" t="s">
        <v>10</v>
      </c>
      <c r="D3900" s="10" t="s">
        <v>33</v>
      </c>
      <c r="E3900" s="10"/>
      <c r="F3900" s="25" t="s">
        <v>44</v>
      </c>
      <c r="G3900" s="26">
        <f t="shared" ref="G3900" si="4618">G3901+G3903+G3905</f>
        <v>7452.5</v>
      </c>
      <c r="H3900" s="26">
        <f>H3901+H3903+H3905</f>
        <v>6007.0757500000009</v>
      </c>
      <c r="I3900" s="26">
        <f t="shared" ref="I3900:M3900" si="4619">I3901+I3903+I3905</f>
        <v>6007.0757500000009</v>
      </c>
      <c r="J3900" s="26">
        <f t="shared" si="4619"/>
        <v>0</v>
      </c>
      <c r="K3900" s="26">
        <f t="shared" si="4619"/>
        <v>0</v>
      </c>
      <c r="L3900" s="26">
        <f t="shared" si="4619"/>
        <v>0</v>
      </c>
      <c r="M3900" s="26">
        <f t="shared" si="4619"/>
        <v>0</v>
      </c>
      <c r="N3900" s="26">
        <f t="shared" ref="N3900" si="4620">N3901+N3903+N3905</f>
        <v>5928.7520000000004</v>
      </c>
      <c r="O3900" s="47">
        <f t="shared" si="4556"/>
        <v>98.696141795781415</v>
      </c>
      <c r="P3900" s="26">
        <f t="shared" ref="P3900:R3900" si="4621">P3901+P3903+P3905</f>
        <v>0</v>
      </c>
      <c r="Q3900" s="26">
        <f t="shared" ref="Q3900" si="4622">Q3901+Q3903+Q3905</f>
        <v>0</v>
      </c>
      <c r="R3900" s="26">
        <f t="shared" si="4621"/>
        <v>0</v>
      </c>
    </row>
    <row r="3901" spans="1:18" ht="52" x14ac:dyDescent="0.35">
      <c r="A3901" s="10">
        <v>992</v>
      </c>
      <c r="B3901" s="10" t="s">
        <v>8</v>
      </c>
      <c r="C3901" s="10" t="s">
        <v>10</v>
      </c>
      <c r="D3901" s="10" t="s">
        <v>33</v>
      </c>
      <c r="E3901" s="10" t="s">
        <v>19</v>
      </c>
      <c r="F3901" s="25" t="s">
        <v>366</v>
      </c>
      <c r="G3901" s="26">
        <f t="shared" ref="G3901:N3901" si="4623">G3902</f>
        <v>220</v>
      </c>
      <c r="H3901" s="26">
        <f t="shared" si="4623"/>
        <v>33.4831</v>
      </c>
      <c r="I3901" s="26">
        <f t="shared" si="4623"/>
        <v>33.4831</v>
      </c>
      <c r="J3901" s="26">
        <f t="shared" si="4623"/>
        <v>0</v>
      </c>
      <c r="K3901" s="26">
        <f t="shared" si="4623"/>
        <v>0</v>
      </c>
      <c r="L3901" s="26">
        <f t="shared" si="4623"/>
        <v>0</v>
      </c>
      <c r="M3901" s="26">
        <f t="shared" si="4623"/>
        <v>0</v>
      </c>
      <c r="N3901" s="26">
        <f t="shared" si="4623"/>
        <v>33.482999999999997</v>
      </c>
      <c r="O3901" s="47">
        <f t="shared" si="4556"/>
        <v>99.99970134187096</v>
      </c>
      <c r="P3901" s="26">
        <f t="shared" ref="P3901:R3901" si="4624">P3902</f>
        <v>0</v>
      </c>
      <c r="Q3901" s="26">
        <f t="shared" si="4624"/>
        <v>0</v>
      </c>
      <c r="R3901" s="26">
        <f t="shared" si="4624"/>
        <v>0</v>
      </c>
    </row>
    <row r="3902" spans="1:18" ht="26" x14ac:dyDescent="0.35">
      <c r="A3902" s="10">
        <v>992</v>
      </c>
      <c r="B3902" s="10" t="s">
        <v>8</v>
      </c>
      <c r="C3902" s="10" t="s">
        <v>10</v>
      </c>
      <c r="D3902" s="10" t="s">
        <v>33</v>
      </c>
      <c r="E3902" s="10">
        <v>120</v>
      </c>
      <c r="F3902" s="25" t="s">
        <v>355</v>
      </c>
      <c r="G3902" s="26">
        <v>220</v>
      </c>
      <c r="H3902" s="26">
        <v>33.4831</v>
      </c>
      <c r="I3902" s="26">
        <v>33.4831</v>
      </c>
      <c r="J3902" s="26"/>
      <c r="K3902" s="26"/>
      <c r="L3902" s="26"/>
      <c r="M3902" s="26"/>
      <c r="N3902" s="26">
        <v>33.482999999999997</v>
      </c>
      <c r="O3902" s="47">
        <f t="shared" si="4556"/>
        <v>99.99970134187096</v>
      </c>
      <c r="P3902" s="26"/>
      <c r="Q3902" s="26"/>
      <c r="R3902" s="26"/>
    </row>
    <row r="3903" spans="1:18" ht="26" x14ac:dyDescent="0.35">
      <c r="A3903" s="10">
        <v>992</v>
      </c>
      <c r="B3903" s="10" t="s">
        <v>8</v>
      </c>
      <c r="C3903" s="10" t="s">
        <v>10</v>
      </c>
      <c r="D3903" s="10" t="s">
        <v>33</v>
      </c>
      <c r="E3903" s="10" t="s">
        <v>6</v>
      </c>
      <c r="F3903" s="25" t="s">
        <v>367</v>
      </c>
      <c r="G3903" s="26">
        <f t="shared" ref="G3903:N3903" si="4625">G3904</f>
        <v>7212.5</v>
      </c>
      <c r="H3903" s="26">
        <f t="shared" si="4625"/>
        <v>5966.2256500000003</v>
      </c>
      <c r="I3903" s="26">
        <f t="shared" si="4625"/>
        <v>5966.2256500000003</v>
      </c>
      <c r="J3903" s="26">
        <f t="shared" si="4625"/>
        <v>0</v>
      </c>
      <c r="K3903" s="26">
        <f t="shared" si="4625"/>
        <v>0</v>
      </c>
      <c r="L3903" s="26">
        <f t="shared" si="4625"/>
        <v>0</v>
      </c>
      <c r="M3903" s="26">
        <f t="shared" si="4625"/>
        <v>0</v>
      </c>
      <c r="N3903" s="26">
        <f t="shared" si="4625"/>
        <v>5887.902</v>
      </c>
      <c r="O3903" s="47">
        <f t="shared" si="4556"/>
        <v>98.687216096159545</v>
      </c>
      <c r="P3903" s="26">
        <f t="shared" ref="P3903:R3903" si="4626">P3904</f>
        <v>0</v>
      </c>
      <c r="Q3903" s="26">
        <f t="shared" si="4626"/>
        <v>0</v>
      </c>
      <c r="R3903" s="26">
        <f t="shared" si="4626"/>
        <v>0</v>
      </c>
    </row>
    <row r="3904" spans="1:18" ht="26" x14ac:dyDescent="0.35">
      <c r="A3904" s="10">
        <v>992</v>
      </c>
      <c r="B3904" s="10" t="s">
        <v>8</v>
      </c>
      <c r="C3904" s="10" t="s">
        <v>10</v>
      </c>
      <c r="D3904" s="10" t="s">
        <v>33</v>
      </c>
      <c r="E3904" s="10">
        <v>240</v>
      </c>
      <c r="F3904" s="25" t="s">
        <v>356</v>
      </c>
      <c r="G3904" s="26">
        <v>7212.5</v>
      </c>
      <c r="H3904" s="26">
        <v>5966.2256500000003</v>
      </c>
      <c r="I3904" s="26">
        <v>5966.2256500000003</v>
      </c>
      <c r="J3904" s="26"/>
      <c r="K3904" s="26"/>
      <c r="L3904" s="26"/>
      <c r="M3904" s="26"/>
      <c r="N3904" s="26">
        <v>5887.902</v>
      </c>
      <c r="O3904" s="47">
        <f t="shared" si="4556"/>
        <v>98.687216096159545</v>
      </c>
      <c r="P3904" s="26"/>
      <c r="Q3904" s="26"/>
      <c r="R3904" s="26"/>
    </row>
    <row r="3905" spans="1:18" x14ac:dyDescent="0.35">
      <c r="A3905" s="10">
        <v>992</v>
      </c>
      <c r="B3905" s="10" t="s">
        <v>8</v>
      </c>
      <c r="C3905" s="10" t="s">
        <v>10</v>
      </c>
      <c r="D3905" s="10" t="s">
        <v>33</v>
      </c>
      <c r="E3905" s="10" t="s">
        <v>7</v>
      </c>
      <c r="F3905" s="25" t="s">
        <v>371</v>
      </c>
      <c r="G3905" s="26">
        <f t="shared" ref="G3905:N3905" si="4627">G3906</f>
        <v>20</v>
      </c>
      <c r="H3905" s="26">
        <f t="shared" si="4627"/>
        <v>7.367</v>
      </c>
      <c r="I3905" s="26">
        <f t="shared" si="4627"/>
        <v>7.367</v>
      </c>
      <c r="J3905" s="26">
        <f t="shared" si="4627"/>
        <v>0</v>
      </c>
      <c r="K3905" s="26">
        <f t="shared" si="4627"/>
        <v>0</v>
      </c>
      <c r="L3905" s="26">
        <f t="shared" si="4627"/>
        <v>0</v>
      </c>
      <c r="M3905" s="26">
        <f t="shared" si="4627"/>
        <v>0</v>
      </c>
      <c r="N3905" s="26">
        <f t="shared" si="4627"/>
        <v>7.367</v>
      </c>
      <c r="O3905" s="47">
        <f t="shared" si="4556"/>
        <v>100</v>
      </c>
      <c r="P3905" s="26">
        <f t="shared" ref="P3905:R3905" si="4628">P3906</f>
        <v>0</v>
      </c>
      <c r="Q3905" s="26">
        <f t="shared" si="4628"/>
        <v>0</v>
      </c>
      <c r="R3905" s="26">
        <f t="shared" si="4628"/>
        <v>0</v>
      </c>
    </row>
    <row r="3906" spans="1:18" x14ac:dyDescent="0.35">
      <c r="A3906" s="10">
        <v>992</v>
      </c>
      <c r="B3906" s="10" t="s">
        <v>8</v>
      </c>
      <c r="C3906" s="10" t="s">
        <v>10</v>
      </c>
      <c r="D3906" s="10" t="s">
        <v>33</v>
      </c>
      <c r="E3906" s="10">
        <v>850</v>
      </c>
      <c r="F3906" s="25" t="s">
        <v>365</v>
      </c>
      <c r="G3906" s="26">
        <v>20</v>
      </c>
      <c r="H3906" s="26">
        <v>7.367</v>
      </c>
      <c r="I3906" s="26">
        <v>7.367</v>
      </c>
      <c r="J3906" s="26"/>
      <c r="K3906" s="26"/>
      <c r="L3906" s="26"/>
      <c r="M3906" s="26"/>
      <c r="N3906" s="26">
        <v>7.367</v>
      </c>
      <c r="O3906" s="47">
        <f t="shared" si="4556"/>
        <v>100</v>
      </c>
      <c r="P3906" s="26"/>
      <c r="Q3906" s="26"/>
      <c r="R3906" s="26"/>
    </row>
    <row r="3907" spans="1:18" ht="26" x14ac:dyDescent="0.35">
      <c r="A3907" s="10">
        <v>992</v>
      </c>
      <c r="B3907" s="10" t="s">
        <v>8</v>
      </c>
      <c r="C3907" s="10" t="s">
        <v>10</v>
      </c>
      <c r="D3907" s="10" t="s">
        <v>57</v>
      </c>
      <c r="E3907" s="10"/>
      <c r="F3907" s="25" t="s">
        <v>748</v>
      </c>
      <c r="G3907" s="26">
        <f t="shared" ref="G3907:N3910" si="4629">G3908</f>
        <v>494.54500000000002</v>
      </c>
      <c r="H3907" s="26">
        <f t="shared" si="4629"/>
        <v>9343.18217</v>
      </c>
      <c r="I3907" s="26">
        <f t="shared" si="4629"/>
        <v>9343.18217</v>
      </c>
      <c r="J3907" s="26">
        <f t="shared" si="4629"/>
        <v>0</v>
      </c>
      <c r="K3907" s="26">
        <f t="shared" si="4629"/>
        <v>0</v>
      </c>
      <c r="L3907" s="26">
        <f t="shared" si="4629"/>
        <v>0</v>
      </c>
      <c r="M3907" s="26">
        <f t="shared" si="4629"/>
        <v>0</v>
      </c>
      <c r="N3907" s="26">
        <f t="shared" si="4629"/>
        <v>8955.1830000000009</v>
      </c>
      <c r="O3907" s="47">
        <f t="shared" si="4556"/>
        <v>95.847248154426183</v>
      </c>
      <c r="P3907" s="26">
        <f t="shared" ref="P3907:R3910" si="4630">P3908</f>
        <v>0</v>
      </c>
      <c r="Q3907" s="26">
        <f t="shared" si="4630"/>
        <v>0</v>
      </c>
      <c r="R3907" s="26">
        <f t="shared" si="4630"/>
        <v>0</v>
      </c>
    </row>
    <row r="3908" spans="1:18" ht="26" x14ac:dyDescent="0.35">
      <c r="A3908" s="10">
        <v>992</v>
      </c>
      <c r="B3908" s="10" t="s">
        <v>8</v>
      </c>
      <c r="C3908" s="10" t="s">
        <v>10</v>
      </c>
      <c r="D3908" s="10" t="s">
        <v>60</v>
      </c>
      <c r="E3908" s="10"/>
      <c r="F3908" s="25" t="s">
        <v>67</v>
      </c>
      <c r="G3908" s="26">
        <f t="shared" si="4629"/>
        <v>494.54500000000002</v>
      </c>
      <c r="H3908" s="26">
        <f t="shared" si="4629"/>
        <v>9343.18217</v>
      </c>
      <c r="I3908" s="26">
        <f t="shared" si="4629"/>
        <v>9343.18217</v>
      </c>
      <c r="J3908" s="26">
        <f t="shared" si="4629"/>
        <v>0</v>
      </c>
      <c r="K3908" s="26">
        <f t="shared" si="4629"/>
        <v>0</v>
      </c>
      <c r="L3908" s="26">
        <f t="shared" si="4629"/>
        <v>0</v>
      </c>
      <c r="M3908" s="26">
        <f t="shared" si="4629"/>
        <v>0</v>
      </c>
      <c r="N3908" s="26">
        <f t="shared" si="4629"/>
        <v>8955.1830000000009</v>
      </c>
      <c r="O3908" s="47">
        <f t="shared" si="4556"/>
        <v>95.847248154426183</v>
      </c>
      <c r="P3908" s="26">
        <f t="shared" si="4630"/>
        <v>0</v>
      </c>
      <c r="Q3908" s="26">
        <f t="shared" si="4630"/>
        <v>0</v>
      </c>
      <c r="R3908" s="26">
        <f t="shared" si="4630"/>
        <v>0</v>
      </c>
    </row>
    <row r="3909" spans="1:18" x14ac:dyDescent="0.35">
      <c r="A3909" s="10">
        <v>992</v>
      </c>
      <c r="B3909" s="10" t="s">
        <v>8</v>
      </c>
      <c r="C3909" s="10" t="s">
        <v>10</v>
      </c>
      <c r="D3909" s="10" t="s">
        <v>52</v>
      </c>
      <c r="E3909" s="10"/>
      <c r="F3909" s="25" t="s">
        <v>68</v>
      </c>
      <c r="G3909" s="26">
        <f t="shared" ref="G3909" si="4631">G3910+G3912</f>
        <v>494.54500000000002</v>
      </c>
      <c r="H3909" s="26">
        <f>H3910+H3912</f>
        <v>9343.18217</v>
      </c>
      <c r="I3909" s="26">
        <f t="shared" ref="I3909:M3909" si="4632">I3910+I3912</f>
        <v>9343.18217</v>
      </c>
      <c r="J3909" s="26">
        <f t="shared" si="4632"/>
        <v>0</v>
      </c>
      <c r="K3909" s="26">
        <f t="shared" si="4632"/>
        <v>0</v>
      </c>
      <c r="L3909" s="26">
        <f t="shared" si="4632"/>
        <v>0</v>
      </c>
      <c r="M3909" s="26">
        <f t="shared" si="4632"/>
        <v>0</v>
      </c>
      <c r="N3909" s="26">
        <f t="shared" ref="N3909" si="4633">N3910+N3912</f>
        <v>8955.1830000000009</v>
      </c>
      <c r="O3909" s="47">
        <f t="shared" si="4556"/>
        <v>95.847248154426183</v>
      </c>
      <c r="P3909" s="26">
        <f t="shared" ref="P3909:R3909" si="4634">P3910+P3912</f>
        <v>0</v>
      </c>
      <c r="Q3909" s="26">
        <f t="shared" ref="Q3909" si="4635">Q3910+Q3912</f>
        <v>0</v>
      </c>
      <c r="R3909" s="26">
        <f t="shared" si="4634"/>
        <v>0</v>
      </c>
    </row>
    <row r="3910" spans="1:18" ht="26" x14ac:dyDescent="0.35">
      <c r="A3910" s="10">
        <v>992</v>
      </c>
      <c r="B3910" s="10" t="s">
        <v>8</v>
      </c>
      <c r="C3910" s="10" t="s">
        <v>10</v>
      </c>
      <c r="D3910" s="10" t="s">
        <v>52</v>
      </c>
      <c r="E3910" s="10" t="s">
        <v>6</v>
      </c>
      <c r="F3910" s="25" t="s">
        <v>367</v>
      </c>
      <c r="G3910" s="26">
        <f t="shared" si="4629"/>
        <v>494.54500000000002</v>
      </c>
      <c r="H3910" s="26">
        <f t="shared" si="4629"/>
        <v>494.54500000000002</v>
      </c>
      <c r="I3910" s="26">
        <f t="shared" si="4629"/>
        <v>494.54500000000002</v>
      </c>
      <c r="J3910" s="26">
        <f t="shared" si="4629"/>
        <v>0</v>
      </c>
      <c r="K3910" s="26">
        <f t="shared" si="4629"/>
        <v>0</v>
      </c>
      <c r="L3910" s="26">
        <f t="shared" si="4629"/>
        <v>0</v>
      </c>
      <c r="M3910" s="26">
        <f t="shared" si="4629"/>
        <v>0</v>
      </c>
      <c r="N3910" s="26">
        <f t="shared" si="4629"/>
        <v>106.54600000000001</v>
      </c>
      <c r="O3910" s="47">
        <f t="shared" si="4556"/>
        <v>21.544247742874763</v>
      </c>
      <c r="P3910" s="26">
        <f t="shared" si="4630"/>
        <v>0</v>
      </c>
      <c r="Q3910" s="26">
        <f t="shared" si="4630"/>
        <v>0</v>
      </c>
      <c r="R3910" s="26">
        <f t="shared" si="4630"/>
        <v>0</v>
      </c>
    </row>
    <row r="3911" spans="1:18" ht="26" x14ac:dyDescent="0.35">
      <c r="A3911" s="10">
        <v>992</v>
      </c>
      <c r="B3911" s="10" t="s">
        <v>8</v>
      </c>
      <c r="C3911" s="10" t="s">
        <v>10</v>
      </c>
      <c r="D3911" s="10" t="s">
        <v>52</v>
      </c>
      <c r="E3911" s="10">
        <v>240</v>
      </c>
      <c r="F3911" s="25" t="s">
        <v>356</v>
      </c>
      <c r="G3911" s="26">
        <v>494.54500000000002</v>
      </c>
      <c r="H3911" s="26">
        <v>494.54500000000002</v>
      </c>
      <c r="I3911" s="26">
        <v>494.54500000000002</v>
      </c>
      <c r="J3911" s="26"/>
      <c r="K3911" s="26"/>
      <c r="L3911" s="26"/>
      <c r="M3911" s="26"/>
      <c r="N3911" s="26">
        <v>106.54600000000001</v>
      </c>
      <c r="O3911" s="47">
        <f t="shared" si="4556"/>
        <v>21.544247742874763</v>
      </c>
      <c r="P3911" s="26"/>
      <c r="Q3911" s="26"/>
      <c r="R3911" s="26"/>
    </row>
    <row r="3912" spans="1:18" x14ac:dyDescent="0.35">
      <c r="A3912" s="10">
        <v>992</v>
      </c>
      <c r="B3912" s="10" t="s">
        <v>8</v>
      </c>
      <c r="C3912" s="10" t="s">
        <v>10</v>
      </c>
      <c r="D3912" s="10" t="s">
        <v>52</v>
      </c>
      <c r="E3912" s="10" t="s">
        <v>7</v>
      </c>
      <c r="F3912" s="25" t="s">
        <v>371</v>
      </c>
      <c r="G3912" s="26">
        <f t="shared" ref="G3912:N3912" si="4636">G3913</f>
        <v>0</v>
      </c>
      <c r="H3912" s="26">
        <f>H3913</f>
        <v>8848.63717</v>
      </c>
      <c r="I3912" s="26">
        <f t="shared" ref="I3912:M3912" si="4637">I3913</f>
        <v>8848.63717</v>
      </c>
      <c r="J3912" s="26">
        <f t="shared" si="4637"/>
        <v>0</v>
      </c>
      <c r="K3912" s="26">
        <f t="shared" si="4637"/>
        <v>0</v>
      </c>
      <c r="L3912" s="26">
        <f t="shared" si="4637"/>
        <v>0</v>
      </c>
      <c r="M3912" s="26">
        <f t="shared" si="4637"/>
        <v>0</v>
      </c>
      <c r="N3912" s="26">
        <f t="shared" si="4636"/>
        <v>8848.6370000000006</v>
      </c>
      <c r="O3912" s="47">
        <f t="shared" si="4556"/>
        <v>99.999998078800203</v>
      </c>
      <c r="P3912" s="26">
        <f t="shared" ref="P3912:R3912" si="4638">P3913</f>
        <v>0</v>
      </c>
      <c r="Q3912" s="26">
        <f t="shared" si="4638"/>
        <v>0</v>
      </c>
      <c r="R3912" s="26">
        <f t="shared" si="4638"/>
        <v>0</v>
      </c>
    </row>
    <row r="3913" spans="1:18" x14ac:dyDescent="0.35">
      <c r="A3913" s="10">
        <v>992</v>
      </c>
      <c r="B3913" s="10" t="s">
        <v>8</v>
      </c>
      <c r="C3913" s="10" t="s">
        <v>10</v>
      </c>
      <c r="D3913" s="10" t="s">
        <v>52</v>
      </c>
      <c r="E3913" s="10" t="s">
        <v>845</v>
      </c>
      <c r="F3913" s="25" t="s">
        <v>364</v>
      </c>
      <c r="G3913" s="26"/>
      <c r="H3913" s="26">
        <v>8848.63717</v>
      </c>
      <c r="I3913" s="26">
        <v>8848.63717</v>
      </c>
      <c r="J3913" s="26"/>
      <c r="K3913" s="26"/>
      <c r="L3913" s="26"/>
      <c r="M3913" s="26"/>
      <c r="N3913" s="26">
        <v>8848.6370000000006</v>
      </c>
      <c r="O3913" s="47">
        <f t="shared" si="4556"/>
        <v>99.999998078800203</v>
      </c>
      <c r="P3913" s="26"/>
      <c r="Q3913" s="26"/>
      <c r="R3913" s="26"/>
    </row>
    <row r="3914" spans="1:18" s="7" customFormat="1" x14ac:dyDescent="0.35">
      <c r="A3914" s="16">
        <v>992</v>
      </c>
      <c r="B3914" s="16" t="s">
        <v>74</v>
      </c>
      <c r="C3914" s="16"/>
      <c r="D3914" s="16"/>
      <c r="E3914" s="16"/>
      <c r="F3914" s="17" t="s">
        <v>88</v>
      </c>
      <c r="G3914" s="18">
        <f t="shared" ref="G3914:N3915" si="4639">G3915</f>
        <v>14282.313999999998</v>
      </c>
      <c r="H3914" s="18">
        <f t="shared" si="4639"/>
        <v>14282.313999999998</v>
      </c>
      <c r="I3914" s="18">
        <f t="shared" si="4639"/>
        <v>14282.313999999998</v>
      </c>
      <c r="J3914" s="18">
        <f t="shared" si="4639"/>
        <v>0</v>
      </c>
      <c r="K3914" s="18">
        <f t="shared" si="4639"/>
        <v>0</v>
      </c>
      <c r="L3914" s="18">
        <f t="shared" si="4639"/>
        <v>0</v>
      </c>
      <c r="M3914" s="18">
        <f t="shared" si="4639"/>
        <v>0</v>
      </c>
      <c r="N3914" s="18">
        <f t="shared" si="4639"/>
        <v>14136.875</v>
      </c>
      <c r="O3914" s="46">
        <f t="shared" si="4556"/>
        <v>98.98168462057339</v>
      </c>
      <c r="P3914" s="18">
        <f t="shared" ref="P3914:R3915" si="4640">P3915</f>
        <v>0</v>
      </c>
      <c r="Q3914" s="18">
        <f t="shared" si="4640"/>
        <v>0</v>
      </c>
      <c r="R3914" s="18">
        <f t="shared" si="4640"/>
        <v>0</v>
      </c>
    </row>
    <row r="3915" spans="1:18" s="29" customFormat="1" x14ac:dyDescent="0.35">
      <c r="A3915" s="20">
        <v>992</v>
      </c>
      <c r="B3915" s="20" t="s">
        <v>74</v>
      </c>
      <c r="C3915" s="20" t="s">
        <v>75</v>
      </c>
      <c r="D3915" s="20"/>
      <c r="E3915" s="20"/>
      <c r="F3915" s="21" t="s">
        <v>89</v>
      </c>
      <c r="G3915" s="22">
        <f t="shared" si="4639"/>
        <v>14282.313999999998</v>
      </c>
      <c r="H3915" s="22">
        <f t="shared" si="4639"/>
        <v>14282.313999999998</v>
      </c>
      <c r="I3915" s="22">
        <f t="shared" si="4639"/>
        <v>14282.313999999998</v>
      </c>
      <c r="J3915" s="22">
        <f t="shared" si="4639"/>
        <v>0</v>
      </c>
      <c r="K3915" s="22">
        <f t="shared" si="4639"/>
        <v>0</v>
      </c>
      <c r="L3915" s="22">
        <f t="shared" si="4639"/>
        <v>0</v>
      </c>
      <c r="M3915" s="22">
        <f t="shared" si="4639"/>
        <v>0</v>
      </c>
      <c r="N3915" s="22">
        <f t="shared" si="4639"/>
        <v>14136.875</v>
      </c>
      <c r="O3915" s="48">
        <f t="shared" si="4556"/>
        <v>98.98168462057339</v>
      </c>
      <c r="P3915" s="22">
        <f t="shared" si="4640"/>
        <v>0</v>
      </c>
      <c r="Q3915" s="22">
        <f t="shared" si="4640"/>
        <v>0</v>
      </c>
      <c r="R3915" s="22">
        <f t="shared" si="4640"/>
        <v>0</v>
      </c>
    </row>
    <row r="3916" spans="1:18" ht="26" x14ac:dyDescent="0.35">
      <c r="A3916" s="10">
        <v>992</v>
      </c>
      <c r="B3916" s="10" t="s">
        <v>74</v>
      </c>
      <c r="C3916" s="10" t="s">
        <v>75</v>
      </c>
      <c r="D3916" s="10" t="s">
        <v>604</v>
      </c>
      <c r="E3916" s="10"/>
      <c r="F3916" s="25" t="s">
        <v>693</v>
      </c>
      <c r="G3916" s="26">
        <f t="shared" ref="G3916:R3916" si="4641">G3917+G3921</f>
        <v>14282.313999999998</v>
      </c>
      <c r="H3916" s="26">
        <f t="shared" si="4641"/>
        <v>14282.313999999998</v>
      </c>
      <c r="I3916" s="26">
        <f t="shared" si="4641"/>
        <v>14282.313999999998</v>
      </c>
      <c r="J3916" s="26">
        <f t="shared" si="4641"/>
        <v>0</v>
      </c>
      <c r="K3916" s="26">
        <f t="shared" si="4641"/>
        <v>0</v>
      </c>
      <c r="L3916" s="26">
        <f t="shared" si="4641"/>
        <v>0</v>
      </c>
      <c r="M3916" s="26">
        <f t="shared" si="4641"/>
        <v>0</v>
      </c>
      <c r="N3916" s="26">
        <f t="shared" si="4641"/>
        <v>14136.875</v>
      </c>
      <c r="O3916" s="47">
        <f t="shared" si="4556"/>
        <v>98.98168462057339</v>
      </c>
      <c r="P3916" s="26">
        <f t="shared" si="4641"/>
        <v>0</v>
      </c>
      <c r="Q3916" s="26">
        <f t="shared" si="4641"/>
        <v>0</v>
      </c>
      <c r="R3916" s="26">
        <f t="shared" si="4641"/>
        <v>0</v>
      </c>
    </row>
    <row r="3917" spans="1:18" x14ac:dyDescent="0.35">
      <c r="A3917" s="10">
        <v>992</v>
      </c>
      <c r="B3917" s="10" t="s">
        <v>74</v>
      </c>
      <c r="C3917" s="10" t="s">
        <v>75</v>
      </c>
      <c r="D3917" s="10" t="s">
        <v>605</v>
      </c>
      <c r="E3917" s="10"/>
      <c r="F3917" s="25" t="s">
        <v>694</v>
      </c>
      <c r="G3917" s="26">
        <f t="shared" ref="G3917:N3918" si="4642">G3918</f>
        <v>8.5</v>
      </c>
      <c r="H3917" s="26">
        <f t="shared" si="4642"/>
        <v>8.5</v>
      </c>
      <c r="I3917" s="26">
        <f t="shared" si="4642"/>
        <v>8.5</v>
      </c>
      <c r="J3917" s="26">
        <f t="shared" si="4642"/>
        <v>0</v>
      </c>
      <c r="K3917" s="26">
        <f t="shared" si="4642"/>
        <v>0</v>
      </c>
      <c r="L3917" s="26">
        <f t="shared" si="4642"/>
        <v>0</v>
      </c>
      <c r="M3917" s="26">
        <f t="shared" si="4642"/>
        <v>0</v>
      </c>
      <c r="N3917" s="26">
        <f t="shared" si="4642"/>
        <v>6.3319999999999999</v>
      </c>
      <c r="O3917" s="47">
        <f t="shared" si="4556"/>
        <v>74.494117647058829</v>
      </c>
      <c r="P3917" s="26">
        <f t="shared" ref="P3917:R3918" si="4643">P3918</f>
        <v>0</v>
      </c>
      <c r="Q3917" s="26">
        <f t="shared" si="4643"/>
        <v>0</v>
      </c>
      <c r="R3917" s="26">
        <f t="shared" si="4643"/>
        <v>0</v>
      </c>
    </row>
    <row r="3918" spans="1:18" ht="26" x14ac:dyDescent="0.35">
      <c r="A3918" s="10">
        <v>992</v>
      </c>
      <c r="B3918" s="10" t="s">
        <v>74</v>
      </c>
      <c r="C3918" s="10" t="s">
        <v>75</v>
      </c>
      <c r="D3918" s="10" t="s">
        <v>601</v>
      </c>
      <c r="E3918" s="10"/>
      <c r="F3918" s="25" t="s">
        <v>695</v>
      </c>
      <c r="G3918" s="26">
        <f>G3919</f>
        <v>8.5</v>
      </c>
      <c r="H3918" s="26">
        <f t="shared" si="4642"/>
        <v>8.5</v>
      </c>
      <c r="I3918" s="26">
        <f t="shared" si="4642"/>
        <v>8.5</v>
      </c>
      <c r="J3918" s="26">
        <f t="shared" si="4642"/>
        <v>0</v>
      </c>
      <c r="K3918" s="26">
        <f t="shared" si="4642"/>
        <v>0</v>
      </c>
      <c r="L3918" s="26">
        <f t="shared" si="4642"/>
        <v>0</v>
      </c>
      <c r="M3918" s="26">
        <f t="shared" si="4642"/>
        <v>0</v>
      </c>
      <c r="N3918" s="26">
        <f t="shared" si="4642"/>
        <v>6.3319999999999999</v>
      </c>
      <c r="O3918" s="47">
        <f t="shared" ref="O3918:O3931" si="4644">N3918/H3918*100</f>
        <v>74.494117647058829</v>
      </c>
      <c r="P3918" s="26">
        <f t="shared" si="4643"/>
        <v>0</v>
      </c>
      <c r="Q3918" s="26">
        <f t="shared" si="4643"/>
        <v>0</v>
      </c>
      <c r="R3918" s="26">
        <f t="shared" si="4643"/>
        <v>0</v>
      </c>
    </row>
    <row r="3919" spans="1:18" x14ac:dyDescent="0.35">
      <c r="A3919" s="10">
        <v>992</v>
      </c>
      <c r="B3919" s="10" t="s">
        <v>74</v>
      </c>
      <c r="C3919" s="10" t="s">
        <v>75</v>
      </c>
      <c r="D3919" s="10" t="s">
        <v>601</v>
      </c>
      <c r="E3919" s="10" t="s">
        <v>7</v>
      </c>
      <c r="F3919" s="25" t="s">
        <v>371</v>
      </c>
      <c r="G3919" s="26">
        <f t="shared" ref="G3919:N3919" si="4645">G3920</f>
        <v>8.5</v>
      </c>
      <c r="H3919" s="26">
        <f t="shared" si="4645"/>
        <v>8.5</v>
      </c>
      <c r="I3919" s="26">
        <f t="shared" si="4645"/>
        <v>8.5</v>
      </c>
      <c r="J3919" s="26">
        <f t="shared" si="4645"/>
        <v>0</v>
      </c>
      <c r="K3919" s="26">
        <f t="shared" si="4645"/>
        <v>0</v>
      </c>
      <c r="L3919" s="26">
        <f t="shared" si="4645"/>
        <v>0</v>
      </c>
      <c r="M3919" s="26">
        <f t="shared" si="4645"/>
        <v>0</v>
      </c>
      <c r="N3919" s="26">
        <f t="shared" si="4645"/>
        <v>6.3319999999999999</v>
      </c>
      <c r="O3919" s="47">
        <f t="shared" si="4644"/>
        <v>74.494117647058829</v>
      </c>
      <c r="P3919" s="26">
        <f t="shared" ref="P3919:R3919" si="4646">P3920</f>
        <v>0</v>
      </c>
      <c r="Q3919" s="26">
        <f t="shared" si="4646"/>
        <v>0</v>
      </c>
      <c r="R3919" s="26">
        <f t="shared" si="4646"/>
        <v>0</v>
      </c>
    </row>
    <row r="3920" spans="1:18" x14ac:dyDescent="0.35">
      <c r="A3920" s="10">
        <v>992</v>
      </c>
      <c r="B3920" s="10" t="s">
        <v>74</v>
      </c>
      <c r="C3920" s="10" t="s">
        <v>75</v>
      </c>
      <c r="D3920" s="10" t="s">
        <v>601</v>
      </c>
      <c r="E3920" s="10">
        <v>850</v>
      </c>
      <c r="F3920" s="25" t="s">
        <v>365</v>
      </c>
      <c r="G3920" s="26">
        <v>8.5</v>
      </c>
      <c r="H3920" s="26">
        <f>83.4-74.9</f>
        <v>8.5</v>
      </c>
      <c r="I3920" s="26">
        <v>8.5</v>
      </c>
      <c r="J3920" s="26"/>
      <c r="K3920" s="26"/>
      <c r="L3920" s="26"/>
      <c r="M3920" s="26"/>
      <c r="N3920" s="26">
        <v>6.3319999999999999</v>
      </c>
      <c r="O3920" s="47">
        <f t="shared" si="4644"/>
        <v>74.494117647058829</v>
      </c>
      <c r="P3920" s="26"/>
      <c r="Q3920" s="26"/>
      <c r="R3920" s="26"/>
    </row>
    <row r="3921" spans="1:18" x14ac:dyDescent="0.35">
      <c r="A3921" s="10">
        <v>992</v>
      </c>
      <c r="B3921" s="10" t="s">
        <v>74</v>
      </c>
      <c r="C3921" s="10" t="s">
        <v>75</v>
      </c>
      <c r="D3921" s="10" t="s">
        <v>606</v>
      </c>
      <c r="E3921" s="10"/>
      <c r="F3921" s="25" t="s">
        <v>696</v>
      </c>
      <c r="G3921" s="26">
        <f>G3922+G3928</f>
        <v>14273.813999999998</v>
      </c>
      <c r="H3921" s="26">
        <f t="shared" ref="H3921:R3921" si="4647">H3922+H3928</f>
        <v>14273.813999999998</v>
      </c>
      <c r="I3921" s="26">
        <f t="shared" si="4647"/>
        <v>14273.813999999998</v>
      </c>
      <c r="J3921" s="26">
        <f t="shared" si="4647"/>
        <v>0</v>
      </c>
      <c r="K3921" s="26">
        <f t="shared" si="4647"/>
        <v>0</v>
      </c>
      <c r="L3921" s="26">
        <f t="shared" si="4647"/>
        <v>0</v>
      </c>
      <c r="M3921" s="26">
        <f t="shared" si="4647"/>
        <v>0</v>
      </c>
      <c r="N3921" s="26">
        <f t="shared" si="4647"/>
        <v>14130.543</v>
      </c>
      <c r="O3921" s="47">
        <f t="shared" si="4644"/>
        <v>98.99626687022824</v>
      </c>
      <c r="P3921" s="26">
        <f t="shared" si="4647"/>
        <v>0</v>
      </c>
      <c r="Q3921" s="26">
        <f t="shared" si="4647"/>
        <v>0</v>
      </c>
      <c r="R3921" s="26">
        <f t="shared" si="4647"/>
        <v>0</v>
      </c>
    </row>
    <row r="3922" spans="1:18" x14ac:dyDescent="0.35">
      <c r="A3922" s="10">
        <v>992</v>
      </c>
      <c r="B3922" s="10" t="s">
        <v>74</v>
      </c>
      <c r="C3922" s="10" t="s">
        <v>75</v>
      </c>
      <c r="D3922" s="10" t="s">
        <v>602</v>
      </c>
      <c r="E3922" s="10"/>
      <c r="F3922" s="25" t="s">
        <v>697</v>
      </c>
      <c r="G3922" s="26">
        <f>G3923+G3925</f>
        <v>13987.404999999999</v>
      </c>
      <c r="H3922" s="26">
        <f t="shared" ref="H3922:N3922" si="4648">H3923+H3925</f>
        <v>13987.404999999999</v>
      </c>
      <c r="I3922" s="26">
        <f t="shared" si="4648"/>
        <v>13987.404999999999</v>
      </c>
      <c r="J3922" s="26">
        <f t="shared" si="4648"/>
        <v>0</v>
      </c>
      <c r="K3922" s="26">
        <f t="shared" si="4648"/>
        <v>0</v>
      </c>
      <c r="L3922" s="26">
        <f t="shared" si="4648"/>
        <v>0</v>
      </c>
      <c r="M3922" s="26">
        <f t="shared" si="4648"/>
        <v>0</v>
      </c>
      <c r="N3922" s="26">
        <f t="shared" si="4648"/>
        <v>13987.4</v>
      </c>
      <c r="O3922" s="47">
        <f t="shared" si="4644"/>
        <v>99.999964253555262</v>
      </c>
      <c r="P3922" s="26">
        <f t="shared" ref="P3922:R3922" si="4649">P3923+P3925</f>
        <v>0</v>
      </c>
      <c r="Q3922" s="26">
        <f t="shared" ref="Q3922" si="4650">Q3923+Q3925</f>
        <v>0</v>
      </c>
      <c r="R3922" s="26">
        <f t="shared" si="4649"/>
        <v>0</v>
      </c>
    </row>
    <row r="3923" spans="1:18" ht="26" x14ac:dyDescent="0.35">
      <c r="A3923" s="10">
        <v>992</v>
      </c>
      <c r="B3923" s="10" t="s">
        <v>74</v>
      </c>
      <c r="C3923" s="10" t="s">
        <v>75</v>
      </c>
      <c r="D3923" s="10" t="s">
        <v>602</v>
      </c>
      <c r="E3923" s="10" t="s">
        <v>6</v>
      </c>
      <c r="F3923" s="25" t="s">
        <v>367</v>
      </c>
      <c r="G3923" s="26">
        <f t="shared" ref="G3923:N3923" si="4651">G3924</f>
        <v>7155.665</v>
      </c>
      <c r="H3923" s="26">
        <f t="shared" si="4651"/>
        <v>6920.665</v>
      </c>
      <c r="I3923" s="26">
        <f t="shared" si="4651"/>
        <v>6920.665</v>
      </c>
      <c r="J3923" s="26">
        <f t="shared" si="4651"/>
        <v>0</v>
      </c>
      <c r="K3923" s="26">
        <f t="shared" si="4651"/>
        <v>0</v>
      </c>
      <c r="L3923" s="26">
        <f t="shared" si="4651"/>
        <v>0</v>
      </c>
      <c r="M3923" s="26">
        <f t="shared" si="4651"/>
        <v>0</v>
      </c>
      <c r="N3923" s="26">
        <f t="shared" si="4651"/>
        <v>6920.665</v>
      </c>
      <c r="O3923" s="47">
        <f t="shared" si="4644"/>
        <v>100</v>
      </c>
      <c r="P3923" s="26">
        <f t="shared" ref="P3923:R3923" si="4652">P3924</f>
        <v>0</v>
      </c>
      <c r="Q3923" s="26">
        <f t="shared" si="4652"/>
        <v>0</v>
      </c>
      <c r="R3923" s="26">
        <f t="shared" si="4652"/>
        <v>0</v>
      </c>
    </row>
    <row r="3924" spans="1:18" ht="26" x14ac:dyDescent="0.35">
      <c r="A3924" s="10">
        <v>992</v>
      </c>
      <c r="B3924" s="10" t="s">
        <v>74</v>
      </c>
      <c r="C3924" s="10" t="s">
        <v>75</v>
      </c>
      <c r="D3924" s="10" t="s">
        <v>602</v>
      </c>
      <c r="E3924" s="10">
        <v>240</v>
      </c>
      <c r="F3924" s="25" t="s">
        <v>356</v>
      </c>
      <c r="G3924" s="26">
        <v>7155.665</v>
      </c>
      <c r="H3924" s="26">
        <v>6920.665</v>
      </c>
      <c r="I3924" s="26">
        <v>6920.665</v>
      </c>
      <c r="J3924" s="26"/>
      <c r="K3924" s="26"/>
      <c r="L3924" s="26"/>
      <c r="M3924" s="26"/>
      <c r="N3924" s="26">
        <v>6920.665</v>
      </c>
      <c r="O3924" s="47">
        <f t="shared" si="4644"/>
        <v>100</v>
      </c>
      <c r="P3924" s="26"/>
      <c r="Q3924" s="26"/>
      <c r="R3924" s="26"/>
    </row>
    <row r="3925" spans="1:18" x14ac:dyDescent="0.35">
      <c r="A3925" s="10">
        <v>992</v>
      </c>
      <c r="B3925" s="10" t="s">
        <v>74</v>
      </c>
      <c r="C3925" s="10" t="s">
        <v>75</v>
      </c>
      <c r="D3925" s="10" t="s">
        <v>602</v>
      </c>
      <c r="E3925" s="10" t="s">
        <v>7</v>
      </c>
      <c r="F3925" s="25" t="s">
        <v>371</v>
      </c>
      <c r="G3925" s="26">
        <f>G3926+G3927</f>
        <v>6831.74</v>
      </c>
      <c r="H3925" s="26">
        <f t="shared" ref="H3925:R3925" si="4653">H3926+H3927</f>
        <v>7066.74</v>
      </c>
      <c r="I3925" s="26">
        <f t="shared" si="4653"/>
        <v>7066.74</v>
      </c>
      <c r="J3925" s="26">
        <f t="shared" si="4653"/>
        <v>0</v>
      </c>
      <c r="K3925" s="26">
        <f t="shared" si="4653"/>
        <v>0</v>
      </c>
      <c r="L3925" s="26">
        <f t="shared" si="4653"/>
        <v>0</v>
      </c>
      <c r="M3925" s="26">
        <f t="shared" si="4653"/>
        <v>0</v>
      </c>
      <c r="N3925" s="26">
        <f t="shared" si="4653"/>
        <v>7066.7349999999997</v>
      </c>
      <c r="O3925" s="47">
        <f t="shared" si="4644"/>
        <v>99.99992924601726</v>
      </c>
      <c r="P3925" s="26">
        <f t="shared" si="4653"/>
        <v>0</v>
      </c>
      <c r="Q3925" s="26">
        <f t="shared" si="4653"/>
        <v>0</v>
      </c>
      <c r="R3925" s="26">
        <f t="shared" si="4653"/>
        <v>0</v>
      </c>
    </row>
    <row r="3926" spans="1:18" x14ac:dyDescent="0.35">
      <c r="A3926" s="10">
        <v>992</v>
      </c>
      <c r="B3926" s="10" t="s">
        <v>74</v>
      </c>
      <c r="C3926" s="10" t="s">
        <v>75</v>
      </c>
      <c r="D3926" s="10" t="s">
        <v>602</v>
      </c>
      <c r="E3926" s="24">
        <v>830</v>
      </c>
      <c r="F3926" s="25" t="s">
        <v>364</v>
      </c>
      <c r="G3926" s="26"/>
      <c r="H3926" s="26">
        <v>35</v>
      </c>
      <c r="I3926" s="26">
        <v>35</v>
      </c>
      <c r="J3926" s="26"/>
      <c r="K3926" s="26"/>
      <c r="L3926" s="26"/>
      <c r="M3926" s="26"/>
      <c r="N3926" s="26">
        <v>35</v>
      </c>
      <c r="O3926" s="47">
        <f t="shared" si="4644"/>
        <v>100</v>
      </c>
      <c r="P3926" s="26"/>
      <c r="Q3926" s="26"/>
      <c r="R3926" s="26"/>
    </row>
    <row r="3927" spans="1:18" x14ac:dyDescent="0.35">
      <c r="A3927" s="10">
        <v>992</v>
      </c>
      <c r="B3927" s="10" t="s">
        <v>74</v>
      </c>
      <c r="C3927" s="10" t="s">
        <v>75</v>
      </c>
      <c r="D3927" s="10" t="s">
        <v>602</v>
      </c>
      <c r="E3927" s="10" t="s">
        <v>350</v>
      </c>
      <c r="F3927" s="25" t="s">
        <v>365</v>
      </c>
      <c r="G3927" s="26">
        <v>6831.74</v>
      </c>
      <c r="H3927" s="26">
        <v>7031.74</v>
      </c>
      <c r="I3927" s="26">
        <v>7031.74</v>
      </c>
      <c r="J3927" s="26"/>
      <c r="K3927" s="26"/>
      <c r="L3927" s="26"/>
      <c r="M3927" s="26"/>
      <c r="N3927" s="26">
        <v>7031.7349999999997</v>
      </c>
      <c r="O3927" s="47">
        <f t="shared" si="4644"/>
        <v>99.999928893844185</v>
      </c>
      <c r="P3927" s="26"/>
      <c r="Q3927" s="26"/>
      <c r="R3927" s="26"/>
    </row>
    <row r="3928" spans="1:18" ht="26" x14ac:dyDescent="0.35">
      <c r="A3928" s="10">
        <v>992</v>
      </c>
      <c r="B3928" s="10" t="s">
        <v>74</v>
      </c>
      <c r="C3928" s="10" t="s">
        <v>75</v>
      </c>
      <c r="D3928" s="10" t="s">
        <v>603</v>
      </c>
      <c r="E3928" s="10"/>
      <c r="F3928" s="25" t="s">
        <v>698</v>
      </c>
      <c r="G3928" s="26">
        <f t="shared" ref="G3928:N3929" si="4654">G3929</f>
        <v>286.40899999999999</v>
      </c>
      <c r="H3928" s="26">
        <f t="shared" si="4654"/>
        <v>286.40899999999999</v>
      </c>
      <c r="I3928" s="26">
        <f t="shared" si="4654"/>
        <v>286.40899999999999</v>
      </c>
      <c r="J3928" s="26">
        <f t="shared" si="4654"/>
        <v>0</v>
      </c>
      <c r="K3928" s="26">
        <f t="shared" si="4654"/>
        <v>0</v>
      </c>
      <c r="L3928" s="26">
        <f t="shared" si="4654"/>
        <v>0</v>
      </c>
      <c r="M3928" s="26">
        <f t="shared" si="4654"/>
        <v>0</v>
      </c>
      <c r="N3928" s="26">
        <f t="shared" si="4654"/>
        <v>143.143</v>
      </c>
      <c r="O3928" s="47">
        <f t="shared" si="4644"/>
        <v>49.978527211086245</v>
      </c>
      <c r="P3928" s="26">
        <f t="shared" ref="P3928:R3929" si="4655">P3929</f>
        <v>0</v>
      </c>
      <c r="Q3928" s="26">
        <f t="shared" si="4655"/>
        <v>0</v>
      </c>
      <c r="R3928" s="26">
        <f t="shared" si="4655"/>
        <v>0</v>
      </c>
    </row>
    <row r="3929" spans="1:18" ht="26" x14ac:dyDescent="0.35">
      <c r="A3929" s="10">
        <v>992</v>
      </c>
      <c r="B3929" s="10" t="s">
        <v>74</v>
      </c>
      <c r="C3929" s="10" t="s">
        <v>75</v>
      </c>
      <c r="D3929" s="10" t="s">
        <v>603</v>
      </c>
      <c r="E3929" s="10" t="s">
        <v>6</v>
      </c>
      <c r="F3929" s="25" t="s">
        <v>367</v>
      </c>
      <c r="G3929" s="26">
        <f t="shared" si="4654"/>
        <v>286.40899999999999</v>
      </c>
      <c r="H3929" s="26">
        <f t="shared" si="4654"/>
        <v>286.40899999999999</v>
      </c>
      <c r="I3929" s="26">
        <f t="shared" si="4654"/>
        <v>286.40899999999999</v>
      </c>
      <c r="J3929" s="26">
        <f t="shared" si="4654"/>
        <v>0</v>
      </c>
      <c r="K3929" s="26">
        <f t="shared" si="4654"/>
        <v>0</v>
      </c>
      <c r="L3929" s="26">
        <f t="shared" si="4654"/>
        <v>0</v>
      </c>
      <c r="M3929" s="26">
        <f t="shared" si="4654"/>
        <v>0</v>
      </c>
      <c r="N3929" s="26">
        <f t="shared" si="4654"/>
        <v>143.143</v>
      </c>
      <c r="O3929" s="47">
        <f t="shared" si="4644"/>
        <v>49.978527211086245</v>
      </c>
      <c r="P3929" s="26">
        <f t="shared" si="4655"/>
        <v>0</v>
      </c>
      <c r="Q3929" s="26">
        <f t="shared" si="4655"/>
        <v>0</v>
      </c>
      <c r="R3929" s="26">
        <f t="shared" si="4655"/>
        <v>0</v>
      </c>
    </row>
    <row r="3930" spans="1:18" ht="26" x14ac:dyDescent="0.35">
      <c r="A3930" s="10">
        <v>992</v>
      </c>
      <c r="B3930" s="10" t="s">
        <v>74</v>
      </c>
      <c r="C3930" s="10" t="s">
        <v>75</v>
      </c>
      <c r="D3930" s="10" t="s">
        <v>603</v>
      </c>
      <c r="E3930" s="10">
        <v>240</v>
      </c>
      <c r="F3930" s="25" t="s">
        <v>356</v>
      </c>
      <c r="G3930" s="26">
        <v>286.40899999999999</v>
      </c>
      <c r="H3930" s="26">
        <v>286.40899999999999</v>
      </c>
      <c r="I3930" s="26">
        <v>286.40899999999999</v>
      </c>
      <c r="J3930" s="26"/>
      <c r="K3930" s="26"/>
      <c r="L3930" s="26"/>
      <c r="M3930" s="26"/>
      <c r="N3930" s="26">
        <v>143.143</v>
      </c>
      <c r="O3930" s="47">
        <f t="shared" si="4644"/>
        <v>49.978527211086245</v>
      </c>
      <c r="P3930" s="26"/>
      <c r="Q3930" s="26"/>
      <c r="R3930" s="26"/>
    </row>
    <row r="3931" spans="1:18" s="7" customFormat="1" x14ac:dyDescent="0.35">
      <c r="A3931" s="50" t="s">
        <v>608</v>
      </c>
      <c r="B3931" s="50"/>
      <c r="C3931" s="50"/>
      <c r="D3931" s="50"/>
      <c r="E3931" s="50"/>
      <c r="F3931" s="50"/>
      <c r="G3931" s="18">
        <f t="shared" ref="G3931:R3931" si="4656">G13+G89+G132+G208+G267+G432+G611+G985+G1181+G1390+G1620+G1841+G2049+G2238+G2446+G2624+G2871+G2992+G3101+G3143+G3249+G3332+G3371+G3530+G3670+G3697+G3716+G3770+G3892+G189+G2860</f>
        <v>24504263.096999995</v>
      </c>
      <c r="H3931" s="18">
        <f t="shared" si="4656"/>
        <v>25201090.941790003</v>
      </c>
      <c r="I3931" s="18">
        <f t="shared" si="4656"/>
        <v>25052687.046980008</v>
      </c>
      <c r="J3931" s="18">
        <f t="shared" si="4656"/>
        <v>9417818.183480002</v>
      </c>
      <c r="K3931" s="18">
        <f t="shared" si="4656"/>
        <v>9278324.3998300005</v>
      </c>
      <c r="L3931" s="18">
        <f t="shared" si="4656"/>
        <v>3469422.4690800002</v>
      </c>
      <c r="M3931" s="18">
        <f t="shared" si="4656"/>
        <v>3432391.4640099998</v>
      </c>
      <c r="N3931" s="18">
        <f t="shared" si="4656"/>
        <v>24049192.482999992</v>
      </c>
      <c r="O3931" s="46">
        <f t="shared" si="4644"/>
        <v>95.429172247143228</v>
      </c>
      <c r="P3931" s="18">
        <f t="shared" si="4656"/>
        <v>9029858.375</v>
      </c>
      <c r="Q3931" s="18">
        <f t="shared" si="4656"/>
        <v>3037685.6340000005</v>
      </c>
      <c r="R3931" s="18">
        <f t="shared" si="4656"/>
        <v>0</v>
      </c>
    </row>
    <row r="3932" spans="1:18" s="7" customFormat="1" ht="20.399999999999999" customHeight="1" x14ac:dyDescent="0.35">
      <c r="A3932" s="35"/>
      <c r="B3932" s="35"/>
      <c r="C3932" s="35"/>
      <c r="D3932" s="35"/>
      <c r="E3932" s="35"/>
      <c r="F3932" s="35"/>
      <c r="G3932" s="36"/>
      <c r="H3932" s="36"/>
      <c r="I3932" s="36"/>
      <c r="J3932" s="36"/>
      <c r="K3932" s="36"/>
      <c r="L3932" s="36"/>
      <c r="M3932" s="36"/>
      <c r="N3932" s="36"/>
      <c r="O3932" s="36"/>
      <c r="P3932" s="36"/>
      <c r="Q3932" s="36"/>
      <c r="R3932" s="36"/>
    </row>
    <row r="3933" spans="1:18" x14ac:dyDescent="0.35">
      <c r="A3933" s="38"/>
      <c r="B3933" s="38"/>
      <c r="C3933" s="38"/>
      <c r="D3933" s="38"/>
      <c r="E3933" s="38"/>
      <c r="F3933" s="38"/>
      <c r="G3933" s="38"/>
      <c r="H3933" s="38"/>
      <c r="I3933" s="38"/>
      <c r="J3933" s="38"/>
      <c r="K3933" s="38"/>
      <c r="L3933" s="38"/>
      <c r="M3933" s="38"/>
      <c r="N3933" s="38"/>
      <c r="O3933" s="38"/>
      <c r="P3933" s="38"/>
    </row>
    <row r="3934" spans="1:18" x14ac:dyDescent="0.35">
      <c r="A3934" s="61"/>
      <c r="B3934" s="61"/>
      <c r="C3934" s="61"/>
      <c r="D3934" s="61"/>
      <c r="E3934" s="61"/>
      <c r="F3934" s="61"/>
      <c r="G3934" s="38"/>
      <c r="H3934" s="38"/>
      <c r="I3934" s="38"/>
      <c r="J3934" s="38"/>
      <c r="K3934" s="38"/>
      <c r="L3934" s="38"/>
      <c r="M3934" s="38"/>
      <c r="N3934" s="38"/>
      <c r="O3934" s="38"/>
      <c r="P3934" s="38"/>
    </row>
    <row r="3935" spans="1:18" s="40" customFormat="1" x14ac:dyDescent="0.35">
      <c r="A3935" s="37"/>
      <c r="B3935" s="38"/>
      <c r="C3935" s="38"/>
      <c r="D3935" s="38"/>
      <c r="E3935" s="38"/>
      <c r="F3935" s="39"/>
      <c r="G3935" s="38"/>
      <c r="H3935" s="38"/>
      <c r="I3935" s="38"/>
      <c r="J3935" s="38"/>
      <c r="K3935" s="38"/>
      <c r="L3935" s="38"/>
      <c r="M3935" s="38"/>
      <c r="N3935" s="38"/>
      <c r="O3935" s="38"/>
      <c r="P3935" s="38"/>
      <c r="Q3935" s="38"/>
      <c r="R3935" s="1"/>
    </row>
    <row r="3936" spans="1:18" s="40" customFormat="1" x14ac:dyDescent="0.35">
      <c r="A3936" s="38"/>
      <c r="B3936" s="38"/>
      <c r="C3936" s="38"/>
      <c r="D3936" s="38"/>
      <c r="E3936" s="38"/>
      <c r="F3936" s="39"/>
      <c r="G3936" s="38"/>
      <c r="H3936" s="38"/>
      <c r="I3936" s="38"/>
      <c r="J3936" s="38"/>
      <c r="K3936" s="38"/>
      <c r="L3936" s="38"/>
      <c r="M3936" s="38"/>
      <c r="N3936" s="38"/>
      <c r="O3936" s="38"/>
      <c r="P3936" s="38"/>
      <c r="Q3936" s="38"/>
      <c r="R3936" s="1"/>
    </row>
    <row r="3937" spans="1:15" x14ac:dyDescent="0.35">
      <c r="A3937" s="38"/>
      <c r="B3937" s="38"/>
      <c r="C3937" s="38"/>
      <c r="D3937" s="38"/>
      <c r="E3937" s="38"/>
      <c r="F3937" s="39"/>
      <c r="G3937" s="38"/>
      <c r="H3937" s="38"/>
      <c r="I3937" s="38"/>
      <c r="J3937" s="38"/>
      <c r="K3937" s="38"/>
      <c r="L3937" s="38"/>
      <c r="M3937" s="38"/>
      <c r="N3937" s="38"/>
      <c r="O3937" s="38"/>
    </row>
  </sheetData>
  <autoFilter ref="A12:S3931"/>
  <mergeCells count="27">
    <mergeCell ref="R9:R11"/>
    <mergeCell ref="A3934:F3934"/>
    <mergeCell ref="P7:Q7"/>
    <mergeCell ref="G7:G11"/>
    <mergeCell ref="N7:N11"/>
    <mergeCell ref="F7:F11"/>
    <mergeCell ref="A7:A11"/>
    <mergeCell ref="B7:B11"/>
    <mergeCell ref="C7:C11"/>
    <mergeCell ref="D7:D11"/>
    <mergeCell ref="E7:E11"/>
    <mergeCell ref="J7:M7"/>
    <mergeCell ref="J8:K8"/>
    <mergeCell ref="J9:J11"/>
    <mergeCell ref="A5:N5"/>
    <mergeCell ref="A3931:F3931"/>
    <mergeCell ref="P9:P11"/>
    <mergeCell ref="P1:Q1"/>
    <mergeCell ref="N2:Q2"/>
    <mergeCell ref="Q9:Q11"/>
    <mergeCell ref="L9:L11"/>
    <mergeCell ref="M9:M11"/>
    <mergeCell ref="L8:M8"/>
    <mergeCell ref="H7:H11"/>
    <mergeCell ref="O7:O11"/>
    <mergeCell ref="K9:K11"/>
    <mergeCell ref="I7:I11"/>
  </mergeCells>
  <printOptions horizontalCentered="1"/>
  <pageMargins left="0.11811023622047245" right="0.23622047244094491" top="0.35433070866141736" bottom="0.35433070866141736" header="0.11811023622047245" footer="0.11811023622047245"/>
  <pageSetup paperSize="9" scale="60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4</vt:lpstr>
      <vt:lpstr>'Приложение 4'!Заголовки_для_печати</vt:lpstr>
      <vt:lpstr>'Приложение 4'!Область_печати</vt:lpstr>
    </vt:vector>
  </TitlesOfParts>
  <Company>Департамент финансов администрации г.Перми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Долгих Марина Александровна</dc:creator>
  <cp:lastModifiedBy>Трегубова Рэнада Ивановна</cp:lastModifiedBy>
  <cp:lastPrinted>2015-03-19T11:18:12Z</cp:lastPrinted>
  <dcterms:created xsi:type="dcterms:W3CDTF">2013-10-10T08:33:25Z</dcterms:created>
  <dcterms:modified xsi:type="dcterms:W3CDTF">2015-03-30T11:08:29Z</dcterms:modified>
</cp:coreProperties>
</file>