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I11" i="2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21"/>
  <c r="F21"/>
  <c r="G21"/>
  <c r="H21"/>
  <c r="I6" l="1"/>
  <c r="I20"/>
  <c r="I19"/>
  <c r="I18"/>
  <c r="I17"/>
  <c r="I16"/>
  <c r="I15"/>
  <c r="I14"/>
  <c r="I13"/>
  <c r="I12"/>
  <c r="I10"/>
  <c r="I9"/>
  <c r="I8"/>
  <c r="I5"/>
  <c r="I7"/>
  <c r="I4"/>
  <c r="I25" l="1"/>
  <c r="I21"/>
  <c r="I23" s="1"/>
  <c r="I29"/>
  <c r="I30"/>
  <c r="I28"/>
  <c r="I27"/>
  <c r="I26"/>
</calcChain>
</file>

<file path=xl/sharedStrings.xml><?xml version="1.0" encoding="utf-8"?>
<sst xmlns="http://schemas.openxmlformats.org/spreadsheetml/2006/main" count="101" uniqueCount="69">
  <si>
    <t>Подрядная организация</t>
  </si>
  <si>
    <t>Расположение</t>
  </si>
  <si>
    <t>ОАО "Пермавтодор"</t>
  </si>
  <si>
    <t>ООО "Камаснаб"</t>
  </si>
  <si>
    <t>ООО "ВЕК-Строй"</t>
  </si>
  <si>
    <t>ООО "ПЗСП"</t>
  </si>
  <si>
    <t>ООО "Старт"</t>
  </si>
  <si>
    <t>ООО "Альянс АиО"</t>
  </si>
  <si>
    <t>ООО "Дортехсервис"</t>
  </si>
  <si>
    <t>ООО "ДСТ-строй"</t>
  </si>
  <si>
    <t>Н.Ляды</t>
  </si>
  <si>
    <t>Стаханова - Чкалова - Старцева - Ива</t>
  </si>
  <si>
    <t>Гайва, Заозерье</t>
  </si>
  <si>
    <t>Пролетарский, Акулова, Якутская</t>
  </si>
  <si>
    <t>ш.Космонатов, Леонова, Качалова</t>
  </si>
  <si>
    <t>Лядовский тр. от Восточного обхода, УДС в поселке</t>
  </si>
  <si>
    <t>Ласьвинская, Гальперина, Крым</t>
  </si>
  <si>
    <t>№ лота в районе</t>
  </si>
  <si>
    <t>Дзержинский</t>
  </si>
  <si>
    <t xml:space="preserve">Индустриальный </t>
  </si>
  <si>
    <t xml:space="preserve">Кировский </t>
  </si>
  <si>
    <t xml:space="preserve">Ленинский </t>
  </si>
  <si>
    <t xml:space="preserve">Мотовилихинский </t>
  </si>
  <si>
    <t>Орджоникидзевский</t>
  </si>
  <si>
    <t>Свердловский</t>
  </si>
  <si>
    <t>Район</t>
  </si>
  <si>
    <t>Парковый, Заостровка, Малкова, Локомотивная</t>
  </si>
  <si>
    <t>Ленина, Петропавловская, Ш.Космонатов, Мильчакова</t>
  </si>
  <si>
    <t>Мира (вкл.развязку), Нагорный</t>
  </si>
  <si>
    <t>Кировоградская, М.Рыбалко, Светлогорская, Судозавод</t>
  </si>
  <si>
    <t>Луначарского, Попова, площадь ЦКР, Комсомольский пр., Куйбышева</t>
  </si>
  <si>
    <t>Сибирская, Ленина, Петропавловская, д.Дружба, комплекс ППИ, Камская дол.</t>
  </si>
  <si>
    <t>Городские горки, Садовый, Рабочий поселок</t>
  </si>
  <si>
    <t>Висим, Костарево, Заруд, Гарцы, Центральная усадьба, Вышка 1, Вышка 2, Язовая, Курья</t>
  </si>
  <si>
    <t xml:space="preserve">Кислотные дачи, Чапаевский, Камский, Левшино, Молодежный, Голованово </t>
  </si>
  <si>
    <t>Сибирская, Белинского, Южная дамба, Революции, Г.Звезда, Юбилейный, Южный, Владимирский</t>
  </si>
  <si>
    <t>Комсомольский пр., Крохалева, Громовский</t>
  </si>
  <si>
    <t>Итого по основным лотам</t>
  </si>
  <si>
    <t>Итого ЧС выделенный отдельно</t>
  </si>
  <si>
    <t>Всего</t>
  </si>
  <si>
    <t>Сумма, млн.р., в т.ч.</t>
  </si>
  <si>
    <t>Содержание</t>
  </si>
  <si>
    <t>Ремонт</t>
  </si>
  <si>
    <t>Остановки</t>
  </si>
  <si>
    <t>2013, млн.р</t>
  </si>
  <si>
    <t>2014, млн.р</t>
  </si>
  <si>
    <t>2015, млн.р</t>
  </si>
  <si>
    <t>2016, млн.р</t>
  </si>
  <si>
    <t>ООО "СМУ-34"</t>
  </si>
  <si>
    <t>Выплата</t>
  </si>
  <si>
    <t>Примечание</t>
  </si>
  <si>
    <t>+</t>
  </si>
  <si>
    <t>ООО "СУ-157"</t>
  </si>
  <si>
    <t>ООО "Спецмонтаж"</t>
  </si>
  <si>
    <t>-</t>
  </si>
  <si>
    <t>Недостаточно лимитов, внесены изменения в ВЦП, откорректирован кассовый план. Ожидаемый срок оплаты 15.09</t>
  </si>
  <si>
    <t>Не корректный изначальный кассовый план. На сегодняшний день произведены передвижки. Ожидаемый срок оплаты 15.09</t>
  </si>
  <si>
    <t xml:space="preserve">Недостаточно лимитов в целом по статье. </t>
  </si>
  <si>
    <t>OOO"Большой Урал"</t>
  </si>
  <si>
    <t>268-55-55</t>
  </si>
  <si>
    <t>телефон</t>
  </si>
  <si>
    <t>212-73-10</t>
  </si>
  <si>
    <t>294-09-11</t>
  </si>
  <si>
    <t>293-47-48</t>
  </si>
  <si>
    <t>206-02-44</t>
  </si>
  <si>
    <t>249-86-10</t>
  </si>
  <si>
    <t>206-02-45</t>
  </si>
  <si>
    <t>244-13-32</t>
  </si>
  <si>
    <t>220-87-34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</si>
</sst>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4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5" xfId="0" applyFont="1" applyBorder="1" applyAlignment="1"/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4"/>
  <sheetViews>
    <sheetView tabSelected="1" zoomScaleNormal="100" workbookViewId="0">
      <selection activeCell="O36" sqref="O36"/>
    </sheetView>
  </sheetViews>
  <sheetFormatPr defaultRowHeight="15.75"/>
  <cols>
    <col min="1" max="1" width="22.140625" style="1" customWidth="1"/>
    <col min="2" max="2" width="10.140625" style="1" customWidth="1"/>
    <col min="3" max="3" width="49.140625" style="1" customWidth="1"/>
    <col min="4" max="4" width="32.5703125" style="1" customWidth="1"/>
    <col min="5" max="8" width="13.140625" style="1" hidden="1" customWidth="1"/>
    <col min="9" max="12" width="11.42578125" style="1" hidden="1" customWidth="1"/>
    <col min="13" max="13" width="12.5703125" style="1" hidden="1" customWidth="1"/>
    <col min="14" max="14" width="54.140625" style="1" hidden="1" customWidth="1"/>
    <col min="15" max="15" width="14.28515625" style="1" customWidth="1"/>
    <col min="16" max="16384" width="9.140625" style="1"/>
  </cols>
  <sheetData>
    <row r="2" spans="1:15" ht="15.75" customHeight="1">
      <c r="A2" s="39" t="s">
        <v>25</v>
      </c>
      <c r="B2" s="34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46.5" customHeight="1">
      <c r="A3" s="39"/>
      <c r="B3" s="8" t="s">
        <v>17</v>
      </c>
      <c r="C3" s="28" t="s">
        <v>1</v>
      </c>
      <c r="D3" s="28" t="s">
        <v>0</v>
      </c>
      <c r="E3" s="25" t="s">
        <v>44</v>
      </c>
      <c r="F3" s="25" t="s">
        <v>45</v>
      </c>
      <c r="G3" s="25" t="s">
        <v>46</v>
      </c>
      <c r="H3" s="25" t="s">
        <v>47</v>
      </c>
      <c r="I3" s="9" t="s">
        <v>40</v>
      </c>
      <c r="J3" s="9" t="s">
        <v>41</v>
      </c>
      <c r="K3" s="9" t="s">
        <v>42</v>
      </c>
      <c r="L3" s="9" t="s">
        <v>43</v>
      </c>
      <c r="M3" s="25" t="s">
        <v>49</v>
      </c>
      <c r="N3" s="2" t="s">
        <v>50</v>
      </c>
      <c r="O3" s="2" t="s">
        <v>60</v>
      </c>
    </row>
    <row r="4" spans="1:15" ht="15.75" customHeight="1">
      <c r="A4" s="36" t="s">
        <v>18</v>
      </c>
      <c r="B4" s="22">
        <v>1</v>
      </c>
      <c r="C4" s="23" t="s">
        <v>27</v>
      </c>
      <c r="D4" s="21" t="s">
        <v>48</v>
      </c>
      <c r="E4" s="22">
        <v>21.86</v>
      </c>
      <c r="F4" s="22">
        <v>63.8</v>
      </c>
      <c r="G4" s="22">
        <v>66.959999999999994</v>
      </c>
      <c r="H4" s="22">
        <v>43.46</v>
      </c>
      <c r="I4" s="22">
        <f>J4+K4+L4</f>
        <v>196.08</v>
      </c>
      <c r="J4" s="22">
        <v>157.12</v>
      </c>
      <c r="K4" s="22">
        <v>36.659999999999997</v>
      </c>
      <c r="L4" s="22">
        <v>2.2999999999999998</v>
      </c>
      <c r="M4" s="28" t="s">
        <v>51</v>
      </c>
      <c r="N4" s="8"/>
      <c r="O4" s="32" t="s">
        <v>59</v>
      </c>
    </row>
    <row r="5" spans="1:15">
      <c r="A5" s="37"/>
      <c r="B5" s="28">
        <v>2</v>
      </c>
      <c r="C5" s="9" t="s">
        <v>13</v>
      </c>
      <c r="D5" s="21" t="s">
        <v>5</v>
      </c>
      <c r="E5" s="28">
        <v>14.36</v>
      </c>
      <c r="F5" s="28">
        <v>38.85</v>
      </c>
      <c r="G5" s="28">
        <v>41.13</v>
      </c>
      <c r="H5" s="28">
        <v>26.39</v>
      </c>
      <c r="I5" s="22">
        <f>J5+K5+L5</f>
        <v>120.72999999999999</v>
      </c>
      <c r="J5" s="22">
        <v>107.35</v>
      </c>
      <c r="K5" s="22">
        <v>11.22</v>
      </c>
      <c r="L5" s="22">
        <v>2.16</v>
      </c>
      <c r="M5" s="28" t="s">
        <v>51</v>
      </c>
      <c r="N5" s="2"/>
      <c r="O5" s="33" t="s">
        <v>61</v>
      </c>
    </row>
    <row r="6" spans="1:15">
      <c r="A6" s="37"/>
      <c r="B6" s="28">
        <v>3</v>
      </c>
      <c r="C6" s="9" t="s">
        <v>26</v>
      </c>
      <c r="D6" s="21" t="s">
        <v>5</v>
      </c>
      <c r="E6" s="28">
        <v>20.91</v>
      </c>
      <c r="F6" s="28">
        <v>61.29</v>
      </c>
      <c r="G6" s="28">
        <v>64.03</v>
      </c>
      <c r="H6" s="28">
        <v>41.89</v>
      </c>
      <c r="I6" s="22">
        <f>J6+K6+L6</f>
        <v>188.12</v>
      </c>
      <c r="J6" s="22">
        <v>145.21</v>
      </c>
      <c r="K6" s="22">
        <v>39.18</v>
      </c>
      <c r="L6" s="22">
        <v>3.73</v>
      </c>
      <c r="M6" s="28" t="s">
        <v>51</v>
      </c>
      <c r="N6" s="2"/>
      <c r="O6" s="33" t="s">
        <v>61</v>
      </c>
    </row>
    <row r="7" spans="1:15">
      <c r="A7" s="36" t="s">
        <v>19</v>
      </c>
      <c r="B7" s="28">
        <v>1</v>
      </c>
      <c r="C7" s="9" t="s">
        <v>14</v>
      </c>
      <c r="D7" s="21" t="s">
        <v>48</v>
      </c>
      <c r="E7" s="22">
        <v>20.96</v>
      </c>
      <c r="F7" s="22">
        <v>55.18</v>
      </c>
      <c r="G7" s="22">
        <v>57.66</v>
      </c>
      <c r="H7" s="22">
        <v>35.89</v>
      </c>
      <c r="I7" s="22">
        <f t="shared" ref="I7" si="0">J7+K7+L7</f>
        <v>169.69</v>
      </c>
      <c r="J7" s="22">
        <v>133.28</v>
      </c>
      <c r="K7" s="22">
        <v>33.32</v>
      </c>
      <c r="L7" s="22">
        <v>3.09</v>
      </c>
      <c r="M7" s="28"/>
      <c r="N7" s="2"/>
      <c r="O7" s="32" t="s">
        <v>59</v>
      </c>
    </row>
    <row r="8" spans="1:15">
      <c r="A8" s="37"/>
      <c r="B8" s="24">
        <v>2</v>
      </c>
      <c r="C8" s="23" t="s">
        <v>28</v>
      </c>
      <c r="D8" s="21" t="s">
        <v>58</v>
      </c>
      <c r="E8" s="22">
        <v>38.49</v>
      </c>
      <c r="F8" s="22">
        <v>105.77</v>
      </c>
      <c r="G8" s="22">
        <v>110.83</v>
      </c>
      <c r="H8" s="22">
        <v>68.959999999999994</v>
      </c>
      <c r="I8" s="22">
        <f>J8+K8+L8</f>
        <v>324.05</v>
      </c>
      <c r="J8" s="22">
        <v>258.25</v>
      </c>
      <c r="K8" s="22">
        <v>59.1</v>
      </c>
      <c r="L8" s="22">
        <v>6.7</v>
      </c>
      <c r="M8" s="28"/>
      <c r="N8" s="28"/>
      <c r="O8" s="2" t="s">
        <v>68</v>
      </c>
    </row>
    <row r="9" spans="1:15" ht="15.75" customHeight="1">
      <c r="A9" s="36" t="s">
        <v>20</v>
      </c>
      <c r="B9" s="24">
        <v>1</v>
      </c>
      <c r="C9" s="23" t="s">
        <v>29</v>
      </c>
      <c r="D9" s="21" t="s">
        <v>3</v>
      </c>
      <c r="E9" s="22">
        <v>40.07</v>
      </c>
      <c r="F9" s="22">
        <v>109.76</v>
      </c>
      <c r="G9" s="22">
        <v>115.26</v>
      </c>
      <c r="H9" s="22">
        <v>74.22</v>
      </c>
      <c r="I9" s="22">
        <f>J9+K9+L9</f>
        <v>339.31</v>
      </c>
      <c r="J9" s="22">
        <v>281.35000000000002</v>
      </c>
      <c r="K9" s="22">
        <v>52.93</v>
      </c>
      <c r="L9" s="22">
        <v>5.03</v>
      </c>
      <c r="M9" s="28" t="s">
        <v>51</v>
      </c>
      <c r="N9" s="28"/>
      <c r="O9" s="2" t="s">
        <v>67</v>
      </c>
    </row>
    <row r="10" spans="1:15">
      <c r="A10" s="38"/>
      <c r="B10" s="28">
        <v>2</v>
      </c>
      <c r="C10" s="9" t="s">
        <v>16</v>
      </c>
      <c r="D10" s="21" t="s">
        <v>3</v>
      </c>
      <c r="E10" s="28">
        <v>13.41</v>
      </c>
      <c r="F10" s="28">
        <v>39.47</v>
      </c>
      <c r="G10" s="28">
        <v>41.04</v>
      </c>
      <c r="H10" s="28">
        <v>25.79</v>
      </c>
      <c r="I10" s="22">
        <f t="shared" ref="I10" si="1">J10+K10+L10</f>
        <v>119.7</v>
      </c>
      <c r="J10" s="22">
        <v>88.18</v>
      </c>
      <c r="K10" s="22">
        <v>29.41</v>
      </c>
      <c r="L10" s="22">
        <v>2.11</v>
      </c>
      <c r="M10" s="28" t="s">
        <v>51</v>
      </c>
      <c r="N10" s="2"/>
      <c r="O10" s="2" t="s">
        <v>67</v>
      </c>
    </row>
    <row r="11" spans="1:15" ht="15.75" customHeight="1">
      <c r="A11" s="36" t="s">
        <v>21</v>
      </c>
      <c r="B11" s="24">
        <v>1</v>
      </c>
      <c r="C11" s="23" t="s">
        <v>30</v>
      </c>
      <c r="D11" s="21" t="s">
        <v>48</v>
      </c>
      <c r="E11" s="22">
        <v>41.91</v>
      </c>
      <c r="F11" s="22">
        <v>120.43</v>
      </c>
      <c r="G11" s="22">
        <v>130.44999999999999</v>
      </c>
      <c r="H11" s="22">
        <v>84.45</v>
      </c>
      <c r="I11" s="22">
        <f>J11+K11+L11</f>
        <v>377.24000000000007</v>
      </c>
      <c r="J11" s="22">
        <v>351.1</v>
      </c>
      <c r="K11" s="22">
        <v>18.91</v>
      </c>
      <c r="L11" s="22">
        <v>7.23</v>
      </c>
      <c r="M11" s="28" t="s">
        <v>54</v>
      </c>
      <c r="N11" s="35" t="s">
        <v>55</v>
      </c>
      <c r="O11" s="32" t="s">
        <v>59</v>
      </c>
    </row>
    <row r="12" spans="1:15" ht="15.75" customHeight="1">
      <c r="A12" s="37"/>
      <c r="B12" s="24">
        <v>2</v>
      </c>
      <c r="C12" s="23" t="s">
        <v>31</v>
      </c>
      <c r="D12" s="21" t="s">
        <v>48</v>
      </c>
      <c r="E12" s="22">
        <v>27.19</v>
      </c>
      <c r="F12" s="22">
        <v>77.95</v>
      </c>
      <c r="G12" s="22">
        <v>84.39</v>
      </c>
      <c r="H12" s="22">
        <v>54.95</v>
      </c>
      <c r="I12" s="22">
        <f>J12+K12+L12</f>
        <v>244.48</v>
      </c>
      <c r="J12" s="22">
        <v>223.84</v>
      </c>
      <c r="K12" s="22">
        <v>15</v>
      </c>
      <c r="L12" s="22">
        <v>5.64</v>
      </c>
      <c r="M12" s="28" t="s">
        <v>54</v>
      </c>
      <c r="N12" s="35"/>
      <c r="O12" s="32" t="s">
        <v>59</v>
      </c>
    </row>
    <row r="13" spans="1:15" ht="15.75" customHeight="1">
      <c r="A13" s="36" t="s">
        <v>22</v>
      </c>
      <c r="B13" s="22">
        <v>1</v>
      </c>
      <c r="C13" s="23" t="s">
        <v>32</v>
      </c>
      <c r="D13" s="21" t="s">
        <v>6</v>
      </c>
      <c r="E13" s="22">
        <v>38.04</v>
      </c>
      <c r="F13" s="22">
        <v>99.02</v>
      </c>
      <c r="G13" s="22">
        <v>107.34</v>
      </c>
      <c r="H13" s="22">
        <v>68.86</v>
      </c>
      <c r="I13" s="22">
        <f>J13+K13+L13</f>
        <v>313.26</v>
      </c>
      <c r="J13" s="22">
        <v>271.11</v>
      </c>
      <c r="K13" s="22">
        <v>35.909999999999997</v>
      </c>
      <c r="L13" s="22">
        <v>6.24</v>
      </c>
      <c r="M13" s="28" t="s">
        <v>51</v>
      </c>
      <c r="N13" s="28"/>
      <c r="O13" s="2" t="s">
        <v>62</v>
      </c>
    </row>
    <row r="14" spans="1:15" ht="15.75" customHeight="1">
      <c r="A14" s="37"/>
      <c r="B14" s="22">
        <v>2</v>
      </c>
      <c r="C14" s="23" t="s">
        <v>33</v>
      </c>
      <c r="D14" s="21" t="s">
        <v>9</v>
      </c>
      <c r="E14" s="22">
        <v>26.14</v>
      </c>
      <c r="F14" s="22">
        <v>67.31</v>
      </c>
      <c r="G14" s="22">
        <v>73.239999999999995</v>
      </c>
      <c r="H14" s="22">
        <v>48.87</v>
      </c>
      <c r="I14" s="22">
        <f>J14+K14+L14</f>
        <v>215.56</v>
      </c>
      <c r="J14" s="22">
        <v>148.80000000000001</v>
      </c>
      <c r="K14" s="22">
        <v>61.94</v>
      </c>
      <c r="L14" s="22">
        <v>4.82</v>
      </c>
      <c r="M14" s="28" t="s">
        <v>54</v>
      </c>
      <c r="N14" s="12" t="s">
        <v>57</v>
      </c>
      <c r="O14" s="2" t="s">
        <v>63</v>
      </c>
    </row>
    <row r="15" spans="1:15">
      <c r="A15" s="38"/>
      <c r="B15" s="28">
        <v>3</v>
      </c>
      <c r="C15" s="9" t="s">
        <v>11</v>
      </c>
      <c r="D15" s="21" t="s">
        <v>48</v>
      </c>
      <c r="E15" s="22">
        <v>23.64</v>
      </c>
      <c r="F15" s="22">
        <v>72.8</v>
      </c>
      <c r="G15" s="22">
        <v>78.73</v>
      </c>
      <c r="H15" s="22">
        <v>50.21</v>
      </c>
      <c r="I15" s="22">
        <f t="shared" ref="I15" si="2">J15+K15+L15</f>
        <v>225.38</v>
      </c>
      <c r="J15" s="22">
        <v>202.65</v>
      </c>
      <c r="K15" s="22">
        <v>20.54</v>
      </c>
      <c r="L15" s="22">
        <v>2.19</v>
      </c>
      <c r="M15" s="28" t="s">
        <v>51</v>
      </c>
      <c r="N15" s="2"/>
      <c r="O15" s="32" t="s">
        <v>59</v>
      </c>
    </row>
    <row r="16" spans="1:15" ht="15.75" customHeight="1">
      <c r="A16" s="36" t="s">
        <v>23</v>
      </c>
      <c r="B16" s="24">
        <v>1</v>
      </c>
      <c r="C16" s="23" t="s">
        <v>34</v>
      </c>
      <c r="D16" s="21" t="s">
        <v>52</v>
      </c>
      <c r="E16" s="22">
        <v>38.51</v>
      </c>
      <c r="F16" s="22">
        <v>104.3</v>
      </c>
      <c r="G16" s="22">
        <v>109.05</v>
      </c>
      <c r="H16" s="22">
        <v>71.319999999999993</v>
      </c>
      <c r="I16" s="22">
        <f>J16+K16+L16</f>
        <v>323.15999999999997</v>
      </c>
      <c r="J16" s="22">
        <v>265.77999999999997</v>
      </c>
      <c r="K16" s="22">
        <v>52.1</v>
      </c>
      <c r="L16" s="22">
        <v>5.28</v>
      </c>
      <c r="M16" s="28" t="s">
        <v>51</v>
      </c>
      <c r="N16" s="28"/>
      <c r="O16" s="2" t="s">
        <v>64</v>
      </c>
    </row>
    <row r="17" spans="1:15">
      <c r="A17" s="38"/>
      <c r="B17" s="28">
        <v>2</v>
      </c>
      <c r="C17" s="27" t="s">
        <v>12</v>
      </c>
      <c r="D17" s="21" t="s">
        <v>52</v>
      </c>
      <c r="E17" s="22">
        <v>20.68</v>
      </c>
      <c r="F17" s="22">
        <v>56.6</v>
      </c>
      <c r="G17" s="22">
        <v>59.17</v>
      </c>
      <c r="H17" s="22">
        <v>38.43</v>
      </c>
      <c r="I17" s="22">
        <f t="shared" ref="I17" si="3">J17+K17+L17</f>
        <v>174.88000000000002</v>
      </c>
      <c r="J17" s="22">
        <v>143.84</v>
      </c>
      <c r="K17" s="22">
        <v>28.55</v>
      </c>
      <c r="L17" s="22">
        <v>2.4900000000000002</v>
      </c>
      <c r="M17" s="28" t="s">
        <v>51</v>
      </c>
      <c r="N17" s="2"/>
      <c r="O17" s="2" t="s">
        <v>64</v>
      </c>
    </row>
    <row r="18" spans="1:15" ht="15.75" customHeight="1">
      <c r="A18" s="36" t="s">
        <v>24</v>
      </c>
      <c r="B18" s="22">
        <v>1</v>
      </c>
      <c r="C18" s="23" t="s">
        <v>35</v>
      </c>
      <c r="D18" s="21" t="s">
        <v>53</v>
      </c>
      <c r="E18" s="22">
        <v>57.39</v>
      </c>
      <c r="F18" s="22">
        <v>160.75</v>
      </c>
      <c r="G18" s="22">
        <v>171.43</v>
      </c>
      <c r="H18" s="22">
        <v>111.34</v>
      </c>
      <c r="I18" s="22">
        <f>J18+K18+L18</f>
        <v>500.91</v>
      </c>
      <c r="J18" s="22">
        <v>415.55</v>
      </c>
      <c r="K18" s="22">
        <v>75.78</v>
      </c>
      <c r="L18" s="22">
        <v>9.58</v>
      </c>
      <c r="M18" s="28" t="s">
        <v>51</v>
      </c>
      <c r="N18" s="28"/>
      <c r="O18" s="2" t="s">
        <v>66</v>
      </c>
    </row>
    <row r="19" spans="1:15" ht="17.25" customHeight="1">
      <c r="A19" s="38"/>
      <c r="B19" s="28">
        <v>2</v>
      </c>
      <c r="C19" s="9" t="s">
        <v>36</v>
      </c>
      <c r="D19" s="21" t="s">
        <v>53</v>
      </c>
      <c r="E19" s="22">
        <v>28</v>
      </c>
      <c r="F19" s="22">
        <v>80.12</v>
      </c>
      <c r="G19" s="22">
        <v>83.2</v>
      </c>
      <c r="H19" s="22">
        <v>52.62</v>
      </c>
      <c r="I19" s="22">
        <f t="shared" ref="I19:I20" si="4">J19+K19+L19</f>
        <v>243.94</v>
      </c>
      <c r="J19" s="22">
        <v>210.41</v>
      </c>
      <c r="K19" s="22">
        <v>25.7</v>
      </c>
      <c r="L19" s="22">
        <v>7.83</v>
      </c>
      <c r="M19" s="28" t="s">
        <v>54</v>
      </c>
      <c r="N19" s="9" t="s">
        <v>56</v>
      </c>
      <c r="O19" s="2" t="s">
        <v>66</v>
      </c>
    </row>
    <row r="20" spans="1:15" ht="31.5">
      <c r="A20" s="10" t="s">
        <v>10</v>
      </c>
      <c r="B20" s="28">
        <v>1</v>
      </c>
      <c r="C20" s="9" t="s">
        <v>15</v>
      </c>
      <c r="D20" s="21" t="s">
        <v>8</v>
      </c>
      <c r="E20" s="28">
        <v>7.26</v>
      </c>
      <c r="F20" s="28">
        <v>19.43</v>
      </c>
      <c r="G20" s="28">
        <v>20.12</v>
      </c>
      <c r="H20" s="28">
        <v>12.24</v>
      </c>
      <c r="I20" s="22">
        <f t="shared" si="4"/>
        <v>59.059999999999995</v>
      </c>
      <c r="J20" s="22">
        <v>43.72</v>
      </c>
      <c r="K20" s="22">
        <v>14.91</v>
      </c>
      <c r="L20" s="22">
        <v>0.43</v>
      </c>
      <c r="M20" s="28" t="s">
        <v>51</v>
      </c>
      <c r="N20" s="2"/>
      <c r="O20" s="2" t="s">
        <v>65</v>
      </c>
    </row>
    <row r="21" spans="1:15" hidden="1">
      <c r="C21" s="5"/>
      <c r="D21" s="29" t="s">
        <v>37</v>
      </c>
      <c r="E21" s="30">
        <f t="shared" ref="E21:H21" si="5">SUM(E4:E20)</f>
        <v>478.81999999999994</v>
      </c>
      <c r="F21" s="30">
        <f t="shared" si="5"/>
        <v>1332.8299999999997</v>
      </c>
      <c r="G21" s="30">
        <f t="shared" si="5"/>
        <v>1414.0300000000002</v>
      </c>
      <c r="H21" s="30">
        <f t="shared" si="5"/>
        <v>909.89</v>
      </c>
      <c r="I21" s="30">
        <f>SUM(I4:I20)</f>
        <v>4135.55</v>
      </c>
      <c r="J21" s="19"/>
      <c r="K21" s="19"/>
      <c r="L21" s="19"/>
      <c r="M21" s="31"/>
      <c r="N21" s="31"/>
    </row>
    <row r="22" spans="1:15" hidden="1">
      <c r="C22" s="5"/>
      <c r="D22" s="3" t="s">
        <v>38</v>
      </c>
      <c r="E22" s="18"/>
      <c r="F22" s="18"/>
      <c r="G22" s="18"/>
      <c r="H22" s="18"/>
      <c r="I22" s="13">
        <v>115.68</v>
      </c>
      <c r="J22" s="19"/>
      <c r="K22" s="19"/>
      <c r="L22" s="19"/>
      <c r="M22" s="2"/>
      <c r="N22" s="2"/>
    </row>
    <row r="23" spans="1:15" hidden="1">
      <c r="C23" s="5"/>
      <c r="D23" s="14" t="s">
        <v>39</v>
      </c>
      <c r="E23" s="20"/>
      <c r="F23" s="20"/>
      <c r="G23" s="20"/>
      <c r="H23" s="20"/>
      <c r="I23" s="15">
        <f>I21+I22</f>
        <v>4251.2300000000005</v>
      </c>
      <c r="J23" s="19"/>
      <c r="K23" s="19"/>
      <c r="L23" s="19"/>
      <c r="M23" s="2"/>
      <c r="N23" s="2"/>
    </row>
    <row r="24" spans="1:15" hidden="1">
      <c r="A24" s="5"/>
      <c r="B24" s="5"/>
      <c r="C24" s="5"/>
      <c r="D24" s="3"/>
      <c r="E24" s="18"/>
      <c r="F24" s="18"/>
      <c r="G24" s="18"/>
      <c r="H24" s="18"/>
      <c r="I24" s="16"/>
      <c r="J24" s="16"/>
      <c r="K24" s="16"/>
      <c r="L24" s="16"/>
      <c r="M24" s="2"/>
      <c r="N24" s="2"/>
    </row>
    <row r="25" spans="1:15" hidden="1">
      <c r="A25" s="5"/>
      <c r="B25" s="5"/>
      <c r="C25" s="5"/>
      <c r="D25" s="4" t="s">
        <v>4</v>
      </c>
      <c r="E25" s="13">
        <f t="shared" ref="E25:I25" si="6">E16+E17+E18+E19</f>
        <v>144.57999999999998</v>
      </c>
      <c r="F25" s="13">
        <f t="shared" si="6"/>
        <v>401.77</v>
      </c>
      <c r="G25" s="13">
        <f t="shared" si="6"/>
        <v>422.84999999999997</v>
      </c>
      <c r="H25" s="13">
        <f t="shared" si="6"/>
        <v>273.70999999999998</v>
      </c>
      <c r="I25" s="13">
        <f t="shared" si="6"/>
        <v>1242.8900000000001</v>
      </c>
      <c r="J25" s="13"/>
      <c r="K25" s="13"/>
      <c r="L25" s="13"/>
      <c r="M25" s="2"/>
      <c r="N25" s="2"/>
    </row>
    <row r="26" spans="1:15" hidden="1">
      <c r="A26" s="6"/>
      <c r="B26" s="5"/>
      <c r="C26" s="5"/>
      <c r="D26" s="4" t="s">
        <v>2</v>
      </c>
      <c r="E26" s="13">
        <f t="shared" ref="E26:I26" si="7">E4+E7+E11+E12+E15</f>
        <v>135.56</v>
      </c>
      <c r="F26" s="13">
        <f t="shared" si="7"/>
        <v>390.16</v>
      </c>
      <c r="G26" s="13">
        <f t="shared" si="7"/>
        <v>418.19</v>
      </c>
      <c r="H26" s="13">
        <f t="shared" si="7"/>
        <v>268.95999999999998</v>
      </c>
      <c r="I26" s="13">
        <f t="shared" si="7"/>
        <v>1212.8699999999999</v>
      </c>
      <c r="J26" s="13"/>
      <c r="K26" s="13"/>
      <c r="L26" s="13"/>
      <c r="M26" s="2"/>
      <c r="N26" s="2"/>
    </row>
    <row r="27" spans="1:15" hidden="1">
      <c r="A27" s="5"/>
      <c r="B27" s="5"/>
      <c r="C27" s="5"/>
      <c r="D27" s="12" t="s">
        <v>3</v>
      </c>
      <c r="E27" s="13">
        <f t="shared" ref="E27:I27" si="8">E9+E10</f>
        <v>53.480000000000004</v>
      </c>
      <c r="F27" s="13">
        <f t="shared" si="8"/>
        <v>149.23000000000002</v>
      </c>
      <c r="G27" s="13">
        <f t="shared" si="8"/>
        <v>156.30000000000001</v>
      </c>
      <c r="H27" s="13">
        <f t="shared" si="8"/>
        <v>100.00999999999999</v>
      </c>
      <c r="I27" s="13">
        <f t="shared" si="8"/>
        <v>459.01</v>
      </c>
      <c r="J27" s="13"/>
      <c r="K27" s="13"/>
      <c r="L27" s="13"/>
      <c r="M27" s="2"/>
      <c r="N27" s="2"/>
    </row>
    <row r="28" spans="1:15" hidden="1">
      <c r="A28" s="5"/>
      <c r="B28" s="5"/>
      <c r="C28" s="5"/>
      <c r="D28" s="3" t="s">
        <v>7</v>
      </c>
      <c r="E28" s="13">
        <f t="shared" ref="E28:H28" si="9">E8</f>
        <v>38.49</v>
      </c>
      <c r="F28" s="13">
        <f t="shared" si="9"/>
        <v>105.77</v>
      </c>
      <c r="G28" s="13">
        <f t="shared" si="9"/>
        <v>110.83</v>
      </c>
      <c r="H28" s="13">
        <f t="shared" si="9"/>
        <v>68.959999999999994</v>
      </c>
      <c r="I28" s="13">
        <f>I8</f>
        <v>324.05</v>
      </c>
      <c r="J28" s="13"/>
      <c r="K28" s="13"/>
      <c r="L28" s="13"/>
      <c r="M28" s="2"/>
      <c r="N28" s="2"/>
    </row>
    <row r="29" spans="1:15" hidden="1">
      <c r="A29" s="5"/>
      <c r="B29" s="5"/>
      <c r="C29" s="5"/>
      <c r="D29" s="2" t="s">
        <v>6</v>
      </c>
      <c r="E29" s="13">
        <f t="shared" ref="E29:H29" si="10">E13</f>
        <v>38.04</v>
      </c>
      <c r="F29" s="13">
        <f t="shared" si="10"/>
        <v>99.02</v>
      </c>
      <c r="G29" s="13">
        <f t="shared" si="10"/>
        <v>107.34</v>
      </c>
      <c r="H29" s="13">
        <f t="shared" si="10"/>
        <v>68.86</v>
      </c>
      <c r="I29" s="13">
        <f>I13</f>
        <v>313.26</v>
      </c>
      <c r="J29" s="13"/>
      <c r="K29" s="13"/>
      <c r="L29" s="13"/>
      <c r="M29" s="2"/>
      <c r="N29" s="2"/>
    </row>
    <row r="30" spans="1:15" hidden="1">
      <c r="A30" s="5"/>
      <c r="B30" s="5"/>
      <c r="C30" s="5"/>
      <c r="D30" s="26" t="s">
        <v>9</v>
      </c>
      <c r="E30" s="15">
        <f t="shared" ref="E30:I30" si="11">E14+E20</f>
        <v>33.4</v>
      </c>
      <c r="F30" s="15">
        <f t="shared" si="11"/>
        <v>86.740000000000009</v>
      </c>
      <c r="G30" s="15">
        <f t="shared" si="11"/>
        <v>93.36</v>
      </c>
      <c r="H30" s="15">
        <f t="shared" si="11"/>
        <v>61.11</v>
      </c>
      <c r="I30" s="15">
        <f t="shared" si="11"/>
        <v>274.62</v>
      </c>
      <c r="J30" s="15"/>
      <c r="K30" s="15"/>
      <c r="L30" s="15"/>
      <c r="M30" s="14"/>
      <c r="N30" s="14"/>
    </row>
    <row r="31" spans="1:15">
      <c r="A31" s="5"/>
      <c r="B31" s="5"/>
      <c r="C31" s="5"/>
      <c r="D31" s="5"/>
      <c r="E31" s="5"/>
      <c r="F31" s="5"/>
      <c r="G31" s="5"/>
      <c r="H31" s="5"/>
      <c r="I31" s="11"/>
      <c r="J31" s="11"/>
      <c r="K31" s="11"/>
      <c r="L31" s="11"/>
    </row>
    <row r="32" spans="1:15">
      <c r="A32" s="5"/>
      <c r="B32" s="5"/>
      <c r="C32" s="5"/>
      <c r="I32" s="7"/>
      <c r="J32" s="17"/>
      <c r="K32" s="17"/>
      <c r="L32" s="17"/>
    </row>
    <row r="33" spans="9:12">
      <c r="I33" s="5"/>
      <c r="J33" s="5"/>
      <c r="K33" s="5"/>
      <c r="L33" s="5"/>
    </row>
    <row r="34" spans="9:12">
      <c r="I34" s="5"/>
      <c r="J34" s="5"/>
      <c r="K34" s="5"/>
      <c r="L34" s="5"/>
    </row>
  </sheetData>
  <mergeCells count="10">
    <mergeCell ref="N11:N12"/>
    <mergeCell ref="A13:A15"/>
    <mergeCell ref="A16:A17"/>
    <mergeCell ref="A18:A19"/>
    <mergeCell ref="A2:A3"/>
    <mergeCell ref="A4:A6"/>
    <mergeCell ref="A7:A8"/>
    <mergeCell ref="A9:A10"/>
    <mergeCell ref="A11:A12"/>
    <mergeCell ref="C2:O2"/>
  </mergeCells>
  <pageMargins left="0.70866141732283472" right="0.70866141732283472" top="0.74803149606299213" bottom="0.74803149606299213" header="0.31496062992125984" footer="0.31496062992125984"/>
  <pageSetup paperSize="9" scale="4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vlasov-ai</dc:creator>
  <cp:lastModifiedBy>soldatenko-yum</cp:lastModifiedBy>
  <cp:lastPrinted>2013-12-04T03:11:39Z</cp:lastPrinted>
  <dcterms:created xsi:type="dcterms:W3CDTF">2012-12-18T13:49:59Z</dcterms:created>
  <dcterms:modified xsi:type="dcterms:W3CDTF">2013-12-05T04:38:54Z</dcterms:modified>
</cp:coreProperties>
</file>