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2014 год" sheetId="2" r:id="rId1"/>
  </sheets>
  <definedNames>
    <definedName name="_xlnm._FilterDatabase" localSheetId="0" hidden="1">'2014 год'!$A$11:$I$164</definedName>
    <definedName name="_xlnm.Print_Titles" localSheetId="0">'2014 год'!$10:$11</definedName>
    <definedName name="_xlnm.Print_Area" localSheetId="0">'2014 год'!$A$1:$G$163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F14" i="2"/>
  <c r="F158" i="2"/>
  <c r="E158" i="2"/>
  <c r="F38" i="2"/>
  <c r="E38" i="2"/>
  <c r="G38" i="2" s="1"/>
  <c r="G39" i="2"/>
  <c r="G82" i="2"/>
  <c r="G152" i="2"/>
  <c r="G37" i="2"/>
  <c r="G36" i="2"/>
  <c r="G151" i="2"/>
  <c r="G148" i="2"/>
  <c r="G142" i="2"/>
  <c r="G141" i="2"/>
  <c r="G138" i="2"/>
  <c r="G135" i="2"/>
  <c r="G134" i="2"/>
  <c r="G131" i="2"/>
  <c r="G130" i="2"/>
  <c r="G127" i="2"/>
  <c r="G126" i="2"/>
  <c r="G123" i="2"/>
  <c r="G122" i="2"/>
  <c r="G119" i="2"/>
  <c r="G116" i="2"/>
  <c r="G113" i="2"/>
  <c r="G110" i="2"/>
  <c r="G103" i="2"/>
  <c r="G100" i="2"/>
  <c r="G97" i="2"/>
  <c r="G94" i="2"/>
  <c r="G91" i="2"/>
  <c r="G88" i="2"/>
  <c r="G81" i="2"/>
  <c r="G78" i="2"/>
  <c r="G75" i="2"/>
  <c r="G72" i="2"/>
  <c r="G69" i="2"/>
  <c r="G66" i="2"/>
  <c r="G63" i="2"/>
  <c r="G60" i="2"/>
  <c r="G57" i="2"/>
  <c r="G54" i="2"/>
  <c r="G51" i="2"/>
  <c r="G48" i="2"/>
  <c r="G45" i="2"/>
  <c r="G35" i="2"/>
  <c r="G32" i="2"/>
  <c r="G29" i="2"/>
  <c r="G26" i="2"/>
  <c r="G23" i="2"/>
  <c r="G20" i="2"/>
  <c r="G17" i="2"/>
  <c r="F149" i="2"/>
  <c r="F145" i="2" s="1"/>
  <c r="F139" i="2"/>
  <c r="F136" i="2"/>
  <c r="F132" i="2"/>
  <c r="F128" i="2"/>
  <c r="F124" i="2"/>
  <c r="F120" i="2"/>
  <c r="F117" i="2"/>
  <c r="F114" i="2"/>
  <c r="F111" i="2"/>
  <c r="F108" i="2"/>
  <c r="F107" i="2"/>
  <c r="F156" i="2" s="1"/>
  <c r="F106" i="2"/>
  <c r="F101" i="2"/>
  <c r="F98" i="2"/>
  <c r="F95" i="2"/>
  <c r="F92" i="2"/>
  <c r="F89" i="2"/>
  <c r="F86" i="2"/>
  <c r="F85" i="2"/>
  <c r="F79" i="2"/>
  <c r="F76" i="2"/>
  <c r="F73" i="2"/>
  <c r="F70" i="2"/>
  <c r="F67" i="2"/>
  <c r="F64" i="2"/>
  <c r="F61" i="2"/>
  <c r="F58" i="2"/>
  <c r="F55" i="2"/>
  <c r="F52" i="2"/>
  <c r="F49" i="2"/>
  <c r="F46" i="2"/>
  <c r="F43" i="2"/>
  <c r="F33" i="2"/>
  <c r="F30" i="2"/>
  <c r="F27" i="2"/>
  <c r="F24" i="2"/>
  <c r="F21" i="2"/>
  <c r="F18" i="2"/>
  <c r="F15" i="2"/>
  <c r="F164" i="2" l="1"/>
  <c r="F160" i="2"/>
  <c r="G158" i="2"/>
  <c r="F159" i="2"/>
  <c r="F161" i="2"/>
  <c r="F40" i="2"/>
  <c r="F155" i="2"/>
  <c r="F143" i="2"/>
  <c r="F162" i="2"/>
  <c r="F12" i="2"/>
  <c r="F104" i="2"/>
  <c r="F163" i="2"/>
  <c r="F83" i="2"/>
  <c r="F153" i="2" l="1"/>
  <c r="E42" i="2"/>
  <c r="G42" i="2" s="1"/>
  <c r="E49" i="2"/>
  <c r="G49" i="2" s="1"/>
  <c r="E46" i="2"/>
  <c r="G46" i="2" s="1"/>
  <c r="E107" i="2" l="1"/>
  <c r="E106" i="2"/>
  <c r="G106" i="2" s="1"/>
  <c r="E85" i="2"/>
  <c r="G85" i="2" s="1"/>
  <c r="E132" i="2"/>
  <c r="G132" i="2" s="1"/>
  <c r="E120" i="2"/>
  <c r="G120" i="2" s="1"/>
  <c r="E156" i="2" l="1"/>
  <c r="G156" i="2" s="1"/>
  <c r="G107" i="2"/>
  <c r="E114" i="2"/>
  <c r="G114" i="2" s="1"/>
  <c r="E52" i="2"/>
  <c r="E164" i="2" l="1"/>
  <c r="G164" i="2" s="1"/>
  <c r="G52" i="2"/>
  <c r="E145" i="2"/>
  <c r="G145" i="2" s="1"/>
  <c r="E139" i="2"/>
  <c r="G139" i="2" s="1"/>
  <c r="E136" i="2"/>
  <c r="G136" i="2" s="1"/>
  <c r="E101" i="2"/>
  <c r="G101" i="2" s="1"/>
  <c r="E98" i="2"/>
  <c r="G98" i="2" s="1"/>
  <c r="E14" i="2" l="1"/>
  <c r="E33" i="2"/>
  <c r="G33" i="2" s="1"/>
  <c r="E30" i="2"/>
  <c r="G30" i="2" s="1"/>
  <c r="E27" i="2"/>
  <c r="G27" i="2" s="1"/>
  <c r="E24" i="2"/>
  <c r="G24" i="2" s="1"/>
  <c r="E79" i="2"/>
  <c r="G79" i="2" s="1"/>
  <c r="E76" i="2"/>
  <c r="G76" i="2" s="1"/>
  <c r="E108" i="2"/>
  <c r="G108" i="2" s="1"/>
  <c r="E95" i="2"/>
  <c r="G95" i="2" s="1"/>
  <c r="E92" i="2"/>
  <c r="G92" i="2" s="1"/>
  <c r="E89" i="2"/>
  <c r="G89" i="2" s="1"/>
  <c r="E128" i="2"/>
  <c r="G128" i="2" s="1"/>
  <c r="E124" i="2"/>
  <c r="G124" i="2" s="1"/>
  <c r="E117" i="2"/>
  <c r="G117" i="2" s="1"/>
  <c r="E149" i="2"/>
  <c r="G149" i="2" s="1"/>
  <c r="E146" i="2"/>
  <c r="E111" i="2"/>
  <c r="G111" i="2" s="1"/>
  <c r="E86" i="2"/>
  <c r="G86" i="2" s="1"/>
  <c r="E73" i="2"/>
  <c r="G73" i="2" s="1"/>
  <c r="E70" i="2"/>
  <c r="G70" i="2" s="1"/>
  <c r="E67" i="2"/>
  <c r="G67" i="2" s="1"/>
  <c r="E64" i="2"/>
  <c r="G64" i="2" s="1"/>
  <c r="E61" i="2"/>
  <c r="G61" i="2" s="1"/>
  <c r="E58" i="2"/>
  <c r="G58" i="2" s="1"/>
  <c r="E55" i="2"/>
  <c r="G55" i="2" s="1"/>
  <c r="E43" i="2"/>
  <c r="E21" i="2"/>
  <c r="G21" i="2" s="1"/>
  <c r="E18" i="2"/>
  <c r="G18" i="2" s="1"/>
  <c r="E15" i="2"/>
  <c r="G146" i="2" l="1"/>
  <c r="E143" i="2"/>
  <c r="G43" i="2"/>
  <c r="E40" i="2"/>
  <c r="G40" i="2" s="1"/>
  <c r="G15" i="2"/>
  <c r="E12" i="2"/>
  <c r="E155" i="2"/>
  <c r="G155" i="2" s="1"/>
  <c r="G14" i="2"/>
  <c r="E162" i="2"/>
  <c r="G162" i="2" s="1"/>
  <c r="E163" i="2"/>
  <c r="G163" i="2" s="1"/>
  <c r="E104" i="2"/>
  <c r="G104" i="2" s="1"/>
  <c r="E159" i="2"/>
  <c r="G159" i="2" s="1"/>
  <c r="E83" i="2"/>
  <c r="G83" i="2" s="1"/>
  <c r="E160" i="2"/>
  <c r="G160" i="2" s="1"/>
  <c r="E161" i="2"/>
  <c r="G161" i="2" s="1"/>
  <c r="G143" i="2"/>
  <c r="G12" i="2"/>
  <c r="E153" i="2" l="1"/>
  <c r="G153" i="2" s="1"/>
</calcChain>
</file>

<file path=xl/sharedStrings.xml><?xml version="1.0" encoding="utf-8"?>
<sst xmlns="http://schemas.openxmlformats.org/spreadsheetml/2006/main" count="314" uniqueCount="159">
  <si>
    <t>№ п/п</t>
  </si>
  <si>
    <t>Объект инвестиции</t>
  </si>
  <si>
    <t>Экономический, социальный, экологический эффект от проведения работ</t>
  </si>
  <si>
    <t>2014 год</t>
  </si>
  <si>
    <t>Образование</t>
  </si>
  <si>
    <t>в том числе:</t>
  </si>
  <si>
    <t>местный бюджет</t>
  </si>
  <si>
    <t>1.</t>
  </si>
  <si>
    <t xml:space="preserve">Департамент образования </t>
  </si>
  <si>
    <t>Обеспечение доступного бесплатного общего образования</t>
  </si>
  <si>
    <t>2.</t>
  </si>
  <si>
    <t xml:space="preserve">3. </t>
  </si>
  <si>
    <t>Обеспечение доступного бесплатного дошкольного образования</t>
  </si>
  <si>
    <t>Жилищно-коммунальное хозяйство</t>
  </si>
  <si>
    <t>5.</t>
  </si>
  <si>
    <t>Департамент жилищно-коммунального хозяйства</t>
  </si>
  <si>
    <t>6.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</si>
  <si>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</si>
  <si>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>7.</t>
  </si>
  <si>
    <t>8.</t>
  </si>
  <si>
    <t>Обеспечение очистки сточных вод, поступающих от населения микрорайона Крым (9 433 чел) до нормативного качества</t>
  </si>
  <si>
    <t>9.</t>
  </si>
  <si>
    <t>10.</t>
  </si>
  <si>
    <t>11.</t>
  </si>
  <si>
    <t>12.</t>
  </si>
  <si>
    <t>13.</t>
  </si>
  <si>
    <t>14.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</si>
  <si>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снижение количества жертв и уменьшение материального ущерба</t>
  </si>
  <si>
    <t>Внешнее благоустройство</t>
  </si>
  <si>
    <t>15.</t>
  </si>
  <si>
    <t>Управление внешнего благоустройства</t>
  </si>
  <si>
    <t>Приведение в нормативное состояние сетей наружного освещения</t>
  </si>
  <si>
    <t>Дорожное хозяйство</t>
  </si>
  <si>
    <t>краевой бюджет</t>
  </si>
  <si>
    <t>16.</t>
  </si>
  <si>
    <t>Реконструкция ул. Героев Хасана от ПНИТИ до ул. Хлебозаводской</t>
  </si>
  <si>
    <t>Снижение числа дорожно-транспортных происшествий, увеличение пропускной способности участка улицы, продолжительный срок эксплуатации дорожного покрытия в связи с обеспечением водоотвода</t>
  </si>
  <si>
    <t>17.</t>
  </si>
  <si>
    <t>Приведение в нормативное состояние улично-дорожной сети с целью безопасности движения автотранспорта и пешеходов</t>
  </si>
  <si>
    <t>18.</t>
  </si>
  <si>
    <t>19.</t>
  </si>
  <si>
    <t>Департамент дорог и транспорта</t>
  </si>
  <si>
    <t>20.</t>
  </si>
  <si>
    <t>21.</t>
  </si>
  <si>
    <t>22.</t>
  </si>
  <si>
    <t>23.</t>
  </si>
  <si>
    <t>Физическая культура и спорт</t>
  </si>
  <si>
    <t>24.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</si>
  <si>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</si>
  <si>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</si>
  <si>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25.</t>
  </si>
  <si>
    <t>26.</t>
  </si>
  <si>
    <t>Всего:</t>
  </si>
  <si>
    <t>в том числе</t>
  </si>
  <si>
    <t>Департамент образования</t>
  </si>
  <si>
    <t>Департамент дорог и трансворта</t>
  </si>
  <si>
    <t>Строительство (выкуп) дошкольных образовательных организаций</t>
  </si>
  <si>
    <t>01 1 4101</t>
  </si>
  <si>
    <t>Строительство спортивного зала в МАОУ "СОШ № 12"</t>
  </si>
  <si>
    <t>01 2 4100</t>
  </si>
  <si>
    <t>01 2 4201</t>
  </si>
  <si>
    <t>Строительство физкультурно-оздоровительного комплекса в Мотовилихинском районе (ул. Гашкова, 20а)</t>
  </si>
  <si>
    <t>05 1 4111</t>
  </si>
  <si>
    <t>Строительство, реконструкция и проектирование сетей наружного освещения</t>
  </si>
  <si>
    <t>10 2 4104</t>
  </si>
  <si>
    <t>10 2 4203</t>
  </si>
  <si>
    <t>Строительство улицы Советской Армии от ул. Мира до проспекта Декабристов</t>
  </si>
  <si>
    <t>10 2 4204</t>
  </si>
  <si>
    <t>Реконструкция площади Восстания, 1-й этап</t>
  </si>
  <si>
    <t>10 2 4205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</si>
  <si>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</si>
  <si>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11 1 4105</t>
  </si>
  <si>
    <t>10 2 6112</t>
  </si>
  <si>
    <t>Реконструкция сквера им. Татищева (сквер Разгуляйский)</t>
  </si>
  <si>
    <t>11 1 4126</t>
  </si>
  <si>
    <t>Строительство кладбища Адищево</t>
  </si>
  <si>
    <t>11 2 4127</t>
  </si>
  <si>
    <t>12 1 2161</t>
  </si>
  <si>
    <t>Строительство источников противопожарного водоснабжения</t>
  </si>
  <si>
    <t>14 2 4102</t>
  </si>
  <si>
    <t>Управление жилищных отношений</t>
  </si>
  <si>
    <t>Реконструкция системы очистки сточных вод в микрорайоне Крым Кировского района города Перми</t>
  </si>
  <si>
    <t>17 1 4109</t>
  </si>
  <si>
    <t>17 1 4108</t>
  </si>
  <si>
    <t>17 1 4110</t>
  </si>
  <si>
    <t>17 1 4113</t>
  </si>
  <si>
    <t>Строительство сетей водоснабжения и водоотведения микрорайона "Заозерье" для земельных участков многодетных семей</t>
  </si>
  <si>
    <t>17 1 4114</t>
  </si>
  <si>
    <t>Строительство резервуара для воды емкостью 5000 кубических метров на территории насосной станции "Заречная" города Перми</t>
  </si>
  <si>
    <t>17 1 4115</t>
  </si>
  <si>
    <t>Строительство канализационной сети в микрорайоне Кислотные дачи Орджоникидзевского района города Перми</t>
  </si>
  <si>
    <t>17 1 4120</t>
  </si>
  <si>
    <t>Строительство водопроводных сетей в микрорайоне Висим Мотовилихинского района города Перми</t>
  </si>
  <si>
    <t>17 1 4122</t>
  </si>
  <si>
    <t>Строительство водопроводных сетей в микрорайоне Вышка-1 Мотовилихинского района города Перми</t>
  </si>
  <si>
    <t>91 6 2183</t>
  </si>
  <si>
    <t>05 1 4200</t>
  </si>
  <si>
    <t>4.</t>
  </si>
  <si>
    <t>Строительство общеобразовательной школы в микрорайоне Пролетарский</t>
  </si>
  <si>
    <t>01 2 4116</t>
  </si>
  <si>
    <t>Строительство нового корпуса МАОУ "СОШ № 59"</t>
  </si>
  <si>
    <t>01 2 4117</t>
  </si>
  <si>
    <t>01 2 4118</t>
  </si>
  <si>
    <t>Строительство общеобразовательной школы в микрорайоне Красных казарм</t>
  </si>
  <si>
    <t>Реконструкция корпуса МАОУ "Лицей № 10" г.Перми</t>
  </si>
  <si>
    <t>01 2 4119</t>
  </si>
  <si>
    <t>10 2 4112</t>
  </si>
  <si>
    <t>10 2 4207</t>
  </si>
  <si>
    <t>Проектно-изыскательские работы по строительству автомобильной дороги "Переход ул. Строителей-площадь Гайдара"</t>
  </si>
  <si>
    <t>11 2 4106</t>
  </si>
  <si>
    <t>Строительство кладбища Восточное с крематорием</t>
  </si>
  <si>
    <t>11 2 4107</t>
  </si>
  <si>
    <t>Реконструкция кладбища Банная гора (новое)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</si>
  <si>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</si>
  <si>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10 2 4125</t>
  </si>
  <si>
    <t>27.</t>
  </si>
  <si>
    <t>Реконструкция ул. Макаренко от бульвара Гагарина до ул. Уинской</t>
  </si>
  <si>
    <t>10 2 4206</t>
  </si>
  <si>
    <t>Исполнитель</t>
  </si>
  <si>
    <t>15 3 4124</t>
  </si>
  <si>
    <t>Реконструкция многоквартирного дома по ул. Гашкова, 28б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</si>
  <si>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</si>
  <si>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28.</t>
  </si>
  <si>
    <t>29.</t>
  </si>
  <si>
    <t>35.</t>
  </si>
  <si>
    <t>36.</t>
  </si>
  <si>
    <t>Строительство светофорного объекта с обустройством пешеходного перехода на ул. Ветлужской</t>
  </si>
  <si>
    <t>Строительство и реконструкция светофорных объектов</t>
  </si>
  <si>
    <t>Переселение граждан города Перми из непригодного для проживания и аварийного жилищного фонда</t>
  </si>
  <si>
    <t>15 1 2147</t>
  </si>
  <si>
    <t>Исполнение судебных решений о предоставлении благоустроенного жилья</t>
  </si>
  <si>
    <t>15 3 2151</t>
  </si>
  <si>
    <t>к решению</t>
  </si>
  <si>
    <t>Пермской городской Думы</t>
  </si>
  <si>
    <t>ПРИЛОЖЕНИЕ № 13</t>
  </si>
  <si>
    <t>Бюджетные инвестиции в объекты капитального строительства муниципальной собственности города Перми на 2014 год</t>
  </si>
  <si>
    <t>Строительство нового корпуса МБОУ "Гимназия № 11 им. С.П.Дягилева</t>
  </si>
  <si>
    <t>Проектно-изыскательские работы по созданию транспортной инфраструктуры на земельных участках, предоставляемых на бесплатной основе многодетным семьям</t>
  </si>
  <si>
    <t>Строительство физкультурно-оздоровительного комплекса в Свердловском районе (ул. Обвинская, 9)</t>
  </si>
  <si>
    <t>Расширение и реконструкция (2 очередь) канализации</t>
  </si>
  <si>
    <t>Расширение и реконструкция (3 очередь) канализации</t>
  </si>
  <si>
    <t>средства дорожного фонда</t>
  </si>
  <si>
    <t>тыс. руб.</t>
  </si>
  <si>
    <t>в разрезе исполнителей</t>
  </si>
  <si>
    <t>Изменения ко 2 чтению</t>
  </si>
  <si>
    <t>Строительство спортивного зала в МАОУ «Средняя общеобразовательная школа № 50 с углубленным изучением английского языка» г.Перми</t>
  </si>
  <si>
    <t>01 2 4129</t>
  </si>
  <si>
    <t>Строительство спортивного зала в МБОУ «Средняя общеобразовательная школа № 45» г.Перми</t>
  </si>
  <si>
    <t>01 2 4130</t>
  </si>
  <si>
    <t>Строительство физкультурно-оздоровительного комплекса в Дзержинском районе (ул. Шпальная, 2)</t>
  </si>
  <si>
    <t>05 1 4211</t>
  </si>
  <si>
    <t>Организация противооползневых мероприятий в районе жилых домов по ул. Ким,5, Ивановская,19 и Чехова,2</t>
  </si>
  <si>
    <t>14 1 4103</t>
  </si>
  <si>
    <t>Здровоохранение</t>
  </si>
  <si>
    <t>Проектирование здания поликлиники в Кировском районе города Перми по ул.Шишкина,20</t>
  </si>
  <si>
    <t>Управление здравоохранения</t>
  </si>
  <si>
    <t>91 9 4208</t>
  </si>
  <si>
    <t>Строительство газопроводов в микрорайонах индивидуальной застройки города Перми</t>
  </si>
  <si>
    <t>от 17.12.2013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</si>
</sst>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1" xfId="0" applyNumberFormat="1" applyFont="1" applyFill="1" applyBorder="1"/>
    <xf numFmtId="164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164" fontId="5" fillId="0" borderId="4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/>
    </xf>
    <xf numFmtId="164" fontId="5" fillId="0" borderId="1" xfId="0" applyNumberFormat="1" applyFont="1" applyFill="1" applyBorder="1" applyAlignment="1">
      <alignment horizontal="justify" vertical="top" wrapText="1"/>
    </xf>
    <xf numFmtId="3" fontId="3" fillId="0" borderId="0" xfId="0" applyNumberFormat="1" applyFont="1" applyFill="1"/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/>
    <xf numFmtId="4" fontId="5" fillId="0" borderId="4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164" fontId="5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justify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</cellXfs>
  <cellStyles count="3">
    <cellStyle name="Обычный" xfId="0" builtinId="0"/>
    <cellStyle name="Обычный_Лист1" xfId="2"/>
    <cellStyle name="Обычный_Приложение 1 ДЗО ОРМХ" xfId="1"/>
  </cellStyles>
  <dxfs count="0"/>
  <tableStyles count="0" defaultTableStyle="TableStyleMedium2" defaultPivotStyle="PivotStyleLight16"/>
  <colors>
    <mruColors>
      <color rgb="FFD6F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64"/>
  <sheetViews>
    <sheetView tabSelected="1" zoomScale="80" zoomScaleNormal="80" workbookViewId="0">
      <selection activeCell="B15" sqref="B15"/>
    </sheetView>
  </sheetViews>
  <sheetFormatPr defaultRowHeight="18.75" x14ac:dyDescent="0.3"/>
  <cols>
    <col min="1" max="1" width="5.42578125" style="1" customWidth="1"/>
    <col min="2" max="2" width="64.85546875" style="1" customWidth="1"/>
    <col min="3" max="3" width="19.85546875" style="1" customWidth="1"/>
    <col min="4" max="4" width="46.42578125" style="1" hidden="1" customWidth="1"/>
    <col min="5" max="6" width="17.5703125" style="9" hidden="1" customWidth="1"/>
    <col min="7" max="7" width="17.5703125" style="9" customWidth="1"/>
    <col min="8" max="8" width="20.42578125" style="1" hidden="1" customWidth="1"/>
    <col min="9" max="9" width="16.140625" style="1" hidden="1" customWidth="1"/>
    <col min="10" max="16384" width="9.140625" style="1"/>
  </cols>
  <sheetData>
    <row r="1" spans="1:9" x14ac:dyDescent="0.3">
      <c r="F1" s="8"/>
      <c r="G1" s="8" t="s">
        <v>134</v>
      </c>
    </row>
    <row r="2" spans="1:9" x14ac:dyDescent="0.3">
      <c r="F2" s="8"/>
      <c r="G2" s="8" t="s">
        <v>132</v>
      </c>
    </row>
    <row r="3" spans="1:9" x14ac:dyDescent="0.3">
      <c r="F3" s="8"/>
      <c r="G3" s="8" t="s">
        <v>133</v>
      </c>
    </row>
    <row r="4" spans="1:9" x14ac:dyDescent="0.3">
      <c r="C4" s="35" t="s">
        <v>158</v>
      </c>
      <c r="D4" s="36"/>
      <c r="E4" s="36"/>
      <c r="F4" s="36"/>
      <c r="G4" s="35"/>
    </row>
    <row r="6" spans="1:9" ht="15.75" customHeight="1" x14ac:dyDescent="0.25">
      <c r="A6" s="47" t="s">
        <v>135</v>
      </c>
      <c r="B6" s="47"/>
      <c r="C6" s="47"/>
      <c r="D6" s="47"/>
      <c r="E6" s="47"/>
      <c r="F6" s="47"/>
      <c r="G6" s="47"/>
    </row>
    <row r="7" spans="1:9" ht="19.5" customHeight="1" x14ac:dyDescent="0.25">
      <c r="A7" s="47"/>
      <c r="B7" s="47"/>
      <c r="C7" s="47"/>
      <c r="D7" s="47"/>
      <c r="E7" s="47"/>
      <c r="F7" s="47"/>
      <c r="G7" s="47"/>
    </row>
    <row r="8" spans="1:9" x14ac:dyDescent="0.3">
      <c r="A8" s="2"/>
      <c r="B8" s="3"/>
      <c r="C8" s="3"/>
      <c r="D8" s="3"/>
    </row>
    <row r="9" spans="1:9" x14ac:dyDescent="0.3">
      <c r="A9" s="2"/>
      <c r="B9" s="3"/>
      <c r="C9" s="3"/>
      <c r="D9" s="3"/>
      <c r="F9" s="8"/>
      <c r="G9" s="8" t="s">
        <v>142</v>
      </c>
      <c r="H9" s="34"/>
    </row>
    <row r="10" spans="1:9" ht="39.75" customHeight="1" x14ac:dyDescent="0.25">
      <c r="A10" s="55" t="s">
        <v>0</v>
      </c>
      <c r="B10" s="55" t="s">
        <v>1</v>
      </c>
      <c r="C10" s="55" t="s">
        <v>118</v>
      </c>
      <c r="D10" s="55" t="s">
        <v>2</v>
      </c>
      <c r="E10" s="45" t="s">
        <v>3</v>
      </c>
      <c r="F10" s="45" t="s">
        <v>144</v>
      </c>
      <c r="G10" s="49" t="s">
        <v>3</v>
      </c>
      <c r="H10" s="48"/>
    </row>
    <row r="11" spans="1:9" ht="18" hidden="1" customHeight="1" x14ac:dyDescent="0.25">
      <c r="A11" s="56"/>
      <c r="B11" s="40"/>
      <c r="C11" s="40"/>
      <c r="D11" s="40"/>
      <c r="E11" s="46"/>
      <c r="F11" s="46"/>
      <c r="G11" s="49"/>
      <c r="H11" s="48"/>
    </row>
    <row r="12" spans="1:9" x14ac:dyDescent="0.3">
      <c r="A12" s="4"/>
      <c r="B12" s="57" t="s">
        <v>4</v>
      </c>
      <c r="C12" s="57"/>
      <c r="D12" s="58"/>
      <c r="E12" s="27">
        <f>E15+E18+E21+E24+E27+E30+E33+E36+E37</f>
        <v>463995.8</v>
      </c>
      <c r="F12" s="27">
        <f>F15+F18+F21+F24+F27+F30+F33+F36+F37</f>
        <v>-7515.2999999999993</v>
      </c>
      <c r="G12" s="27">
        <f>E12+F12</f>
        <v>456480.5</v>
      </c>
      <c r="H12" s="34"/>
    </row>
    <row r="13" spans="1:9" hidden="1" x14ac:dyDescent="0.3">
      <c r="A13" s="4"/>
      <c r="B13" s="5" t="s">
        <v>5</v>
      </c>
      <c r="C13" s="6"/>
      <c r="D13" s="15"/>
      <c r="E13" s="10"/>
      <c r="F13" s="10"/>
      <c r="G13" s="10"/>
      <c r="I13" s="1">
        <v>0</v>
      </c>
    </row>
    <row r="14" spans="1:9" hidden="1" x14ac:dyDescent="0.3">
      <c r="A14" s="4"/>
      <c r="B14" s="6" t="s">
        <v>6</v>
      </c>
      <c r="C14" s="5"/>
      <c r="D14" s="20"/>
      <c r="E14" s="10">
        <f>E17+E20+E23+E26+E29+E32+E35</f>
        <v>463995.8</v>
      </c>
      <c r="F14" s="10">
        <f>F17+F20+F23+F26+F29+F32+F35+F36+F37</f>
        <v>-7515.2999999999993</v>
      </c>
      <c r="G14" s="27">
        <f t="shared" ref="G14:G15" si="0">E14+F14</f>
        <v>456480.5</v>
      </c>
      <c r="I14" s="1">
        <v>0</v>
      </c>
    </row>
    <row r="15" spans="1:9" ht="56.25" x14ac:dyDescent="0.3">
      <c r="A15" s="4" t="s">
        <v>7</v>
      </c>
      <c r="B15" s="7" t="s">
        <v>56</v>
      </c>
      <c r="C15" s="6" t="s">
        <v>8</v>
      </c>
      <c r="D15" s="6" t="s">
        <v>12</v>
      </c>
      <c r="E15" s="27">
        <f>E17</f>
        <v>200000</v>
      </c>
      <c r="F15" s="27">
        <f>F17</f>
        <v>0</v>
      </c>
      <c r="G15" s="27">
        <f t="shared" si="0"/>
        <v>200000</v>
      </c>
      <c r="H15" s="1" t="s">
        <v>57</v>
      </c>
    </row>
    <row r="16" spans="1:9" hidden="1" x14ac:dyDescent="0.3">
      <c r="A16" s="4"/>
      <c r="B16" s="5" t="s">
        <v>5</v>
      </c>
      <c r="C16" s="6"/>
      <c r="D16" s="15"/>
      <c r="E16" s="10"/>
      <c r="F16" s="10"/>
      <c r="G16" s="10"/>
      <c r="I16" s="1">
        <v>0</v>
      </c>
    </row>
    <row r="17" spans="1:9" hidden="1" x14ac:dyDescent="0.3">
      <c r="A17" s="4"/>
      <c r="B17" s="6" t="s">
        <v>6</v>
      </c>
      <c r="C17" s="6"/>
      <c r="D17" s="15"/>
      <c r="E17" s="11">
        <v>200000</v>
      </c>
      <c r="F17" s="11"/>
      <c r="G17" s="27">
        <f t="shared" ref="G17:G18" si="1">E17+F17</f>
        <v>200000</v>
      </c>
      <c r="I17" s="1">
        <v>0</v>
      </c>
    </row>
    <row r="18" spans="1:9" ht="37.5" x14ac:dyDescent="0.3">
      <c r="A18" s="4" t="s">
        <v>10</v>
      </c>
      <c r="B18" s="7" t="s">
        <v>58</v>
      </c>
      <c r="C18" s="6" t="s">
        <v>8</v>
      </c>
      <c r="D18" s="15" t="s">
        <v>9</v>
      </c>
      <c r="E18" s="27">
        <f>E20</f>
        <v>40000</v>
      </c>
      <c r="F18" s="27">
        <f>F20</f>
        <v>0</v>
      </c>
      <c r="G18" s="27">
        <f t="shared" si="1"/>
        <v>40000</v>
      </c>
      <c r="H18" s="1" t="s">
        <v>59</v>
      </c>
    </row>
    <row r="19" spans="1:9" hidden="1" x14ac:dyDescent="0.3">
      <c r="A19" s="4"/>
      <c r="B19" s="5" t="s">
        <v>5</v>
      </c>
      <c r="C19" s="6"/>
      <c r="D19" s="15"/>
      <c r="E19" s="10"/>
      <c r="F19" s="10"/>
      <c r="G19" s="10"/>
      <c r="I19" s="1">
        <v>0</v>
      </c>
    </row>
    <row r="20" spans="1:9" hidden="1" x14ac:dyDescent="0.3">
      <c r="A20" s="4"/>
      <c r="B20" s="6" t="s">
        <v>6</v>
      </c>
      <c r="C20" s="6"/>
      <c r="D20" s="15"/>
      <c r="E20" s="10">
        <v>40000</v>
      </c>
      <c r="F20" s="10"/>
      <c r="G20" s="27">
        <f t="shared" ref="G20:G21" si="2">E20+F20</f>
        <v>40000</v>
      </c>
      <c r="I20" s="1">
        <v>0</v>
      </c>
    </row>
    <row r="21" spans="1:9" ht="37.5" x14ac:dyDescent="0.3">
      <c r="A21" s="4" t="s">
        <v>11</v>
      </c>
      <c r="B21" s="6" t="s">
        <v>136</v>
      </c>
      <c r="C21" s="6" t="s">
        <v>8</v>
      </c>
      <c r="D21" s="15" t="s">
        <v>9</v>
      </c>
      <c r="E21" s="27">
        <f>E23</f>
        <v>223995.8</v>
      </c>
      <c r="F21" s="27">
        <f>F23</f>
        <v>-12515.3</v>
      </c>
      <c r="G21" s="27">
        <f t="shared" si="2"/>
        <v>211480.5</v>
      </c>
      <c r="H21" s="1" t="s">
        <v>60</v>
      </c>
    </row>
    <row r="22" spans="1:9" hidden="1" x14ac:dyDescent="0.3">
      <c r="A22" s="4"/>
      <c r="B22" s="5" t="s">
        <v>5</v>
      </c>
      <c r="C22" s="6"/>
      <c r="D22" s="15"/>
      <c r="E22" s="10"/>
      <c r="F22" s="10"/>
      <c r="G22" s="10"/>
      <c r="I22" s="1">
        <v>0</v>
      </c>
    </row>
    <row r="23" spans="1:9" hidden="1" x14ac:dyDescent="0.3">
      <c r="A23" s="4"/>
      <c r="B23" s="6" t="s">
        <v>6</v>
      </c>
      <c r="C23" s="6"/>
      <c r="D23" s="15"/>
      <c r="E23" s="10">
        <v>223995.8</v>
      </c>
      <c r="F23" s="10">
        <v>-12515.3</v>
      </c>
      <c r="G23" s="27">
        <f t="shared" ref="G23:G24" si="3">E23+F23</f>
        <v>211480.5</v>
      </c>
      <c r="I23" s="1">
        <v>0</v>
      </c>
    </row>
    <row r="24" spans="1:9" ht="37.5" hidden="1" x14ac:dyDescent="0.3">
      <c r="A24" s="4" t="s">
        <v>97</v>
      </c>
      <c r="B24" s="6" t="s">
        <v>98</v>
      </c>
      <c r="C24" s="6" t="s">
        <v>8</v>
      </c>
      <c r="D24" s="15" t="s">
        <v>9</v>
      </c>
      <c r="E24" s="10">
        <f>E26</f>
        <v>0</v>
      </c>
      <c r="F24" s="10">
        <f>F26</f>
        <v>0</v>
      </c>
      <c r="G24" s="27">
        <f t="shared" si="3"/>
        <v>0</v>
      </c>
      <c r="H24" s="1" t="s">
        <v>99</v>
      </c>
      <c r="I24" s="1">
        <v>0</v>
      </c>
    </row>
    <row r="25" spans="1:9" hidden="1" x14ac:dyDescent="0.3">
      <c r="A25" s="4"/>
      <c r="B25" s="5" t="s">
        <v>5</v>
      </c>
      <c r="C25" s="6"/>
      <c r="D25" s="15"/>
      <c r="E25" s="10"/>
      <c r="F25" s="10"/>
      <c r="G25" s="10"/>
      <c r="I25" s="1">
        <v>0</v>
      </c>
    </row>
    <row r="26" spans="1:9" hidden="1" x14ac:dyDescent="0.3">
      <c r="A26" s="4"/>
      <c r="B26" s="6" t="s">
        <v>6</v>
      </c>
      <c r="C26" s="6"/>
      <c r="D26" s="15"/>
      <c r="E26" s="10">
        <v>0</v>
      </c>
      <c r="F26" s="10">
        <v>0</v>
      </c>
      <c r="G26" s="27">
        <f t="shared" ref="G26:G27" si="4">E26+F26</f>
        <v>0</v>
      </c>
      <c r="I26" s="1">
        <v>0</v>
      </c>
    </row>
    <row r="27" spans="1:9" ht="37.5" hidden="1" x14ac:dyDescent="0.3">
      <c r="A27" s="4" t="s">
        <v>14</v>
      </c>
      <c r="B27" s="6" t="s">
        <v>100</v>
      </c>
      <c r="C27" s="6" t="s">
        <v>8</v>
      </c>
      <c r="D27" s="15" t="s">
        <v>9</v>
      </c>
      <c r="E27" s="10">
        <f>E29</f>
        <v>0</v>
      </c>
      <c r="F27" s="10">
        <f>F29</f>
        <v>0</v>
      </c>
      <c r="G27" s="27">
        <f t="shared" si="4"/>
        <v>0</v>
      </c>
      <c r="H27" s="1" t="s">
        <v>101</v>
      </c>
      <c r="I27" s="1">
        <v>0</v>
      </c>
    </row>
    <row r="28" spans="1:9" hidden="1" x14ac:dyDescent="0.3">
      <c r="A28" s="4"/>
      <c r="B28" s="5" t="s">
        <v>5</v>
      </c>
      <c r="C28" s="6"/>
      <c r="D28" s="15"/>
      <c r="E28" s="10"/>
      <c r="F28" s="10"/>
      <c r="G28" s="10"/>
      <c r="I28" s="1">
        <v>0</v>
      </c>
    </row>
    <row r="29" spans="1:9" hidden="1" x14ac:dyDescent="0.3">
      <c r="A29" s="4"/>
      <c r="B29" s="6" t="s">
        <v>6</v>
      </c>
      <c r="C29" s="6"/>
      <c r="D29" s="15"/>
      <c r="E29" s="10">
        <v>0</v>
      </c>
      <c r="F29" s="10">
        <v>0</v>
      </c>
      <c r="G29" s="27">
        <f t="shared" ref="G29:G30" si="5">E29+F29</f>
        <v>0</v>
      </c>
      <c r="I29" s="1">
        <v>0</v>
      </c>
    </row>
    <row r="30" spans="1:9" ht="37.5" hidden="1" x14ac:dyDescent="0.3">
      <c r="A30" s="4" t="s">
        <v>16</v>
      </c>
      <c r="B30" s="6" t="s">
        <v>103</v>
      </c>
      <c r="C30" s="6" t="s">
        <v>8</v>
      </c>
      <c r="D30" s="15" t="s">
        <v>9</v>
      </c>
      <c r="E30" s="10">
        <f>E32</f>
        <v>0</v>
      </c>
      <c r="F30" s="10">
        <f>F32</f>
        <v>0</v>
      </c>
      <c r="G30" s="27">
        <f t="shared" si="5"/>
        <v>0</v>
      </c>
      <c r="H30" s="1" t="s">
        <v>102</v>
      </c>
      <c r="I30" s="1">
        <v>0</v>
      </c>
    </row>
    <row r="31" spans="1:9" hidden="1" x14ac:dyDescent="0.3">
      <c r="A31" s="4"/>
      <c r="B31" s="5" t="s">
        <v>5</v>
      </c>
      <c r="C31" s="6"/>
      <c r="D31" s="15"/>
      <c r="E31" s="10"/>
      <c r="F31" s="10"/>
      <c r="G31" s="10"/>
      <c r="I31" s="1">
        <v>0</v>
      </c>
    </row>
    <row r="32" spans="1:9" hidden="1" x14ac:dyDescent="0.3">
      <c r="A32" s="4"/>
      <c r="B32" s="6" t="s">
        <v>6</v>
      </c>
      <c r="C32" s="6"/>
      <c r="D32" s="15"/>
      <c r="E32" s="10">
        <v>0</v>
      </c>
      <c r="F32" s="10">
        <v>0</v>
      </c>
      <c r="G32" s="27">
        <f t="shared" ref="G32:G33" si="6">E32+F32</f>
        <v>0</v>
      </c>
      <c r="I32" s="1">
        <v>0</v>
      </c>
    </row>
    <row r="33" spans="1:9" ht="37.5" hidden="1" x14ac:dyDescent="0.3">
      <c r="A33" s="4" t="s">
        <v>18</v>
      </c>
      <c r="B33" s="6" t="s">
        <v>104</v>
      </c>
      <c r="C33" s="6" t="s">
        <v>8</v>
      </c>
      <c r="D33" s="15" t="s">
        <v>9</v>
      </c>
      <c r="E33" s="10">
        <f>E35</f>
        <v>0</v>
      </c>
      <c r="F33" s="10">
        <f>F35</f>
        <v>0</v>
      </c>
      <c r="G33" s="27">
        <f t="shared" si="6"/>
        <v>0</v>
      </c>
      <c r="H33" s="1" t="s">
        <v>105</v>
      </c>
      <c r="I33" s="1">
        <v>0</v>
      </c>
    </row>
    <row r="34" spans="1:9" hidden="1" x14ac:dyDescent="0.3">
      <c r="A34" s="4"/>
      <c r="B34" s="5" t="s">
        <v>5</v>
      </c>
      <c r="C34" s="6"/>
      <c r="D34" s="15"/>
      <c r="E34" s="10"/>
      <c r="F34" s="10"/>
      <c r="G34" s="10"/>
      <c r="I34" s="1">
        <v>0</v>
      </c>
    </row>
    <row r="35" spans="1:9" hidden="1" x14ac:dyDescent="0.3">
      <c r="A35" s="4"/>
      <c r="B35" s="6" t="s">
        <v>6</v>
      </c>
      <c r="C35" s="6"/>
      <c r="D35" s="15"/>
      <c r="E35" s="10">
        <v>0</v>
      </c>
      <c r="F35" s="10">
        <v>0</v>
      </c>
      <c r="G35" s="27">
        <f t="shared" ref="G35:G40" si="7">E35+F35</f>
        <v>0</v>
      </c>
      <c r="I35" s="1">
        <v>0</v>
      </c>
    </row>
    <row r="36" spans="1:9" ht="56.25" x14ac:dyDescent="0.3">
      <c r="A36" s="4" t="s">
        <v>97</v>
      </c>
      <c r="B36" s="30" t="s">
        <v>145</v>
      </c>
      <c r="C36" s="30" t="s">
        <v>8</v>
      </c>
      <c r="D36" s="32"/>
      <c r="E36" s="10">
        <v>0</v>
      </c>
      <c r="F36" s="10">
        <v>2500</v>
      </c>
      <c r="G36" s="27">
        <f t="shared" si="7"/>
        <v>2500</v>
      </c>
      <c r="H36" s="1" t="s">
        <v>146</v>
      </c>
    </row>
    <row r="37" spans="1:9" ht="37.5" x14ac:dyDescent="0.3">
      <c r="A37" s="4" t="s">
        <v>14</v>
      </c>
      <c r="B37" s="30" t="s">
        <v>147</v>
      </c>
      <c r="C37" s="30" t="s">
        <v>8</v>
      </c>
      <c r="D37" s="32"/>
      <c r="E37" s="10">
        <v>0</v>
      </c>
      <c r="F37" s="10">
        <v>2500</v>
      </c>
      <c r="G37" s="27">
        <f t="shared" ref="G37:G39" si="8">E37+F37</f>
        <v>2500</v>
      </c>
      <c r="H37" s="1" t="s">
        <v>148</v>
      </c>
    </row>
    <row r="38" spans="1:9" x14ac:dyDescent="0.3">
      <c r="A38" s="4"/>
      <c r="B38" s="30" t="s">
        <v>153</v>
      </c>
      <c r="C38" s="30"/>
      <c r="D38" s="32"/>
      <c r="E38" s="10">
        <f>E39</f>
        <v>0</v>
      </c>
      <c r="F38" s="10">
        <f>F39</f>
        <v>12515.3</v>
      </c>
      <c r="G38" s="27">
        <f t="shared" si="8"/>
        <v>12515.3</v>
      </c>
    </row>
    <row r="39" spans="1:9" ht="56.25" x14ac:dyDescent="0.3">
      <c r="A39" s="4" t="s">
        <v>16</v>
      </c>
      <c r="B39" s="30" t="s">
        <v>154</v>
      </c>
      <c r="C39" s="30" t="s">
        <v>155</v>
      </c>
      <c r="D39" s="32"/>
      <c r="E39" s="10">
        <v>0</v>
      </c>
      <c r="F39" s="10">
        <v>12515.3</v>
      </c>
      <c r="G39" s="27">
        <f t="shared" si="8"/>
        <v>12515.3</v>
      </c>
      <c r="H39" s="1" t="s">
        <v>156</v>
      </c>
    </row>
    <row r="40" spans="1:9" x14ac:dyDescent="0.3">
      <c r="A40" s="4"/>
      <c r="B40" s="41" t="s">
        <v>13</v>
      </c>
      <c r="C40" s="41"/>
      <c r="D40" s="54"/>
      <c r="E40" s="27">
        <f>E43+E52+E55+E58+E61+E64+E67+E70+E73+E76+E79+E46+E49+E82</f>
        <v>357512.39999999991</v>
      </c>
      <c r="F40" s="27">
        <f>F43+F52+F55+F58+F61+F64+F67+F70+F73+F76+F79+F46+F49+F82</f>
        <v>5911.29</v>
      </c>
      <c r="G40" s="27">
        <f t="shared" si="7"/>
        <v>363423.68999999989</v>
      </c>
    </row>
    <row r="41" spans="1:9" hidden="1" x14ac:dyDescent="0.3">
      <c r="A41" s="4"/>
      <c r="B41" s="5" t="s">
        <v>5</v>
      </c>
      <c r="C41" s="6"/>
      <c r="D41" s="21"/>
      <c r="E41" s="10"/>
      <c r="F41" s="10"/>
      <c r="G41" s="10"/>
      <c r="I41" s="1">
        <v>0</v>
      </c>
    </row>
    <row r="42" spans="1:9" hidden="1" x14ac:dyDescent="0.3">
      <c r="A42" s="4"/>
      <c r="B42" s="6" t="s">
        <v>6</v>
      </c>
      <c r="C42" s="6"/>
      <c r="D42" s="21"/>
      <c r="E42" s="10">
        <f>E45+E54+E57+E60+E63+E66+E69+E72+E75+E78+E81+E48+E51</f>
        <v>357512.39999999991</v>
      </c>
      <c r="F42" s="10">
        <f>F45+F54+F57+F60+F63+F66+F69+F72+F75+F78+F81+F48+F51+F82</f>
        <v>5911.29</v>
      </c>
      <c r="G42" s="27">
        <f t="shared" ref="G42:G43" si="9">E42+F42</f>
        <v>363423.68999999989</v>
      </c>
      <c r="I42" s="1">
        <v>0</v>
      </c>
    </row>
    <row r="43" spans="1:9" ht="75.75" customHeight="1" x14ac:dyDescent="0.3">
      <c r="A43" s="4" t="s">
        <v>18</v>
      </c>
      <c r="B43" s="12" t="s">
        <v>78</v>
      </c>
      <c r="C43" s="6" t="s">
        <v>15</v>
      </c>
      <c r="D43" s="15" t="s">
        <v>27</v>
      </c>
      <c r="E43" s="27">
        <f>E45</f>
        <v>7435.3</v>
      </c>
      <c r="F43" s="27">
        <f>F45</f>
        <v>0</v>
      </c>
      <c r="G43" s="27">
        <f t="shared" si="9"/>
        <v>7435.3</v>
      </c>
      <c r="H43" s="1" t="s">
        <v>79</v>
      </c>
    </row>
    <row r="44" spans="1:9" hidden="1" x14ac:dyDescent="0.3">
      <c r="A44" s="4"/>
      <c r="B44" s="5" t="s">
        <v>5</v>
      </c>
      <c r="C44" s="6"/>
      <c r="D44" s="21"/>
      <c r="E44" s="10"/>
      <c r="F44" s="10"/>
      <c r="G44" s="10"/>
      <c r="I44" s="1">
        <v>0</v>
      </c>
    </row>
    <row r="45" spans="1:9" hidden="1" x14ac:dyDescent="0.3">
      <c r="A45" s="4"/>
      <c r="B45" s="6" t="s">
        <v>6</v>
      </c>
      <c r="C45" s="6"/>
      <c r="D45" s="21"/>
      <c r="E45" s="10">
        <v>7435.3</v>
      </c>
      <c r="F45" s="10"/>
      <c r="G45" s="27">
        <f t="shared" ref="G45:G46" si="10">E45+F45</f>
        <v>7435.3</v>
      </c>
      <c r="I45" s="1">
        <v>0</v>
      </c>
    </row>
    <row r="46" spans="1:9" ht="56.25" hidden="1" x14ac:dyDescent="0.3">
      <c r="A46" s="4" t="s">
        <v>21</v>
      </c>
      <c r="B46" s="6" t="s">
        <v>128</v>
      </c>
      <c r="C46" s="6" t="s">
        <v>80</v>
      </c>
      <c r="D46" s="21"/>
      <c r="E46" s="13">
        <f>E48</f>
        <v>0</v>
      </c>
      <c r="F46" s="13">
        <f>F48</f>
        <v>0</v>
      </c>
      <c r="G46" s="27">
        <f t="shared" si="10"/>
        <v>0</v>
      </c>
      <c r="H46" s="1" t="s">
        <v>129</v>
      </c>
      <c r="I46" s="1">
        <v>0</v>
      </c>
    </row>
    <row r="47" spans="1:9" hidden="1" x14ac:dyDescent="0.3">
      <c r="A47" s="4"/>
      <c r="B47" s="5" t="s">
        <v>5</v>
      </c>
      <c r="C47" s="6"/>
      <c r="D47" s="21"/>
      <c r="E47" s="13"/>
      <c r="F47" s="13"/>
      <c r="G47" s="10"/>
      <c r="I47" s="1">
        <v>0</v>
      </c>
    </row>
    <row r="48" spans="1:9" hidden="1" x14ac:dyDescent="0.3">
      <c r="A48" s="4"/>
      <c r="B48" s="6" t="s">
        <v>6</v>
      </c>
      <c r="C48" s="6"/>
      <c r="D48" s="21"/>
      <c r="E48" s="13">
        <v>0</v>
      </c>
      <c r="F48" s="13">
        <v>0</v>
      </c>
      <c r="G48" s="27">
        <f t="shared" ref="G48:G49" si="11">E48+F48</f>
        <v>0</v>
      </c>
      <c r="I48" s="1">
        <v>0</v>
      </c>
    </row>
    <row r="49" spans="1:9" ht="56.25" hidden="1" x14ac:dyDescent="0.3">
      <c r="A49" s="4" t="s">
        <v>14</v>
      </c>
      <c r="B49" s="6" t="s">
        <v>130</v>
      </c>
      <c r="C49" s="6" t="s">
        <v>80</v>
      </c>
      <c r="D49" s="21"/>
      <c r="E49" s="13">
        <f>E51</f>
        <v>0</v>
      </c>
      <c r="F49" s="13">
        <f>F51</f>
        <v>0</v>
      </c>
      <c r="G49" s="27">
        <f t="shared" si="11"/>
        <v>0</v>
      </c>
      <c r="H49" s="1" t="s">
        <v>131</v>
      </c>
      <c r="I49" s="1">
        <v>0</v>
      </c>
    </row>
    <row r="50" spans="1:9" hidden="1" x14ac:dyDescent="0.3">
      <c r="A50" s="4"/>
      <c r="B50" s="5" t="s">
        <v>5</v>
      </c>
      <c r="C50" s="6"/>
      <c r="D50" s="21"/>
      <c r="E50" s="13"/>
      <c r="F50" s="13"/>
      <c r="G50" s="10"/>
      <c r="I50" s="1">
        <v>0</v>
      </c>
    </row>
    <row r="51" spans="1:9" hidden="1" x14ac:dyDescent="0.3">
      <c r="A51" s="4"/>
      <c r="B51" s="6" t="s">
        <v>6</v>
      </c>
      <c r="C51" s="6"/>
      <c r="D51" s="21"/>
      <c r="E51" s="13">
        <v>0</v>
      </c>
      <c r="F51" s="13">
        <v>0</v>
      </c>
      <c r="G51" s="27">
        <f t="shared" ref="G51:G52" si="12">E51+F51</f>
        <v>0</v>
      </c>
      <c r="I51" s="1">
        <v>0</v>
      </c>
    </row>
    <row r="52" spans="1:9" ht="56.25" hidden="1" x14ac:dyDescent="0.3">
      <c r="A52" s="4" t="s">
        <v>23</v>
      </c>
      <c r="B52" s="6" t="s">
        <v>120</v>
      </c>
      <c r="C52" s="6" t="s">
        <v>80</v>
      </c>
      <c r="D52" s="12"/>
      <c r="E52" s="11">
        <f>E54</f>
        <v>0</v>
      </c>
      <c r="F52" s="11">
        <f>F54</f>
        <v>0</v>
      </c>
      <c r="G52" s="27">
        <f t="shared" si="12"/>
        <v>0</v>
      </c>
      <c r="H52" s="1" t="s">
        <v>119</v>
      </c>
      <c r="I52" s="1">
        <v>0</v>
      </c>
    </row>
    <row r="53" spans="1:9" hidden="1" x14ac:dyDescent="0.3">
      <c r="A53" s="4"/>
      <c r="B53" s="5" t="s">
        <v>5</v>
      </c>
      <c r="C53" s="12"/>
      <c r="D53" s="12"/>
      <c r="E53" s="11"/>
      <c r="F53" s="11"/>
      <c r="G53" s="14"/>
      <c r="I53" s="1">
        <v>0</v>
      </c>
    </row>
    <row r="54" spans="1:9" hidden="1" x14ac:dyDescent="0.3">
      <c r="A54" s="4"/>
      <c r="B54" s="6" t="s">
        <v>6</v>
      </c>
      <c r="C54" s="12"/>
      <c r="D54" s="12"/>
      <c r="E54" s="11">
        <v>0</v>
      </c>
      <c r="F54" s="11">
        <v>0</v>
      </c>
      <c r="G54" s="27">
        <f t="shared" ref="G54:G55" si="13">E54+F54</f>
        <v>0</v>
      </c>
      <c r="I54" s="1">
        <v>0</v>
      </c>
    </row>
    <row r="55" spans="1:9" ht="74.25" customHeight="1" x14ac:dyDescent="0.3">
      <c r="A55" s="4" t="s">
        <v>19</v>
      </c>
      <c r="B55" s="12" t="s">
        <v>139</v>
      </c>
      <c r="C55" s="6" t="s">
        <v>15</v>
      </c>
      <c r="D55" s="12" t="s">
        <v>17</v>
      </c>
      <c r="E55" s="27">
        <f>E57</f>
        <v>58604.9</v>
      </c>
      <c r="F55" s="27">
        <f>F57</f>
        <v>0</v>
      </c>
      <c r="G55" s="27">
        <f t="shared" si="13"/>
        <v>58604.9</v>
      </c>
      <c r="H55" s="1" t="s">
        <v>83</v>
      </c>
    </row>
    <row r="56" spans="1:9" hidden="1" x14ac:dyDescent="0.3">
      <c r="A56" s="4"/>
      <c r="B56" s="5" t="s">
        <v>5</v>
      </c>
      <c r="C56" s="12"/>
      <c r="D56" s="12"/>
      <c r="E56" s="10"/>
      <c r="F56" s="10"/>
      <c r="G56" s="10"/>
      <c r="I56" s="1">
        <v>0</v>
      </c>
    </row>
    <row r="57" spans="1:9" hidden="1" x14ac:dyDescent="0.3">
      <c r="A57" s="4"/>
      <c r="B57" s="6" t="s">
        <v>6</v>
      </c>
      <c r="C57" s="12"/>
      <c r="D57" s="12"/>
      <c r="E57" s="11">
        <v>58604.9</v>
      </c>
      <c r="F57" s="11"/>
      <c r="G57" s="27">
        <f t="shared" ref="G57:G58" si="14">E57+F57</f>
        <v>58604.9</v>
      </c>
      <c r="I57" s="1">
        <v>0</v>
      </c>
    </row>
    <row r="58" spans="1:9" ht="75" x14ac:dyDescent="0.3">
      <c r="A58" s="4" t="s">
        <v>21</v>
      </c>
      <c r="B58" s="6" t="s">
        <v>81</v>
      </c>
      <c r="C58" s="6" t="s">
        <v>15</v>
      </c>
      <c r="D58" s="12" t="s">
        <v>20</v>
      </c>
      <c r="E58" s="27">
        <f>E60</f>
        <v>124436.6</v>
      </c>
      <c r="F58" s="27">
        <f>F60</f>
        <v>0</v>
      </c>
      <c r="G58" s="27">
        <f t="shared" si="14"/>
        <v>124436.6</v>
      </c>
      <c r="H58" s="1" t="s">
        <v>82</v>
      </c>
    </row>
    <row r="59" spans="1:9" hidden="1" x14ac:dyDescent="0.3">
      <c r="A59" s="4"/>
      <c r="B59" s="5" t="s">
        <v>5</v>
      </c>
      <c r="C59" s="12"/>
      <c r="D59" s="12"/>
      <c r="E59" s="10"/>
      <c r="F59" s="10"/>
      <c r="G59" s="10"/>
      <c r="I59" s="1">
        <v>0</v>
      </c>
    </row>
    <row r="60" spans="1:9" hidden="1" x14ac:dyDescent="0.3">
      <c r="A60" s="4"/>
      <c r="B60" s="6" t="s">
        <v>6</v>
      </c>
      <c r="C60" s="12"/>
      <c r="D60" s="12"/>
      <c r="E60" s="11">
        <v>124436.6</v>
      </c>
      <c r="F60" s="11"/>
      <c r="G60" s="27">
        <f t="shared" ref="G60:G61" si="15">E60+F60</f>
        <v>124436.6</v>
      </c>
      <c r="I60" s="1">
        <v>0</v>
      </c>
    </row>
    <row r="61" spans="1:9" ht="75" x14ac:dyDescent="0.3">
      <c r="A61" s="4" t="s">
        <v>22</v>
      </c>
      <c r="B61" s="6" t="s">
        <v>157</v>
      </c>
      <c r="C61" s="6" t="s">
        <v>15</v>
      </c>
      <c r="D61" s="15"/>
      <c r="E61" s="27">
        <f>E63</f>
        <v>116967.4</v>
      </c>
      <c r="F61" s="27">
        <f>F63</f>
        <v>0</v>
      </c>
      <c r="G61" s="27">
        <f t="shared" si="15"/>
        <v>116967.4</v>
      </c>
      <c r="H61" s="1" t="s">
        <v>84</v>
      </c>
    </row>
    <row r="62" spans="1:9" hidden="1" x14ac:dyDescent="0.3">
      <c r="A62" s="4"/>
      <c r="B62" s="5" t="s">
        <v>5</v>
      </c>
      <c r="C62" s="12"/>
      <c r="D62" s="15"/>
      <c r="E62" s="10"/>
      <c r="F62" s="10"/>
      <c r="G62" s="10"/>
      <c r="I62" s="1">
        <v>0</v>
      </c>
    </row>
    <row r="63" spans="1:9" hidden="1" x14ac:dyDescent="0.3">
      <c r="A63" s="4"/>
      <c r="B63" s="6" t="s">
        <v>6</v>
      </c>
      <c r="C63" s="12"/>
      <c r="D63" s="15"/>
      <c r="E63" s="10">
        <v>116967.4</v>
      </c>
      <c r="F63" s="10"/>
      <c r="G63" s="27">
        <f t="shared" ref="G63:G64" si="16">E63+F63</f>
        <v>116967.4</v>
      </c>
      <c r="I63" s="1">
        <v>0</v>
      </c>
    </row>
    <row r="64" spans="1:9" ht="75" x14ac:dyDescent="0.3">
      <c r="A64" s="4" t="s">
        <v>23</v>
      </c>
      <c r="B64" s="12" t="s">
        <v>140</v>
      </c>
      <c r="C64" s="6" t="s">
        <v>15</v>
      </c>
      <c r="D64" s="15"/>
      <c r="E64" s="27">
        <f>E66</f>
        <v>4874.6000000000004</v>
      </c>
      <c r="F64" s="27">
        <f>F66</f>
        <v>0</v>
      </c>
      <c r="G64" s="27">
        <f t="shared" si="16"/>
        <v>4874.6000000000004</v>
      </c>
      <c r="H64" s="1" t="s">
        <v>85</v>
      </c>
    </row>
    <row r="65" spans="1:9" hidden="1" x14ac:dyDescent="0.3">
      <c r="A65" s="4"/>
      <c r="B65" s="5" t="s">
        <v>5</v>
      </c>
      <c r="C65" s="6"/>
      <c r="D65" s="15"/>
      <c r="E65" s="10"/>
      <c r="F65" s="10"/>
      <c r="G65" s="10"/>
      <c r="I65" s="1">
        <v>0</v>
      </c>
    </row>
    <row r="66" spans="1:9" hidden="1" x14ac:dyDescent="0.3">
      <c r="A66" s="4"/>
      <c r="B66" s="6" t="s">
        <v>6</v>
      </c>
      <c r="C66" s="6"/>
      <c r="D66" s="15"/>
      <c r="E66" s="11">
        <v>4874.6000000000004</v>
      </c>
      <c r="F66" s="11"/>
      <c r="G66" s="27">
        <f t="shared" ref="G66:G67" si="17">E66+F66</f>
        <v>4874.6000000000004</v>
      </c>
      <c r="I66" s="1">
        <v>0</v>
      </c>
    </row>
    <row r="67" spans="1:9" ht="75" x14ac:dyDescent="0.3">
      <c r="A67" s="4" t="s">
        <v>24</v>
      </c>
      <c r="B67" s="6" t="s">
        <v>86</v>
      </c>
      <c r="C67" s="6" t="s">
        <v>15</v>
      </c>
      <c r="D67" s="15"/>
      <c r="E67" s="27">
        <f>E69</f>
        <v>5014.3</v>
      </c>
      <c r="F67" s="27">
        <f>F69</f>
        <v>0</v>
      </c>
      <c r="G67" s="27">
        <f t="shared" si="17"/>
        <v>5014.3</v>
      </c>
      <c r="H67" s="1" t="s">
        <v>87</v>
      </c>
    </row>
    <row r="68" spans="1:9" hidden="1" x14ac:dyDescent="0.3">
      <c r="A68" s="4"/>
      <c r="B68" s="5" t="s">
        <v>5</v>
      </c>
      <c r="C68" s="6"/>
      <c r="D68" s="15"/>
      <c r="E68" s="10"/>
      <c r="F68" s="10"/>
      <c r="G68" s="10"/>
      <c r="I68" s="1">
        <v>0</v>
      </c>
    </row>
    <row r="69" spans="1:9" hidden="1" x14ac:dyDescent="0.3">
      <c r="A69" s="4"/>
      <c r="B69" s="6" t="s">
        <v>6</v>
      </c>
      <c r="C69" s="6"/>
      <c r="D69" s="15"/>
      <c r="E69" s="11">
        <v>5014.3</v>
      </c>
      <c r="F69" s="11"/>
      <c r="G69" s="27">
        <f t="shared" ref="G69:G70" si="18">E69+F69</f>
        <v>5014.3</v>
      </c>
      <c r="I69" s="1">
        <v>0</v>
      </c>
    </row>
    <row r="70" spans="1:9" ht="75" x14ac:dyDescent="0.3">
      <c r="A70" s="4" t="s">
        <v>25</v>
      </c>
      <c r="B70" s="6" t="s">
        <v>88</v>
      </c>
      <c r="C70" s="6" t="s">
        <v>15</v>
      </c>
      <c r="D70" s="15"/>
      <c r="E70" s="27">
        <f>E72</f>
        <v>37852.5</v>
      </c>
      <c r="F70" s="27">
        <f>F72</f>
        <v>0</v>
      </c>
      <c r="G70" s="27">
        <f t="shared" si="18"/>
        <v>37852.5</v>
      </c>
      <c r="H70" s="1" t="s">
        <v>89</v>
      </c>
    </row>
    <row r="71" spans="1:9" hidden="1" x14ac:dyDescent="0.3">
      <c r="A71" s="4"/>
      <c r="B71" s="5" t="s">
        <v>5</v>
      </c>
      <c r="C71" s="6"/>
      <c r="D71" s="15"/>
      <c r="E71" s="10"/>
      <c r="F71" s="10"/>
      <c r="G71" s="10"/>
      <c r="I71" s="1">
        <v>0</v>
      </c>
    </row>
    <row r="72" spans="1:9" hidden="1" x14ac:dyDescent="0.3">
      <c r="A72" s="4"/>
      <c r="B72" s="6" t="s">
        <v>6</v>
      </c>
      <c r="C72" s="6"/>
      <c r="D72" s="15"/>
      <c r="E72" s="11">
        <v>37852.5</v>
      </c>
      <c r="F72" s="11"/>
      <c r="G72" s="27">
        <f t="shared" ref="G72:G73" si="19">E72+F72</f>
        <v>37852.5</v>
      </c>
      <c r="I72" s="1">
        <v>0</v>
      </c>
    </row>
    <row r="73" spans="1:9" ht="75" x14ac:dyDescent="0.3">
      <c r="A73" s="4" t="s">
        <v>26</v>
      </c>
      <c r="B73" s="6" t="s">
        <v>90</v>
      </c>
      <c r="C73" s="6" t="s">
        <v>15</v>
      </c>
      <c r="E73" s="28">
        <f>E75</f>
        <v>2326.8000000000002</v>
      </c>
      <c r="F73" s="28">
        <f>F75</f>
        <v>0</v>
      </c>
      <c r="G73" s="27">
        <f t="shared" si="19"/>
        <v>2326.8000000000002</v>
      </c>
      <c r="H73" s="1" t="s">
        <v>91</v>
      </c>
    </row>
    <row r="74" spans="1:9" hidden="1" x14ac:dyDescent="0.3">
      <c r="A74" s="4"/>
      <c r="B74" s="5" t="s">
        <v>5</v>
      </c>
      <c r="C74" s="6"/>
      <c r="E74" s="11"/>
      <c r="F74" s="11"/>
      <c r="G74" s="14"/>
      <c r="I74" s="1">
        <v>0</v>
      </c>
    </row>
    <row r="75" spans="1:9" hidden="1" x14ac:dyDescent="0.3">
      <c r="A75" s="4"/>
      <c r="B75" s="6" t="s">
        <v>6</v>
      </c>
      <c r="C75" s="6"/>
      <c r="D75" s="15"/>
      <c r="E75" s="11">
        <v>2326.8000000000002</v>
      </c>
      <c r="F75" s="11"/>
      <c r="G75" s="27">
        <f t="shared" ref="G75:G76" si="20">E75+F75</f>
        <v>2326.8000000000002</v>
      </c>
      <c r="I75" s="1">
        <v>0</v>
      </c>
    </row>
    <row r="76" spans="1:9" ht="75" hidden="1" x14ac:dyDescent="0.3">
      <c r="A76" s="4" t="s">
        <v>40</v>
      </c>
      <c r="B76" s="15" t="s">
        <v>92</v>
      </c>
      <c r="C76" s="6" t="s">
        <v>15</v>
      </c>
      <c r="D76" s="15"/>
      <c r="E76" s="11">
        <f>E78</f>
        <v>0</v>
      </c>
      <c r="F76" s="11">
        <f>F78</f>
        <v>0</v>
      </c>
      <c r="G76" s="27">
        <f t="shared" si="20"/>
        <v>0</v>
      </c>
      <c r="H76" s="22">
        <v>1714121</v>
      </c>
      <c r="I76" s="1">
        <v>0</v>
      </c>
    </row>
    <row r="77" spans="1:9" hidden="1" x14ac:dyDescent="0.3">
      <c r="A77" s="4"/>
      <c r="B77" s="5" t="s">
        <v>5</v>
      </c>
      <c r="C77" s="6"/>
      <c r="D77" s="15"/>
      <c r="E77" s="11"/>
      <c r="F77" s="11"/>
      <c r="G77" s="14"/>
      <c r="I77" s="1">
        <v>0</v>
      </c>
    </row>
    <row r="78" spans="1:9" hidden="1" x14ac:dyDescent="0.3">
      <c r="A78" s="4"/>
      <c r="B78" s="6" t="s">
        <v>6</v>
      </c>
      <c r="C78" s="6"/>
      <c r="D78" s="15"/>
      <c r="E78" s="11">
        <v>0</v>
      </c>
      <c r="F78" s="11">
        <v>0</v>
      </c>
      <c r="G78" s="27">
        <f t="shared" ref="G78:G79" si="21">E78+F78</f>
        <v>0</v>
      </c>
      <c r="I78" s="1">
        <v>0</v>
      </c>
    </row>
    <row r="79" spans="1:9" ht="75" hidden="1" x14ac:dyDescent="0.3">
      <c r="A79" s="4" t="s">
        <v>42</v>
      </c>
      <c r="B79" s="15" t="s">
        <v>94</v>
      </c>
      <c r="C79" s="6" t="s">
        <v>15</v>
      </c>
      <c r="D79" s="15"/>
      <c r="E79" s="11">
        <f>E81</f>
        <v>0</v>
      </c>
      <c r="F79" s="11">
        <f>F81</f>
        <v>0</v>
      </c>
      <c r="G79" s="27">
        <f t="shared" si="21"/>
        <v>0</v>
      </c>
      <c r="H79" s="1" t="s">
        <v>93</v>
      </c>
      <c r="I79" s="1">
        <v>0</v>
      </c>
    </row>
    <row r="80" spans="1:9" hidden="1" x14ac:dyDescent="0.3">
      <c r="A80" s="4"/>
      <c r="B80" s="5" t="s">
        <v>5</v>
      </c>
      <c r="C80" s="6"/>
      <c r="D80" s="15"/>
      <c r="E80" s="11"/>
      <c r="F80" s="11"/>
      <c r="G80" s="14"/>
      <c r="I80" s="1">
        <v>0</v>
      </c>
    </row>
    <row r="81" spans="1:9" hidden="1" x14ac:dyDescent="0.3">
      <c r="A81" s="4"/>
      <c r="B81" s="6" t="s">
        <v>6</v>
      </c>
      <c r="C81" s="6"/>
      <c r="D81" s="15"/>
      <c r="E81" s="11">
        <v>0</v>
      </c>
      <c r="F81" s="11">
        <v>0</v>
      </c>
      <c r="G81" s="27">
        <f t="shared" ref="G81:G83" si="22">E81+F81</f>
        <v>0</v>
      </c>
      <c r="I81" s="1">
        <v>0</v>
      </c>
    </row>
    <row r="82" spans="1:9" ht="75" x14ac:dyDescent="0.3">
      <c r="A82" s="4" t="s">
        <v>29</v>
      </c>
      <c r="B82" s="30" t="s">
        <v>151</v>
      </c>
      <c r="C82" s="30" t="s">
        <v>15</v>
      </c>
      <c r="D82" s="32"/>
      <c r="E82" s="11">
        <v>0</v>
      </c>
      <c r="F82" s="11">
        <v>5911.29</v>
      </c>
      <c r="G82" s="27">
        <f t="shared" si="22"/>
        <v>5911.29</v>
      </c>
      <c r="H82" s="1" t="s">
        <v>152</v>
      </c>
    </row>
    <row r="83" spans="1:9" x14ac:dyDescent="0.3">
      <c r="A83" s="4"/>
      <c r="B83" s="41" t="s">
        <v>28</v>
      </c>
      <c r="C83" s="41"/>
      <c r="D83" s="54"/>
      <c r="E83" s="27">
        <f>E86+E89+E92+E95+E98+E101</f>
        <v>314577</v>
      </c>
      <c r="F83" s="27">
        <f>F86+F89+F92+F95+F98+F101</f>
        <v>0</v>
      </c>
      <c r="G83" s="27">
        <f t="shared" si="22"/>
        <v>314577</v>
      </c>
    </row>
    <row r="84" spans="1:9" hidden="1" x14ac:dyDescent="0.3">
      <c r="A84" s="4"/>
      <c r="B84" s="5" t="s">
        <v>5</v>
      </c>
      <c r="C84" s="6"/>
      <c r="D84" s="21"/>
      <c r="E84" s="10"/>
      <c r="F84" s="10"/>
      <c r="G84" s="10"/>
      <c r="I84" s="1">
        <v>0</v>
      </c>
    </row>
    <row r="85" spans="1:9" hidden="1" x14ac:dyDescent="0.3">
      <c r="A85" s="4"/>
      <c r="B85" s="6" t="s">
        <v>6</v>
      </c>
      <c r="C85" s="6"/>
      <c r="D85" s="21"/>
      <c r="E85" s="10">
        <f>E88+E91+E94+E97+E100+E103</f>
        <v>314577</v>
      </c>
      <c r="F85" s="10">
        <f>F88+F91+F94+F97+F100+F103</f>
        <v>0</v>
      </c>
      <c r="G85" s="27">
        <f t="shared" ref="G85:G86" si="23">E85+F85</f>
        <v>314577</v>
      </c>
      <c r="I85" s="1">
        <v>0</v>
      </c>
    </row>
    <row r="86" spans="1:9" ht="75" x14ac:dyDescent="0.3">
      <c r="A86" s="4" t="s">
        <v>34</v>
      </c>
      <c r="B86" s="12" t="s">
        <v>63</v>
      </c>
      <c r="C86" s="12" t="s">
        <v>30</v>
      </c>
      <c r="D86" s="23" t="s">
        <v>31</v>
      </c>
      <c r="E86" s="28">
        <f>E88</f>
        <v>55000</v>
      </c>
      <c r="F86" s="28">
        <f>F88</f>
        <v>0</v>
      </c>
      <c r="G86" s="27">
        <f t="shared" si="23"/>
        <v>55000</v>
      </c>
      <c r="H86" s="1" t="s">
        <v>64</v>
      </c>
    </row>
    <row r="87" spans="1:9" hidden="1" x14ac:dyDescent="0.3">
      <c r="A87" s="4"/>
      <c r="B87" s="5" t="s">
        <v>5</v>
      </c>
      <c r="C87" s="12"/>
      <c r="D87" s="12"/>
      <c r="E87" s="11"/>
      <c r="F87" s="11"/>
      <c r="G87" s="14"/>
      <c r="I87" s="1">
        <v>0</v>
      </c>
    </row>
    <row r="88" spans="1:9" hidden="1" x14ac:dyDescent="0.3">
      <c r="A88" s="4"/>
      <c r="B88" s="6" t="s">
        <v>6</v>
      </c>
      <c r="C88" s="12"/>
      <c r="D88" s="12"/>
      <c r="E88" s="11">
        <v>55000</v>
      </c>
      <c r="F88" s="11"/>
      <c r="G88" s="27">
        <f t="shared" ref="G88:G89" si="24">E88+F88</f>
        <v>55000</v>
      </c>
      <c r="I88" s="1">
        <v>0</v>
      </c>
    </row>
    <row r="89" spans="1:9" ht="75" x14ac:dyDescent="0.3">
      <c r="A89" s="4" t="s">
        <v>37</v>
      </c>
      <c r="B89" s="12" t="s">
        <v>70</v>
      </c>
      <c r="C89" s="12" t="s">
        <v>30</v>
      </c>
      <c r="D89" s="12"/>
      <c r="E89" s="29">
        <f>E91</f>
        <v>167601.29999999999</v>
      </c>
      <c r="F89" s="29">
        <f>F91</f>
        <v>0</v>
      </c>
      <c r="G89" s="27">
        <f t="shared" si="24"/>
        <v>167601.29999999999</v>
      </c>
      <c r="H89" s="1" t="s">
        <v>71</v>
      </c>
    </row>
    <row r="90" spans="1:9" hidden="1" x14ac:dyDescent="0.3">
      <c r="A90" s="4"/>
      <c r="B90" s="5" t="s">
        <v>5</v>
      </c>
      <c r="C90" s="12"/>
      <c r="D90" s="12"/>
      <c r="E90" s="14"/>
      <c r="F90" s="14"/>
      <c r="G90" s="14"/>
      <c r="I90" s="1">
        <v>0</v>
      </c>
    </row>
    <row r="91" spans="1:9" hidden="1" x14ac:dyDescent="0.3">
      <c r="A91" s="4"/>
      <c r="B91" s="6" t="s">
        <v>6</v>
      </c>
      <c r="C91" s="12"/>
      <c r="D91" s="24"/>
      <c r="E91" s="14">
        <v>167601.29999999999</v>
      </c>
      <c r="F91" s="14"/>
      <c r="G91" s="27">
        <f t="shared" ref="G91:G92" si="25">E91+F91</f>
        <v>167601.29999999999</v>
      </c>
      <c r="I91" s="1">
        <v>0</v>
      </c>
    </row>
    <row r="92" spans="1:9" ht="75" hidden="1" x14ac:dyDescent="0.3">
      <c r="A92" s="4" t="s">
        <v>45</v>
      </c>
      <c r="B92" s="12" t="s">
        <v>73</v>
      </c>
      <c r="C92" s="12" t="s">
        <v>30</v>
      </c>
      <c r="D92" s="24"/>
      <c r="E92" s="14">
        <f>E94</f>
        <v>0</v>
      </c>
      <c r="F92" s="14">
        <f>F94</f>
        <v>0</v>
      </c>
      <c r="G92" s="27">
        <f t="shared" si="25"/>
        <v>0</v>
      </c>
      <c r="H92" s="1" t="s">
        <v>74</v>
      </c>
      <c r="I92" s="1">
        <v>0</v>
      </c>
    </row>
    <row r="93" spans="1:9" hidden="1" x14ac:dyDescent="0.3">
      <c r="A93" s="4"/>
      <c r="B93" s="5" t="s">
        <v>5</v>
      </c>
      <c r="C93" s="12"/>
      <c r="D93" s="12"/>
      <c r="E93" s="14"/>
      <c r="F93" s="14"/>
      <c r="G93" s="14"/>
      <c r="I93" s="1">
        <v>0</v>
      </c>
    </row>
    <row r="94" spans="1:9" hidden="1" x14ac:dyDescent="0.3">
      <c r="A94" s="4"/>
      <c r="B94" s="6" t="s">
        <v>6</v>
      </c>
      <c r="C94" s="12"/>
      <c r="D94" s="24"/>
      <c r="E94" s="14">
        <v>0</v>
      </c>
      <c r="F94" s="14">
        <v>0</v>
      </c>
      <c r="G94" s="27">
        <f t="shared" ref="G94:G95" si="26">E94+F94</f>
        <v>0</v>
      </c>
      <c r="I94" s="1">
        <v>0</v>
      </c>
    </row>
    <row r="95" spans="1:9" ht="75" hidden="1" x14ac:dyDescent="0.3">
      <c r="A95" s="4" t="s">
        <v>47</v>
      </c>
      <c r="B95" s="12" t="s">
        <v>75</v>
      </c>
      <c r="C95" s="12" t="s">
        <v>30</v>
      </c>
      <c r="D95" s="24"/>
      <c r="E95" s="14">
        <f>E97</f>
        <v>0</v>
      </c>
      <c r="F95" s="14">
        <f>F97</f>
        <v>0</v>
      </c>
      <c r="G95" s="27">
        <f t="shared" si="26"/>
        <v>0</v>
      </c>
      <c r="H95" s="1" t="s">
        <v>76</v>
      </c>
      <c r="I95" s="1">
        <v>0</v>
      </c>
    </row>
    <row r="96" spans="1:9" hidden="1" x14ac:dyDescent="0.3">
      <c r="A96" s="4"/>
      <c r="B96" s="5" t="s">
        <v>5</v>
      </c>
      <c r="C96" s="12"/>
      <c r="D96" s="24"/>
      <c r="E96" s="14"/>
      <c r="F96" s="14"/>
      <c r="G96" s="14"/>
      <c r="I96" s="1">
        <v>0</v>
      </c>
    </row>
    <row r="97" spans="1:9" hidden="1" x14ac:dyDescent="0.3">
      <c r="A97" s="4"/>
      <c r="B97" s="6" t="s">
        <v>6</v>
      </c>
      <c r="C97" s="12"/>
      <c r="D97" s="24"/>
      <c r="E97" s="14">
        <v>0</v>
      </c>
      <c r="F97" s="14">
        <v>0</v>
      </c>
      <c r="G97" s="27">
        <f t="shared" ref="G97:G98" si="27">E97+F97</f>
        <v>0</v>
      </c>
      <c r="I97" s="1">
        <v>0</v>
      </c>
    </row>
    <row r="98" spans="1:9" ht="60" customHeight="1" x14ac:dyDescent="0.3">
      <c r="A98" s="4" t="s">
        <v>39</v>
      </c>
      <c r="B98" s="12" t="s">
        <v>110</v>
      </c>
      <c r="C98" s="12" t="s">
        <v>30</v>
      </c>
      <c r="D98" s="24"/>
      <c r="E98" s="29">
        <f>E100</f>
        <v>64918.3</v>
      </c>
      <c r="F98" s="29">
        <f>F100</f>
        <v>0</v>
      </c>
      <c r="G98" s="27">
        <f t="shared" si="27"/>
        <v>64918.3</v>
      </c>
      <c r="H98" s="1" t="s">
        <v>109</v>
      </c>
    </row>
    <row r="99" spans="1:9" hidden="1" x14ac:dyDescent="0.3">
      <c r="A99" s="4"/>
      <c r="B99" s="5" t="s">
        <v>5</v>
      </c>
      <c r="C99" s="12"/>
      <c r="D99" s="24"/>
      <c r="E99" s="14"/>
      <c r="F99" s="14"/>
      <c r="G99" s="14"/>
      <c r="I99" s="1">
        <v>0</v>
      </c>
    </row>
    <row r="100" spans="1:9" hidden="1" x14ac:dyDescent="0.3">
      <c r="A100" s="4"/>
      <c r="B100" s="6" t="s">
        <v>6</v>
      </c>
      <c r="C100" s="12"/>
      <c r="D100" s="24"/>
      <c r="E100" s="14">
        <v>64918.3</v>
      </c>
      <c r="F100" s="14"/>
      <c r="G100" s="27">
        <f t="shared" ref="G100:G101" si="28">E100+F100</f>
        <v>64918.3</v>
      </c>
      <c r="I100" s="1">
        <v>0</v>
      </c>
    </row>
    <row r="101" spans="1:9" ht="60" customHeight="1" x14ac:dyDescent="0.3">
      <c r="A101" s="4" t="s">
        <v>40</v>
      </c>
      <c r="B101" s="12" t="s">
        <v>112</v>
      </c>
      <c r="C101" s="12" t="s">
        <v>30</v>
      </c>
      <c r="D101" s="24"/>
      <c r="E101" s="29">
        <f>E103</f>
        <v>27057.4</v>
      </c>
      <c r="F101" s="29">
        <f>F103</f>
        <v>0</v>
      </c>
      <c r="G101" s="27">
        <f t="shared" si="28"/>
        <v>27057.4</v>
      </c>
      <c r="H101" s="1" t="s">
        <v>111</v>
      </c>
    </row>
    <row r="102" spans="1:9" hidden="1" x14ac:dyDescent="0.3">
      <c r="A102" s="4"/>
      <c r="B102" s="5" t="s">
        <v>5</v>
      </c>
      <c r="C102" s="12"/>
      <c r="D102" s="24"/>
      <c r="E102" s="14"/>
      <c r="F102" s="14"/>
      <c r="G102" s="14"/>
      <c r="I102" s="1">
        <v>0</v>
      </c>
    </row>
    <row r="103" spans="1:9" hidden="1" x14ac:dyDescent="0.3">
      <c r="A103" s="4"/>
      <c r="B103" s="6" t="s">
        <v>6</v>
      </c>
      <c r="C103" s="12"/>
      <c r="D103" s="24"/>
      <c r="E103" s="14">
        <v>27057.4</v>
      </c>
      <c r="F103" s="14"/>
      <c r="G103" s="27">
        <f t="shared" ref="G103:G104" si="29">E103+F103</f>
        <v>27057.4</v>
      </c>
      <c r="I103" s="1">
        <v>0</v>
      </c>
    </row>
    <row r="104" spans="1:9" x14ac:dyDescent="0.3">
      <c r="A104" s="4"/>
      <c r="B104" s="59" t="s">
        <v>32</v>
      </c>
      <c r="C104" s="59"/>
      <c r="D104" s="59"/>
      <c r="E104" s="29">
        <f>E108+E111+E114+E117+E120+E124+E128+E132+E136+E139</f>
        <v>438258.3</v>
      </c>
      <c r="F104" s="29">
        <f>F108+F111+F114+F117+F120+F124+F128+F132+F136+F139</f>
        <v>0</v>
      </c>
      <c r="G104" s="27">
        <f t="shared" si="29"/>
        <v>438258.3</v>
      </c>
    </row>
    <row r="105" spans="1:9" x14ac:dyDescent="0.3">
      <c r="A105" s="4"/>
      <c r="B105" s="5" t="s">
        <v>5</v>
      </c>
      <c r="C105" s="12"/>
      <c r="E105" s="28"/>
      <c r="F105" s="28"/>
      <c r="G105" s="29"/>
    </row>
    <row r="106" spans="1:9" hidden="1" x14ac:dyDescent="0.3">
      <c r="A106" s="4"/>
      <c r="B106" s="6" t="s">
        <v>6</v>
      </c>
      <c r="C106" s="12"/>
      <c r="D106" s="12"/>
      <c r="E106" s="11">
        <f>E110+E113+E116+E119+E122+E126+E130+E134+E138+E141</f>
        <v>178952.1</v>
      </c>
      <c r="F106" s="11">
        <f>F110+F113+F116+F119+F122+F126+F130+F134+F138+F141</f>
        <v>0</v>
      </c>
      <c r="G106" s="27">
        <f t="shared" ref="G106:G108" si="30">E106+F106</f>
        <v>178952.1</v>
      </c>
      <c r="I106" s="1">
        <v>0</v>
      </c>
    </row>
    <row r="107" spans="1:9" x14ac:dyDescent="0.3">
      <c r="A107" s="4"/>
      <c r="B107" s="6" t="s">
        <v>141</v>
      </c>
      <c r="C107" s="12"/>
      <c r="D107" s="12"/>
      <c r="E107" s="28">
        <f>E123+E127+E131+E135+E142</f>
        <v>259306.19999999998</v>
      </c>
      <c r="F107" s="28">
        <f>F123+F127+F131+F135+F142</f>
        <v>0</v>
      </c>
      <c r="G107" s="27">
        <f t="shared" si="30"/>
        <v>259306.19999999998</v>
      </c>
    </row>
    <row r="108" spans="1:9" ht="56.25" x14ac:dyDescent="0.3">
      <c r="A108" s="4" t="s">
        <v>42</v>
      </c>
      <c r="B108" s="6" t="s">
        <v>127</v>
      </c>
      <c r="C108" s="12" t="s">
        <v>41</v>
      </c>
      <c r="D108" s="12"/>
      <c r="E108" s="27">
        <f>E110</f>
        <v>8908</v>
      </c>
      <c r="F108" s="27">
        <f>F110</f>
        <v>0</v>
      </c>
      <c r="G108" s="27">
        <f t="shared" si="30"/>
        <v>8908</v>
      </c>
      <c r="H108" s="1" t="s">
        <v>77</v>
      </c>
    </row>
    <row r="109" spans="1:9" hidden="1" x14ac:dyDescent="0.3">
      <c r="A109" s="4"/>
      <c r="B109" s="5" t="s">
        <v>5</v>
      </c>
      <c r="C109" s="12"/>
      <c r="D109" s="12"/>
      <c r="E109" s="10"/>
      <c r="F109" s="10"/>
      <c r="G109" s="10"/>
      <c r="I109" s="1">
        <v>0</v>
      </c>
    </row>
    <row r="110" spans="1:9" hidden="1" x14ac:dyDescent="0.3">
      <c r="A110" s="4"/>
      <c r="B110" s="6" t="s">
        <v>6</v>
      </c>
      <c r="C110" s="12"/>
      <c r="D110" s="12"/>
      <c r="E110" s="11">
        <v>8908</v>
      </c>
      <c r="F110" s="11"/>
      <c r="G110" s="27">
        <f t="shared" ref="G110:G111" si="31">E110+F110</f>
        <v>8908</v>
      </c>
      <c r="I110" s="1">
        <v>0</v>
      </c>
    </row>
    <row r="111" spans="1:9" ht="56.25" x14ac:dyDescent="0.3">
      <c r="A111" s="4" t="s">
        <v>43</v>
      </c>
      <c r="B111" s="6" t="s">
        <v>126</v>
      </c>
      <c r="C111" s="12" t="s">
        <v>41</v>
      </c>
      <c r="D111" s="12"/>
      <c r="E111" s="27">
        <f>E113</f>
        <v>1480</v>
      </c>
      <c r="F111" s="27">
        <f>F113</f>
        <v>0</v>
      </c>
      <c r="G111" s="27">
        <f t="shared" si="31"/>
        <v>1480</v>
      </c>
      <c r="H111" s="1" t="s">
        <v>95</v>
      </c>
    </row>
    <row r="112" spans="1:9" hidden="1" x14ac:dyDescent="0.3">
      <c r="A112" s="4"/>
      <c r="B112" s="5" t="s">
        <v>5</v>
      </c>
      <c r="C112" s="12"/>
      <c r="D112" s="12"/>
      <c r="E112" s="10"/>
      <c r="F112" s="10"/>
      <c r="G112" s="10"/>
      <c r="I112" s="1">
        <v>0</v>
      </c>
    </row>
    <row r="113" spans="1:9" hidden="1" x14ac:dyDescent="0.3">
      <c r="A113" s="4"/>
      <c r="B113" s="6" t="s">
        <v>6</v>
      </c>
      <c r="C113" s="12"/>
      <c r="D113" s="12"/>
      <c r="E113" s="10">
        <v>1480</v>
      </c>
      <c r="F113" s="10"/>
      <c r="G113" s="27">
        <f t="shared" ref="G113:G114" si="32">E113+F113</f>
        <v>1480</v>
      </c>
      <c r="I113" s="1">
        <v>0</v>
      </c>
    </row>
    <row r="114" spans="1:9" ht="56.25" hidden="1" x14ac:dyDescent="0.3">
      <c r="A114" s="4" t="s">
        <v>123</v>
      </c>
      <c r="B114" s="6" t="s">
        <v>121</v>
      </c>
      <c r="C114" s="12" t="s">
        <v>41</v>
      </c>
      <c r="D114" s="12"/>
      <c r="E114" s="10">
        <f>E116</f>
        <v>0</v>
      </c>
      <c r="F114" s="10">
        <f>F116</f>
        <v>0</v>
      </c>
      <c r="G114" s="27">
        <f t="shared" si="32"/>
        <v>0</v>
      </c>
      <c r="H114" s="1" t="s">
        <v>119</v>
      </c>
      <c r="I114" s="1">
        <v>0</v>
      </c>
    </row>
    <row r="115" spans="1:9" hidden="1" x14ac:dyDescent="0.3">
      <c r="A115" s="4"/>
      <c r="B115" s="5" t="s">
        <v>5</v>
      </c>
      <c r="C115" s="12"/>
      <c r="D115" s="12"/>
      <c r="E115" s="10"/>
      <c r="F115" s="10"/>
      <c r="G115" s="10"/>
      <c r="I115" s="1">
        <v>0</v>
      </c>
    </row>
    <row r="116" spans="1:9" hidden="1" x14ac:dyDescent="0.3">
      <c r="A116" s="4"/>
      <c r="B116" s="6" t="s">
        <v>6</v>
      </c>
      <c r="C116" s="12"/>
      <c r="D116" s="12"/>
      <c r="E116" s="10">
        <v>0</v>
      </c>
      <c r="F116" s="10">
        <v>0</v>
      </c>
      <c r="G116" s="27">
        <f t="shared" ref="G116:G117" si="33">E116+F116</f>
        <v>0</v>
      </c>
      <c r="I116" s="1">
        <v>0</v>
      </c>
    </row>
    <row r="117" spans="1:9" ht="81.75" customHeight="1" x14ac:dyDescent="0.3">
      <c r="A117" s="4" t="s">
        <v>44</v>
      </c>
      <c r="B117" s="15" t="s">
        <v>137</v>
      </c>
      <c r="C117" s="12" t="s">
        <v>30</v>
      </c>
      <c r="D117" s="12"/>
      <c r="E117" s="28">
        <f>E119</f>
        <v>26278</v>
      </c>
      <c r="F117" s="28">
        <f>F119</f>
        <v>0</v>
      </c>
      <c r="G117" s="27">
        <f t="shared" si="33"/>
        <v>26278</v>
      </c>
      <c r="H117" s="1" t="s">
        <v>106</v>
      </c>
    </row>
    <row r="118" spans="1:9" hidden="1" x14ac:dyDescent="0.3">
      <c r="A118" s="4"/>
      <c r="B118" s="5" t="s">
        <v>5</v>
      </c>
      <c r="C118" s="12"/>
      <c r="D118" s="12"/>
      <c r="E118" s="11"/>
      <c r="F118" s="11"/>
      <c r="G118" s="14"/>
      <c r="I118" s="1">
        <v>0</v>
      </c>
    </row>
    <row r="119" spans="1:9" hidden="1" x14ac:dyDescent="0.3">
      <c r="A119" s="4"/>
      <c r="B119" s="6" t="s">
        <v>6</v>
      </c>
      <c r="C119" s="12"/>
      <c r="D119" s="12"/>
      <c r="E119" s="11">
        <v>26278</v>
      </c>
      <c r="F119" s="11"/>
      <c r="G119" s="27">
        <f t="shared" ref="G119:G120" si="34">E119+F119</f>
        <v>26278</v>
      </c>
      <c r="I119" s="1">
        <v>0</v>
      </c>
    </row>
    <row r="120" spans="1:9" ht="59.25" customHeight="1" x14ac:dyDescent="0.3">
      <c r="A120" s="4" t="s">
        <v>45</v>
      </c>
      <c r="B120" s="6" t="s">
        <v>35</v>
      </c>
      <c r="C120" s="12" t="s">
        <v>30</v>
      </c>
      <c r="D120" s="12" t="s">
        <v>36</v>
      </c>
      <c r="E120" s="28">
        <f>E122+E123</f>
        <v>360136.5</v>
      </c>
      <c r="F120" s="28">
        <f>F122+F123</f>
        <v>0</v>
      </c>
      <c r="G120" s="27">
        <f t="shared" si="34"/>
        <v>360136.5</v>
      </c>
      <c r="H120" s="1" t="s">
        <v>65</v>
      </c>
    </row>
    <row r="121" spans="1:9" x14ac:dyDescent="0.3">
      <c r="A121" s="4"/>
      <c r="B121" s="5" t="s">
        <v>5</v>
      </c>
      <c r="C121" s="12"/>
      <c r="D121" s="12"/>
      <c r="E121" s="28"/>
      <c r="F121" s="28"/>
      <c r="G121" s="29"/>
    </row>
    <row r="122" spans="1:9" hidden="1" x14ac:dyDescent="0.3">
      <c r="A122" s="4"/>
      <c r="B122" s="6" t="s">
        <v>6</v>
      </c>
      <c r="C122" s="12"/>
      <c r="D122" s="12"/>
      <c r="E122" s="11">
        <v>124384.6</v>
      </c>
      <c r="F122" s="11"/>
      <c r="G122" s="27">
        <f t="shared" ref="G122:G124" si="35">E122+F122</f>
        <v>124384.6</v>
      </c>
      <c r="I122" s="1">
        <v>0</v>
      </c>
    </row>
    <row r="123" spans="1:9" x14ac:dyDescent="0.3">
      <c r="A123" s="4"/>
      <c r="B123" s="26" t="s">
        <v>141</v>
      </c>
      <c r="C123" s="12"/>
      <c r="D123" s="12"/>
      <c r="E123" s="28">
        <v>235751.9</v>
      </c>
      <c r="F123" s="28"/>
      <c r="G123" s="27">
        <f t="shared" si="35"/>
        <v>235751.9</v>
      </c>
      <c r="H123" s="1" t="s">
        <v>72</v>
      </c>
    </row>
    <row r="124" spans="1:9" ht="63.75" customHeight="1" x14ac:dyDescent="0.3">
      <c r="A124" s="4" t="s">
        <v>47</v>
      </c>
      <c r="B124" s="12" t="s">
        <v>66</v>
      </c>
      <c r="C124" s="12" t="s">
        <v>30</v>
      </c>
      <c r="D124" s="12" t="s">
        <v>38</v>
      </c>
      <c r="E124" s="28">
        <f>E126</f>
        <v>5900</v>
      </c>
      <c r="F124" s="28">
        <f>F126</f>
        <v>0</v>
      </c>
      <c r="G124" s="27">
        <f t="shared" si="35"/>
        <v>5900</v>
      </c>
      <c r="H124" s="1" t="s">
        <v>67</v>
      </c>
    </row>
    <row r="125" spans="1:9" hidden="1" x14ac:dyDescent="0.3">
      <c r="A125" s="4"/>
      <c r="B125" s="5" t="s">
        <v>5</v>
      </c>
      <c r="C125" s="12"/>
      <c r="D125" s="12"/>
      <c r="E125" s="11"/>
      <c r="F125" s="11"/>
      <c r="G125" s="14"/>
      <c r="I125" s="1">
        <v>0</v>
      </c>
    </row>
    <row r="126" spans="1:9" hidden="1" x14ac:dyDescent="0.3">
      <c r="A126" s="4"/>
      <c r="B126" s="6" t="s">
        <v>6</v>
      </c>
      <c r="C126" s="12"/>
      <c r="D126" s="12"/>
      <c r="E126" s="11">
        <v>5900</v>
      </c>
      <c r="F126" s="11"/>
      <c r="G126" s="27">
        <f t="shared" ref="G126:G128" si="36">E126+F126</f>
        <v>5900</v>
      </c>
      <c r="I126" s="1">
        <v>0</v>
      </c>
    </row>
    <row r="127" spans="1:9" hidden="1" x14ac:dyDescent="0.3">
      <c r="A127" s="4"/>
      <c r="B127" s="6" t="s">
        <v>33</v>
      </c>
      <c r="C127" s="12"/>
      <c r="D127" s="12"/>
      <c r="E127" s="11">
        <v>0</v>
      </c>
      <c r="F127" s="11">
        <v>0</v>
      </c>
      <c r="G127" s="27">
        <f t="shared" si="36"/>
        <v>0</v>
      </c>
      <c r="H127" s="1" t="s">
        <v>72</v>
      </c>
      <c r="I127" s="1">
        <v>0</v>
      </c>
    </row>
    <row r="128" spans="1:9" ht="59.25" customHeight="1" x14ac:dyDescent="0.3">
      <c r="A128" s="4" t="s">
        <v>50</v>
      </c>
      <c r="B128" s="12" t="s">
        <v>68</v>
      </c>
      <c r="C128" s="12" t="s">
        <v>30</v>
      </c>
      <c r="D128" s="12" t="s">
        <v>38</v>
      </c>
      <c r="E128" s="28">
        <f>E130</f>
        <v>4150</v>
      </c>
      <c r="F128" s="28">
        <f>F130</f>
        <v>0</v>
      </c>
      <c r="G128" s="27">
        <f t="shared" si="36"/>
        <v>4150</v>
      </c>
      <c r="H128" s="1" t="s">
        <v>69</v>
      </c>
    </row>
    <row r="129" spans="1:9" hidden="1" x14ac:dyDescent="0.3">
      <c r="A129" s="4"/>
      <c r="B129" s="5" t="s">
        <v>5</v>
      </c>
      <c r="C129" s="12"/>
      <c r="D129" s="12"/>
      <c r="E129" s="11"/>
      <c r="F129" s="11"/>
      <c r="G129" s="14"/>
      <c r="I129" s="1">
        <v>0</v>
      </c>
    </row>
    <row r="130" spans="1:9" hidden="1" x14ac:dyDescent="0.3">
      <c r="A130" s="4"/>
      <c r="B130" s="7" t="s">
        <v>6</v>
      </c>
      <c r="C130" s="16"/>
      <c r="E130" s="11">
        <v>4150</v>
      </c>
      <c r="F130" s="11"/>
      <c r="G130" s="27">
        <f t="shared" ref="G130:G132" si="37">E130+F130</f>
        <v>4150</v>
      </c>
      <c r="I130" s="1">
        <v>0</v>
      </c>
    </row>
    <row r="131" spans="1:9" hidden="1" x14ac:dyDescent="0.3">
      <c r="A131" s="4"/>
      <c r="B131" s="7" t="s">
        <v>33</v>
      </c>
      <c r="C131" s="16"/>
      <c r="E131" s="11">
        <v>0</v>
      </c>
      <c r="F131" s="11">
        <v>0</v>
      </c>
      <c r="G131" s="27">
        <f t="shared" si="37"/>
        <v>0</v>
      </c>
      <c r="H131" s="1" t="s">
        <v>72</v>
      </c>
      <c r="I131" s="1">
        <v>0</v>
      </c>
    </row>
    <row r="132" spans="1:9" ht="63" customHeight="1" x14ac:dyDescent="0.3">
      <c r="A132" s="4" t="s">
        <v>51</v>
      </c>
      <c r="B132" s="12" t="s">
        <v>108</v>
      </c>
      <c r="C132" s="12" t="s">
        <v>30</v>
      </c>
      <c r="D132" s="24"/>
      <c r="E132" s="29">
        <f>E134+E135</f>
        <v>31405.8</v>
      </c>
      <c r="F132" s="29">
        <f>F134+F135</f>
        <v>0</v>
      </c>
      <c r="G132" s="27">
        <f t="shared" si="37"/>
        <v>31405.8</v>
      </c>
      <c r="H132" s="1" t="s">
        <v>107</v>
      </c>
    </row>
    <row r="133" spans="1:9" x14ac:dyDescent="0.3">
      <c r="A133" s="4"/>
      <c r="B133" s="5" t="s">
        <v>5</v>
      </c>
      <c r="C133" s="12"/>
      <c r="D133" s="24"/>
      <c r="E133" s="29"/>
      <c r="F133" s="29"/>
      <c r="G133" s="29"/>
    </row>
    <row r="134" spans="1:9" hidden="1" x14ac:dyDescent="0.3">
      <c r="A134" s="4"/>
      <c r="B134" s="6" t="s">
        <v>6</v>
      </c>
      <c r="C134" s="12"/>
      <c r="D134" s="24"/>
      <c r="E134" s="14">
        <v>7851.5</v>
      </c>
      <c r="F134" s="14"/>
      <c r="G134" s="27">
        <f t="shared" ref="G134:G136" si="38">E134+F134</f>
        <v>7851.5</v>
      </c>
      <c r="I134" s="1">
        <v>0</v>
      </c>
    </row>
    <row r="135" spans="1:9" x14ac:dyDescent="0.3">
      <c r="A135" s="4"/>
      <c r="B135" s="26" t="s">
        <v>141</v>
      </c>
      <c r="C135" s="12"/>
      <c r="D135" s="24"/>
      <c r="E135" s="29">
        <v>23554.3</v>
      </c>
      <c r="F135" s="29"/>
      <c r="G135" s="27">
        <f t="shared" si="38"/>
        <v>23554.3</v>
      </c>
      <c r="H135" s="1" t="s">
        <v>72</v>
      </c>
    </row>
    <row r="136" spans="1:9" ht="75" hidden="1" x14ac:dyDescent="0.3">
      <c r="A136" s="4" t="s">
        <v>124</v>
      </c>
      <c r="B136" s="12" t="s">
        <v>113</v>
      </c>
      <c r="C136" s="12" t="s">
        <v>30</v>
      </c>
      <c r="D136" s="24"/>
      <c r="E136" s="14">
        <f>E138</f>
        <v>0</v>
      </c>
      <c r="F136" s="14">
        <f>F138</f>
        <v>0</v>
      </c>
      <c r="G136" s="27">
        <f t="shared" si="38"/>
        <v>0</v>
      </c>
      <c r="H136" s="1" t="s">
        <v>114</v>
      </c>
      <c r="I136" s="1">
        <v>0</v>
      </c>
    </row>
    <row r="137" spans="1:9" hidden="1" x14ac:dyDescent="0.3">
      <c r="A137" s="4"/>
      <c r="B137" s="5" t="s">
        <v>5</v>
      </c>
      <c r="C137" s="12"/>
      <c r="D137" s="24"/>
      <c r="E137" s="14"/>
      <c r="F137" s="14"/>
      <c r="G137" s="14"/>
      <c r="I137" s="1">
        <v>0</v>
      </c>
    </row>
    <row r="138" spans="1:9" hidden="1" x14ac:dyDescent="0.3">
      <c r="A138" s="4"/>
      <c r="B138" s="6" t="s">
        <v>6</v>
      </c>
      <c r="C138" s="12"/>
      <c r="D138" s="24"/>
      <c r="E138" s="14">
        <v>0</v>
      </c>
      <c r="F138" s="14">
        <v>0</v>
      </c>
      <c r="G138" s="27">
        <f t="shared" ref="G138:G139" si="39">E138+F138</f>
        <v>0</v>
      </c>
      <c r="I138" s="1">
        <v>0</v>
      </c>
    </row>
    <row r="139" spans="1:9" ht="75" hidden="1" x14ac:dyDescent="0.3">
      <c r="A139" s="4" t="s">
        <v>125</v>
      </c>
      <c r="B139" s="12" t="s">
        <v>116</v>
      </c>
      <c r="C139" s="12" t="s">
        <v>30</v>
      </c>
      <c r="D139" s="24"/>
      <c r="E139" s="14">
        <f>E141</f>
        <v>0</v>
      </c>
      <c r="F139" s="14">
        <f>F141</f>
        <v>0</v>
      </c>
      <c r="G139" s="27">
        <f t="shared" si="39"/>
        <v>0</v>
      </c>
      <c r="H139" s="1" t="s">
        <v>117</v>
      </c>
      <c r="I139" s="1">
        <v>0</v>
      </c>
    </row>
    <row r="140" spans="1:9" hidden="1" x14ac:dyDescent="0.3">
      <c r="A140" s="4"/>
      <c r="B140" s="5" t="s">
        <v>5</v>
      </c>
      <c r="C140" s="12"/>
      <c r="D140" s="24"/>
      <c r="E140" s="14"/>
      <c r="F140" s="14"/>
      <c r="G140" s="14"/>
      <c r="I140" s="1">
        <v>0</v>
      </c>
    </row>
    <row r="141" spans="1:9" hidden="1" x14ac:dyDescent="0.3">
      <c r="A141" s="4"/>
      <c r="B141" s="6" t="s">
        <v>6</v>
      </c>
      <c r="C141" s="12"/>
      <c r="D141" s="24"/>
      <c r="E141" s="14">
        <v>0</v>
      </c>
      <c r="F141" s="14">
        <v>0</v>
      </c>
      <c r="G141" s="27">
        <f t="shared" ref="G141:G143" si="40">E141+F141</f>
        <v>0</v>
      </c>
      <c r="I141" s="1">
        <v>0</v>
      </c>
    </row>
    <row r="142" spans="1:9" hidden="1" x14ac:dyDescent="0.3">
      <c r="A142" s="4"/>
      <c r="B142" s="6" t="s">
        <v>33</v>
      </c>
      <c r="C142" s="12"/>
      <c r="D142" s="24"/>
      <c r="E142" s="14">
        <v>0</v>
      </c>
      <c r="F142" s="14">
        <v>0</v>
      </c>
      <c r="G142" s="27">
        <f t="shared" si="40"/>
        <v>0</v>
      </c>
      <c r="I142" s="1">
        <v>0</v>
      </c>
    </row>
    <row r="143" spans="1:9" x14ac:dyDescent="0.3">
      <c r="A143" s="4"/>
      <c r="B143" s="60" t="s">
        <v>46</v>
      </c>
      <c r="C143" s="61"/>
      <c r="D143" s="62"/>
      <c r="E143" s="27">
        <f>E146+E149+E152</f>
        <v>110713.2</v>
      </c>
      <c r="F143" s="27">
        <f>F146+F149+F152</f>
        <v>0</v>
      </c>
      <c r="G143" s="27">
        <f t="shared" si="40"/>
        <v>110713.2</v>
      </c>
    </row>
    <row r="144" spans="1:9" hidden="1" x14ac:dyDescent="0.3">
      <c r="A144" s="4"/>
      <c r="B144" s="5" t="s">
        <v>5</v>
      </c>
      <c r="C144" s="17"/>
      <c r="D144" s="25"/>
      <c r="E144" s="10"/>
      <c r="F144" s="27"/>
      <c r="G144" s="10"/>
      <c r="I144" s="1">
        <v>0</v>
      </c>
    </row>
    <row r="145" spans="1:9" hidden="1" x14ac:dyDescent="0.3">
      <c r="A145" s="4"/>
      <c r="B145" s="6" t="s">
        <v>6</v>
      </c>
      <c r="C145" s="17"/>
      <c r="D145" s="25"/>
      <c r="E145" s="10">
        <f>E148+E151</f>
        <v>110713.2</v>
      </c>
      <c r="F145" s="27">
        <f>F146+F149+F152</f>
        <v>0</v>
      </c>
      <c r="G145" s="27">
        <f t="shared" ref="G145:G146" si="41">E145+F145</f>
        <v>110713.2</v>
      </c>
      <c r="I145" s="1">
        <v>0</v>
      </c>
    </row>
    <row r="146" spans="1:9" ht="75" hidden="1" x14ac:dyDescent="0.3">
      <c r="A146" s="4" t="s">
        <v>45</v>
      </c>
      <c r="B146" s="18" t="s">
        <v>61</v>
      </c>
      <c r="C146" s="12" t="s">
        <v>48</v>
      </c>
      <c r="D146" s="15" t="s">
        <v>49</v>
      </c>
      <c r="E146" s="27">
        <f>E148</f>
        <v>5000</v>
      </c>
      <c r="F146" s="27">
        <v>-5000</v>
      </c>
      <c r="G146" s="27">
        <f t="shared" si="41"/>
        <v>0</v>
      </c>
      <c r="H146" s="1" t="s">
        <v>62</v>
      </c>
      <c r="I146" s="1">
        <v>0</v>
      </c>
    </row>
    <row r="147" spans="1:9" hidden="1" x14ac:dyDescent="0.3">
      <c r="A147" s="4"/>
      <c r="B147" s="5" t="s">
        <v>5</v>
      </c>
      <c r="C147" s="17"/>
      <c r="D147" s="25"/>
      <c r="E147" s="10"/>
      <c r="F147" s="10"/>
      <c r="G147" s="10"/>
      <c r="I147" s="1">
        <v>0</v>
      </c>
    </row>
    <row r="148" spans="1:9" hidden="1" x14ac:dyDescent="0.3">
      <c r="A148" s="4"/>
      <c r="B148" s="6" t="s">
        <v>6</v>
      </c>
      <c r="C148" s="17"/>
      <c r="D148" s="25"/>
      <c r="E148" s="11">
        <v>5000</v>
      </c>
      <c r="F148" s="11"/>
      <c r="G148" s="27">
        <f t="shared" ref="G148:G149" si="42">E148+F148</f>
        <v>5000</v>
      </c>
      <c r="I148" s="1">
        <v>0</v>
      </c>
    </row>
    <row r="149" spans="1:9" ht="75" x14ac:dyDescent="0.3">
      <c r="A149" s="4" t="s">
        <v>115</v>
      </c>
      <c r="B149" s="19" t="s">
        <v>138</v>
      </c>
      <c r="C149" s="12" t="s">
        <v>48</v>
      </c>
      <c r="D149" s="15" t="s">
        <v>49</v>
      </c>
      <c r="E149" s="27">
        <f>E151</f>
        <v>105713.2</v>
      </c>
      <c r="F149" s="27">
        <f>F151</f>
        <v>0</v>
      </c>
      <c r="G149" s="27">
        <f t="shared" si="42"/>
        <v>105713.2</v>
      </c>
      <c r="H149" s="1" t="s">
        <v>96</v>
      </c>
    </row>
    <row r="150" spans="1:9" hidden="1" x14ac:dyDescent="0.3">
      <c r="A150" s="4"/>
      <c r="B150" s="5" t="s">
        <v>5</v>
      </c>
      <c r="C150" s="17"/>
      <c r="D150" s="25"/>
      <c r="E150" s="10"/>
      <c r="F150" s="10"/>
      <c r="G150" s="10"/>
      <c r="I150" s="1">
        <v>0</v>
      </c>
    </row>
    <row r="151" spans="1:9" hidden="1" x14ac:dyDescent="0.3">
      <c r="A151" s="4"/>
      <c r="B151" s="6" t="s">
        <v>6</v>
      </c>
      <c r="C151" s="17"/>
      <c r="D151" s="25"/>
      <c r="E151" s="10">
        <v>105713.2</v>
      </c>
      <c r="F151" s="10"/>
      <c r="G151" s="27">
        <f>E151+F151</f>
        <v>105713.2</v>
      </c>
      <c r="I151" s="1">
        <v>0</v>
      </c>
    </row>
    <row r="152" spans="1:9" ht="75" x14ac:dyDescent="0.3">
      <c r="A152" s="4" t="s">
        <v>122</v>
      </c>
      <c r="B152" s="30" t="s">
        <v>149</v>
      </c>
      <c r="C152" s="12" t="s">
        <v>48</v>
      </c>
      <c r="D152" s="33"/>
      <c r="E152" s="10">
        <v>0</v>
      </c>
      <c r="F152" s="10">
        <v>5000</v>
      </c>
      <c r="G152" s="27">
        <f>E152+F152</f>
        <v>5000</v>
      </c>
      <c r="H152" s="1" t="s">
        <v>150</v>
      </c>
    </row>
    <row r="153" spans="1:9" x14ac:dyDescent="0.3">
      <c r="A153" s="4"/>
      <c r="B153" s="41" t="s">
        <v>52</v>
      </c>
      <c r="C153" s="41"/>
      <c r="D153" s="54"/>
      <c r="E153" s="27">
        <f>E12+E40+E83+E104+E143+E38</f>
        <v>1685056.7</v>
      </c>
      <c r="F153" s="27">
        <f>F12+F40+F83+F104+F143+F38</f>
        <v>10911.29</v>
      </c>
      <c r="G153" s="27">
        <f>E153+F153</f>
        <v>1695967.99</v>
      </c>
    </row>
    <row r="154" spans="1:9" x14ac:dyDescent="0.3">
      <c r="A154" s="4"/>
      <c r="B154" s="50" t="s">
        <v>53</v>
      </c>
      <c r="C154" s="51"/>
      <c r="D154" s="52"/>
      <c r="E154" s="27"/>
      <c r="F154" s="27"/>
      <c r="G154" s="27"/>
    </row>
    <row r="155" spans="1:9" hidden="1" x14ac:dyDescent="0.3">
      <c r="A155" s="4"/>
      <c r="B155" s="50" t="s">
        <v>6</v>
      </c>
      <c r="C155" s="51"/>
      <c r="D155" s="52"/>
      <c r="E155" s="10">
        <f>E14+E42+E85+E106+E145</f>
        <v>1425750.5</v>
      </c>
      <c r="F155" s="10">
        <f>F14+F42+F85+F106+F145+F38</f>
        <v>10911.29</v>
      </c>
      <c r="G155" s="27">
        <f t="shared" ref="G155:G156" si="43">E155+F155</f>
        <v>1436661.79</v>
      </c>
      <c r="I155" s="1">
        <v>0</v>
      </c>
    </row>
    <row r="156" spans="1:9" x14ac:dyDescent="0.3">
      <c r="A156" s="4"/>
      <c r="B156" s="37" t="s">
        <v>141</v>
      </c>
      <c r="C156" s="53"/>
      <c r="D156" s="38"/>
      <c r="E156" s="27">
        <f>E107</f>
        <v>259306.19999999998</v>
      </c>
      <c r="F156" s="27">
        <f>F107</f>
        <v>0</v>
      </c>
      <c r="G156" s="27">
        <f t="shared" si="43"/>
        <v>259306.19999999998</v>
      </c>
    </row>
    <row r="157" spans="1:9" x14ac:dyDescent="0.3">
      <c r="A157" s="4"/>
      <c r="B157" s="41" t="s">
        <v>143</v>
      </c>
      <c r="C157" s="41"/>
      <c r="D157" s="54"/>
      <c r="E157" s="27"/>
      <c r="F157" s="27"/>
      <c r="G157" s="27"/>
    </row>
    <row r="158" spans="1:9" x14ac:dyDescent="0.3">
      <c r="A158" s="4"/>
      <c r="B158" s="37" t="s">
        <v>155</v>
      </c>
      <c r="C158" s="38"/>
      <c r="D158" s="31"/>
      <c r="E158" s="27">
        <f>E39</f>
        <v>0</v>
      </c>
      <c r="F158" s="27">
        <f>F39</f>
        <v>12515.3</v>
      </c>
      <c r="G158" s="27">
        <f t="shared" ref="G158:G164" si="44">E158+F158</f>
        <v>12515.3</v>
      </c>
    </row>
    <row r="159" spans="1:9" x14ac:dyDescent="0.3">
      <c r="A159" s="4"/>
      <c r="B159" s="41" t="s">
        <v>15</v>
      </c>
      <c r="C159" s="40"/>
      <c r="D159" s="40"/>
      <c r="E159" s="27">
        <f>E55+E58+E64+E67+E70+E61+E73+E76+E79+E43</f>
        <v>357512.39999999997</v>
      </c>
      <c r="F159" s="27">
        <f>F55+F58+F64+F67+F70+F61+F73+F76+F79+F43+F82</f>
        <v>5911.29</v>
      </c>
      <c r="G159" s="27">
        <f t="shared" si="44"/>
        <v>363423.68999999994</v>
      </c>
    </row>
    <row r="160" spans="1:9" x14ac:dyDescent="0.3">
      <c r="A160" s="4"/>
      <c r="B160" s="41" t="s">
        <v>30</v>
      </c>
      <c r="C160" s="40"/>
      <c r="D160" s="40"/>
      <c r="E160" s="27">
        <f>E86+E89+E92+E95+E98+E101+E117+E120+E124+E128+E132+E136+E139</f>
        <v>742447.3</v>
      </c>
      <c r="F160" s="27">
        <f>F86+F89+F92+F95+F98+F101+F117+F120+F124+F128+F132+F136+F139</f>
        <v>0</v>
      </c>
      <c r="G160" s="27">
        <f t="shared" si="44"/>
        <v>742447.3</v>
      </c>
    </row>
    <row r="161" spans="1:9" x14ac:dyDescent="0.3">
      <c r="A161" s="4"/>
      <c r="B161" s="41" t="s">
        <v>54</v>
      </c>
      <c r="C161" s="40"/>
      <c r="D161" s="40"/>
      <c r="E161" s="27">
        <f>E15+E18+E21+E24+E27+E30+E33</f>
        <v>463995.8</v>
      </c>
      <c r="F161" s="27">
        <f>F15+F18+F21+F24+F27+F30+F33+F36+F37</f>
        <v>-7515.2999999999993</v>
      </c>
      <c r="G161" s="27">
        <f t="shared" si="44"/>
        <v>456480.5</v>
      </c>
    </row>
    <row r="162" spans="1:9" x14ac:dyDescent="0.3">
      <c r="A162" s="4"/>
      <c r="B162" s="39" t="s">
        <v>48</v>
      </c>
      <c r="C162" s="40"/>
      <c r="D162" s="40"/>
      <c r="E162" s="27">
        <f>E146+E149</f>
        <v>110713.2</v>
      </c>
      <c r="F162" s="27">
        <f>F146+F149+F152</f>
        <v>0</v>
      </c>
      <c r="G162" s="27">
        <f t="shared" si="44"/>
        <v>110713.2</v>
      </c>
    </row>
    <row r="163" spans="1:9" x14ac:dyDescent="0.3">
      <c r="A163" s="4"/>
      <c r="B163" s="42" t="s">
        <v>55</v>
      </c>
      <c r="C163" s="43"/>
      <c r="D163" s="44"/>
      <c r="E163" s="27">
        <f>E108+E111+E114</f>
        <v>10388</v>
      </c>
      <c r="F163" s="27">
        <f>F108+F111+F114</f>
        <v>0</v>
      </c>
      <c r="G163" s="27">
        <f t="shared" si="44"/>
        <v>10388</v>
      </c>
    </row>
    <row r="164" spans="1:9" hidden="1" x14ac:dyDescent="0.3">
      <c r="A164" s="4"/>
      <c r="B164" s="39" t="s">
        <v>80</v>
      </c>
      <c r="C164" s="40"/>
      <c r="D164" s="40"/>
      <c r="E164" s="10">
        <f>E46+E49+E52</f>
        <v>0</v>
      </c>
      <c r="F164" s="10">
        <f>F46+F49+F52</f>
        <v>0</v>
      </c>
      <c r="G164" s="27">
        <f t="shared" si="44"/>
        <v>0</v>
      </c>
      <c r="I164" s="1">
        <v>0</v>
      </c>
    </row>
  </sheetData>
  <sheetProtection password="CF5C" sheet="1" objects="1" scenarios="1"/>
  <autoFilter ref="A11:I164">
    <filterColumn colId="8">
      <filters blank="1"/>
    </filterColumn>
  </autoFilter>
  <mergeCells count="27">
    <mergeCell ref="H10:H11"/>
    <mergeCell ref="G10:G11"/>
    <mergeCell ref="B154:D154"/>
    <mergeCell ref="B155:D155"/>
    <mergeCell ref="B156:D156"/>
    <mergeCell ref="B10:B11"/>
    <mergeCell ref="C10:C11"/>
    <mergeCell ref="D10:D11"/>
    <mergeCell ref="B12:D12"/>
    <mergeCell ref="B40:D40"/>
    <mergeCell ref="B83:D83"/>
    <mergeCell ref="B104:D104"/>
    <mergeCell ref="B143:D143"/>
    <mergeCell ref="B153:D153"/>
    <mergeCell ref="C4:G4"/>
    <mergeCell ref="B158:C158"/>
    <mergeCell ref="B164:D164"/>
    <mergeCell ref="B160:D160"/>
    <mergeCell ref="B161:D161"/>
    <mergeCell ref="B162:D162"/>
    <mergeCell ref="B163:D163"/>
    <mergeCell ref="B159:D159"/>
    <mergeCell ref="E10:E11"/>
    <mergeCell ref="A6:G7"/>
    <mergeCell ref="F10:F11"/>
    <mergeCell ref="B157:D157"/>
    <mergeCell ref="A10:A11"/>
  </mergeCells>
  <pageMargins left="0.98425196850393704" right="0.39370078740157483" top="0.78740157480314965" bottom="0.78740157480314965" header="0.51181102362204722" footer="0.51181102362204722"/>
  <pageSetup paperSize="9" scale="83" fitToHeight="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 год</vt:lpstr>
      <vt:lpstr>'2014 год'!Заголовки_для_печати</vt:lpstr>
      <vt:lpstr>'2014 год'!Область_печати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2013-12-16T08:56:27Z</cp:lastPrinted>
  <dcterms:created xsi:type="dcterms:W3CDTF">2013-10-12T06:09:22Z</dcterms:created>
  <dcterms:modified xsi:type="dcterms:W3CDTF">2013-12-19T05:31:28Z</dcterms:modified>
</cp:coreProperties>
</file>