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2015-2016 год" sheetId="4" r:id="rId1"/>
  </sheets>
  <definedNames>
    <definedName name="_xlnm._FilterDatabase" localSheetId="0" hidden="1">'2015-2016 год'!$A$11:$L$160</definedName>
    <definedName name="_xlnm.Print_Titles" localSheetId="0">'2015-2016 год'!$10:$11</definedName>
    <definedName name="_xlnm.Print_Area" localSheetId="0">'2015-2016 год'!$A$1:$J$160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9" i="4" l="1"/>
  <c r="G149" i="4"/>
  <c r="G37" i="4"/>
  <c r="J37" i="4"/>
  <c r="E14" i="4"/>
  <c r="J36" i="4"/>
  <c r="G36" i="4"/>
  <c r="J148" i="4"/>
  <c r="J145" i="4"/>
  <c r="J139" i="4"/>
  <c r="J138" i="4"/>
  <c r="J135" i="4"/>
  <c r="J132" i="4"/>
  <c r="J131" i="4"/>
  <c r="J128" i="4"/>
  <c r="J127" i="4"/>
  <c r="J124" i="4"/>
  <c r="J123" i="4"/>
  <c r="J120" i="4"/>
  <c r="J119" i="4"/>
  <c r="J116" i="4"/>
  <c r="J113" i="4"/>
  <c r="J110" i="4"/>
  <c r="J107" i="4"/>
  <c r="J100" i="4"/>
  <c r="J97" i="4"/>
  <c r="J94" i="4"/>
  <c r="J91" i="4"/>
  <c r="J88" i="4"/>
  <c r="J85" i="4"/>
  <c r="J79" i="4"/>
  <c r="J76" i="4"/>
  <c r="J73" i="4"/>
  <c r="J70" i="4"/>
  <c r="J67" i="4"/>
  <c r="J64" i="4"/>
  <c r="J61" i="4"/>
  <c r="J58" i="4"/>
  <c r="J55" i="4"/>
  <c r="J52" i="4"/>
  <c r="J49" i="4"/>
  <c r="J46" i="4"/>
  <c r="J43" i="4"/>
  <c r="J35" i="4"/>
  <c r="J32" i="4"/>
  <c r="J29" i="4"/>
  <c r="J26" i="4"/>
  <c r="J23" i="4"/>
  <c r="J20" i="4"/>
  <c r="J17" i="4"/>
  <c r="G148" i="4"/>
  <c r="G145" i="4"/>
  <c r="G139" i="4"/>
  <c r="G138" i="4"/>
  <c r="G135" i="4"/>
  <c r="G132" i="4"/>
  <c r="G131" i="4"/>
  <c r="G128" i="4"/>
  <c r="G127" i="4"/>
  <c r="G124" i="4"/>
  <c r="G123" i="4"/>
  <c r="G120" i="4"/>
  <c r="G119" i="4"/>
  <c r="G116" i="4"/>
  <c r="G113" i="4"/>
  <c r="G110" i="4"/>
  <c r="G107" i="4"/>
  <c r="G100" i="4"/>
  <c r="G97" i="4"/>
  <c r="G94" i="4"/>
  <c r="G91" i="4"/>
  <c r="G88" i="4"/>
  <c r="G85" i="4"/>
  <c r="G79" i="4"/>
  <c r="G76" i="4"/>
  <c r="G73" i="4"/>
  <c r="G70" i="4"/>
  <c r="G67" i="4"/>
  <c r="G64" i="4"/>
  <c r="G61" i="4"/>
  <c r="G58" i="4"/>
  <c r="G55" i="4"/>
  <c r="G52" i="4"/>
  <c r="G49" i="4"/>
  <c r="G46" i="4"/>
  <c r="G43" i="4"/>
  <c r="G35" i="4"/>
  <c r="G32" i="4"/>
  <c r="G29" i="4"/>
  <c r="G26" i="4"/>
  <c r="G23" i="4"/>
  <c r="G20" i="4"/>
  <c r="G17" i="4"/>
  <c r="I146" i="4"/>
  <c r="I158" i="4" s="1"/>
  <c r="I142" i="4"/>
  <c r="I136" i="4"/>
  <c r="I133" i="4"/>
  <c r="I129" i="4"/>
  <c r="I125" i="4"/>
  <c r="I121" i="4"/>
  <c r="I117" i="4"/>
  <c r="I114" i="4"/>
  <c r="I111" i="4"/>
  <c r="I108" i="4"/>
  <c r="I105" i="4"/>
  <c r="I104" i="4"/>
  <c r="I153" i="4" s="1"/>
  <c r="I103" i="4"/>
  <c r="I98" i="4"/>
  <c r="I95" i="4"/>
  <c r="I92" i="4"/>
  <c r="I86" i="4"/>
  <c r="I83" i="4"/>
  <c r="I82" i="4"/>
  <c r="I77" i="4"/>
  <c r="I74" i="4"/>
  <c r="I71" i="4"/>
  <c r="I68" i="4"/>
  <c r="I65" i="4"/>
  <c r="I62" i="4"/>
  <c r="I59" i="4"/>
  <c r="I56" i="4"/>
  <c r="I53" i="4"/>
  <c r="I50" i="4"/>
  <c r="I47" i="4"/>
  <c r="I44" i="4"/>
  <c r="I41" i="4"/>
  <c r="I40" i="4"/>
  <c r="I33" i="4"/>
  <c r="I30" i="4"/>
  <c r="I27" i="4"/>
  <c r="I24" i="4"/>
  <c r="I21" i="4"/>
  <c r="I18" i="4"/>
  <c r="I14" i="4"/>
  <c r="F146" i="4"/>
  <c r="F158" i="4" s="1"/>
  <c r="F142" i="4"/>
  <c r="F136" i="4"/>
  <c r="F133" i="4"/>
  <c r="F129" i="4"/>
  <c r="F125" i="4"/>
  <c r="F121" i="4"/>
  <c r="F117" i="4"/>
  <c r="F114" i="4"/>
  <c r="F111" i="4"/>
  <c r="F108" i="4"/>
  <c r="F105" i="4"/>
  <c r="F104" i="4"/>
  <c r="F153" i="4" s="1"/>
  <c r="F103" i="4"/>
  <c r="F98" i="4"/>
  <c r="F95" i="4"/>
  <c r="F92" i="4"/>
  <c r="F86" i="4"/>
  <c r="F83" i="4"/>
  <c r="F82" i="4"/>
  <c r="F77" i="4"/>
  <c r="F74" i="4"/>
  <c r="F71" i="4"/>
  <c r="F68" i="4"/>
  <c r="F65" i="4"/>
  <c r="F62" i="4"/>
  <c r="F59" i="4"/>
  <c r="F56" i="4"/>
  <c r="F53" i="4"/>
  <c r="F50" i="4"/>
  <c r="F47" i="4"/>
  <c r="F44" i="4"/>
  <c r="F41" i="4"/>
  <c r="F40" i="4"/>
  <c r="F33" i="4"/>
  <c r="F30" i="4"/>
  <c r="F27" i="4"/>
  <c r="F24" i="4"/>
  <c r="F21" i="4"/>
  <c r="F18" i="4"/>
  <c r="F14" i="4"/>
  <c r="I156" i="4" l="1"/>
  <c r="F157" i="4"/>
  <c r="F160" i="4"/>
  <c r="F80" i="4"/>
  <c r="I155" i="4"/>
  <c r="F155" i="4"/>
  <c r="F159" i="4"/>
  <c r="I157" i="4"/>
  <c r="I160" i="4"/>
  <c r="I159" i="4"/>
  <c r="F12" i="4"/>
  <c r="F156" i="4"/>
  <c r="I12" i="4"/>
  <c r="I140" i="4"/>
  <c r="F140" i="4"/>
  <c r="F38" i="4"/>
  <c r="F152" i="4"/>
  <c r="I38" i="4"/>
  <c r="F101" i="4"/>
  <c r="I152" i="4"/>
  <c r="I80" i="4"/>
  <c r="I101" i="4"/>
  <c r="H146" i="4"/>
  <c r="J146" i="4" s="1"/>
  <c r="E146" i="4"/>
  <c r="G146" i="4" s="1"/>
  <c r="H143" i="4"/>
  <c r="E143" i="4"/>
  <c r="H142" i="4"/>
  <c r="J142" i="4" s="1"/>
  <c r="E142" i="4"/>
  <c r="G142" i="4" s="1"/>
  <c r="H136" i="4"/>
  <c r="J136" i="4" s="1"/>
  <c r="E136" i="4"/>
  <c r="G136" i="4" s="1"/>
  <c r="H133" i="4"/>
  <c r="J133" i="4" s="1"/>
  <c r="E133" i="4"/>
  <c r="G133" i="4" s="1"/>
  <c r="H129" i="4"/>
  <c r="J129" i="4" s="1"/>
  <c r="E129" i="4"/>
  <c r="G129" i="4" s="1"/>
  <c r="H125" i="4"/>
  <c r="J125" i="4" s="1"/>
  <c r="E125" i="4"/>
  <c r="G125" i="4" s="1"/>
  <c r="H121" i="4"/>
  <c r="J121" i="4" s="1"/>
  <c r="E121" i="4"/>
  <c r="G121" i="4" s="1"/>
  <c r="H117" i="4"/>
  <c r="J117" i="4" s="1"/>
  <c r="E117" i="4"/>
  <c r="G117" i="4" s="1"/>
  <c r="H114" i="4"/>
  <c r="J114" i="4" s="1"/>
  <c r="E114" i="4"/>
  <c r="G114" i="4" s="1"/>
  <c r="H111" i="4"/>
  <c r="J111" i="4" s="1"/>
  <c r="E111" i="4"/>
  <c r="G111" i="4" s="1"/>
  <c r="H108" i="4"/>
  <c r="J108" i="4" s="1"/>
  <c r="E108" i="4"/>
  <c r="G108" i="4" s="1"/>
  <c r="H105" i="4"/>
  <c r="J105" i="4" s="1"/>
  <c r="E105" i="4"/>
  <c r="G105" i="4" s="1"/>
  <c r="H104" i="4"/>
  <c r="E104" i="4"/>
  <c r="H103" i="4"/>
  <c r="J103" i="4" s="1"/>
  <c r="E103" i="4"/>
  <c r="G103" i="4" s="1"/>
  <c r="H98" i="4"/>
  <c r="J98" i="4" s="1"/>
  <c r="E98" i="4"/>
  <c r="G98" i="4" s="1"/>
  <c r="H95" i="4"/>
  <c r="J95" i="4" s="1"/>
  <c r="E95" i="4"/>
  <c r="G95" i="4" s="1"/>
  <c r="H92" i="4"/>
  <c r="J92" i="4" s="1"/>
  <c r="E92" i="4"/>
  <c r="G92" i="4" s="1"/>
  <c r="H89" i="4"/>
  <c r="J89" i="4" s="1"/>
  <c r="E89" i="4"/>
  <c r="G89" i="4" s="1"/>
  <c r="H86" i="4"/>
  <c r="J86" i="4" s="1"/>
  <c r="E86" i="4"/>
  <c r="G86" i="4" s="1"/>
  <c r="H83" i="4"/>
  <c r="J83" i="4" s="1"/>
  <c r="E83" i="4"/>
  <c r="G83" i="4" s="1"/>
  <c r="H82" i="4"/>
  <c r="J82" i="4" s="1"/>
  <c r="E82" i="4"/>
  <c r="G82" i="4" s="1"/>
  <c r="H77" i="4"/>
  <c r="J77" i="4" s="1"/>
  <c r="E77" i="4"/>
  <c r="G77" i="4" s="1"/>
  <c r="H74" i="4"/>
  <c r="J74" i="4" s="1"/>
  <c r="E74" i="4"/>
  <c r="G74" i="4" s="1"/>
  <c r="H71" i="4"/>
  <c r="J71" i="4" s="1"/>
  <c r="E71" i="4"/>
  <c r="G71" i="4" s="1"/>
  <c r="H68" i="4"/>
  <c r="J68" i="4" s="1"/>
  <c r="E68" i="4"/>
  <c r="G68" i="4" s="1"/>
  <c r="H65" i="4"/>
  <c r="J65" i="4" s="1"/>
  <c r="E65" i="4"/>
  <c r="G65" i="4" s="1"/>
  <c r="H62" i="4"/>
  <c r="J62" i="4" s="1"/>
  <c r="E62" i="4"/>
  <c r="G62" i="4" s="1"/>
  <c r="H59" i="4"/>
  <c r="J59" i="4" s="1"/>
  <c r="E59" i="4"/>
  <c r="G59" i="4" s="1"/>
  <c r="H56" i="4"/>
  <c r="J56" i="4" s="1"/>
  <c r="E56" i="4"/>
  <c r="G56" i="4" s="1"/>
  <c r="H53" i="4"/>
  <c r="J53" i="4" s="1"/>
  <c r="E53" i="4"/>
  <c r="G53" i="4" s="1"/>
  <c r="H50" i="4"/>
  <c r="J50" i="4" s="1"/>
  <c r="E50" i="4"/>
  <c r="G50" i="4" s="1"/>
  <c r="H47" i="4"/>
  <c r="J47" i="4" s="1"/>
  <c r="E47" i="4"/>
  <c r="G47" i="4" s="1"/>
  <c r="H44" i="4"/>
  <c r="J44" i="4" s="1"/>
  <c r="E44" i="4"/>
  <c r="G44" i="4" s="1"/>
  <c r="H41" i="4"/>
  <c r="J41" i="4" s="1"/>
  <c r="E41" i="4"/>
  <c r="G41" i="4" s="1"/>
  <c r="H40" i="4"/>
  <c r="J40" i="4" s="1"/>
  <c r="E40" i="4"/>
  <c r="G40" i="4" s="1"/>
  <c r="H33" i="4"/>
  <c r="J33" i="4" s="1"/>
  <c r="E33" i="4"/>
  <c r="G33" i="4" s="1"/>
  <c r="H30" i="4"/>
  <c r="J30" i="4" s="1"/>
  <c r="E30" i="4"/>
  <c r="G30" i="4" s="1"/>
  <c r="H27" i="4"/>
  <c r="J27" i="4" s="1"/>
  <c r="E27" i="4"/>
  <c r="G27" i="4" s="1"/>
  <c r="H24" i="4"/>
  <c r="J24" i="4" s="1"/>
  <c r="E24" i="4"/>
  <c r="G24" i="4" s="1"/>
  <c r="H21" i="4"/>
  <c r="J21" i="4" s="1"/>
  <c r="E21" i="4"/>
  <c r="G21" i="4" s="1"/>
  <c r="H18" i="4"/>
  <c r="J18" i="4" s="1"/>
  <c r="E18" i="4"/>
  <c r="G18" i="4" s="1"/>
  <c r="H15" i="4"/>
  <c r="E15" i="4"/>
  <c r="H14" i="4"/>
  <c r="J14" i="4" s="1"/>
  <c r="G14" i="4"/>
  <c r="F150" i="4" l="1"/>
  <c r="G143" i="4"/>
  <c r="E140" i="4"/>
  <c r="G140" i="4" s="1"/>
  <c r="J143" i="4"/>
  <c r="H140" i="4"/>
  <c r="J140" i="4" s="1"/>
  <c r="G15" i="4"/>
  <c r="E12" i="4"/>
  <c r="G12" i="4" s="1"/>
  <c r="J15" i="4"/>
  <c r="J12" i="4" s="1"/>
  <c r="H12" i="4"/>
  <c r="H153" i="4"/>
  <c r="J153" i="4" s="1"/>
  <c r="J104" i="4"/>
  <c r="E153" i="4"/>
  <c r="G153" i="4" s="1"/>
  <c r="G104" i="4"/>
  <c r="I150" i="4"/>
  <c r="H158" i="4"/>
  <c r="J158" i="4" s="1"/>
  <c r="E158" i="4"/>
  <c r="G158" i="4" s="1"/>
  <c r="E101" i="4"/>
  <c r="G101" i="4" s="1"/>
  <c r="H155" i="4"/>
  <c r="J155" i="4" s="1"/>
  <c r="H152" i="4"/>
  <c r="J152" i="4" s="1"/>
  <c r="H156" i="4"/>
  <c r="J156" i="4" s="1"/>
  <c r="H160" i="4"/>
  <c r="J160" i="4" s="1"/>
  <c r="H101" i="4"/>
  <c r="J101" i="4" s="1"/>
  <c r="H157" i="4"/>
  <c r="J157" i="4" s="1"/>
  <c r="H159" i="4"/>
  <c r="J159" i="4" s="1"/>
  <c r="E80" i="4"/>
  <c r="G80" i="4" s="1"/>
  <c r="E152" i="4"/>
  <c r="G152" i="4" s="1"/>
  <c r="H80" i="4"/>
  <c r="J80" i="4" s="1"/>
  <c r="E156" i="4"/>
  <c r="G156" i="4" s="1"/>
  <c r="E160" i="4"/>
  <c r="G160" i="4" s="1"/>
  <c r="H38" i="4"/>
  <c r="J38" i="4" s="1"/>
  <c r="E38" i="4"/>
  <c r="G38" i="4" s="1"/>
  <c r="E155" i="4"/>
  <c r="G155" i="4" s="1"/>
  <c r="E157" i="4"/>
  <c r="G157" i="4" s="1"/>
  <c r="E159" i="4"/>
  <c r="G159" i="4" s="1"/>
  <c r="H150" i="4" l="1"/>
  <c r="J150" i="4" s="1"/>
  <c r="E150" i="4"/>
  <c r="G150" i="4" s="1"/>
</calcChain>
</file>

<file path=xl/sharedStrings.xml><?xml version="1.0" encoding="utf-8"?>
<sst xmlns="http://schemas.openxmlformats.org/spreadsheetml/2006/main" count="308" uniqueCount="157">
  <si>
    <t>№ п/п</t>
  </si>
  <si>
    <t>Объект инвестиции</t>
  </si>
  <si>
    <t>Экономический, социальный, экологический эффект от проведения работ</t>
  </si>
  <si>
    <t>Образование</t>
  </si>
  <si>
    <t>в том числе:</t>
  </si>
  <si>
    <t>местный бюджет</t>
  </si>
  <si>
    <t>1.</t>
  </si>
  <si>
    <t xml:space="preserve">Департамент образования </t>
  </si>
  <si>
    <t>Обеспечение доступного бесплатного общего образования</t>
  </si>
  <si>
    <t>2.</t>
  </si>
  <si>
    <t xml:space="preserve">3. </t>
  </si>
  <si>
    <t>Обеспечение доступного бесплатного дошкольного образования</t>
  </si>
  <si>
    <t>Жилищно-коммунальное хозяйство</t>
  </si>
  <si>
    <t>5.</t>
  </si>
  <si>
    <t>Департамент жилищно-коммунального хозяйства</t>
  </si>
  <si>
    <t>6.</t>
  </si>
  <si>
    <t>Предотвращение сброса канализационных стоков в р.Кама и ее притоки из-за перезагруженности действующих систем канализации города</t>
  </si>
  <si>
    <t>7.</t>
  </si>
  <si>
    <t>8.</t>
  </si>
  <si>
    <t>Обеспечение очистки сточных вод, поступающих от населения микрорайона Крым (9 433 чел) до нормативного качества</t>
  </si>
  <si>
    <t>9.</t>
  </si>
  <si>
    <t>10.</t>
  </si>
  <si>
    <t>11.</t>
  </si>
  <si>
    <t>12.</t>
  </si>
  <si>
    <t>13.</t>
  </si>
  <si>
    <t>14.</t>
  </si>
  <si>
    <t>Обеспечит возможность всесезонного подъезда специальной пожарной техники для организации забора воды из естественного источника водоснабжения, что значительно повысит мобильность службы пожаротушения; снижение количества жертв и уменьшение материального ущерба</t>
  </si>
  <si>
    <t>Внешнее благоустройство</t>
  </si>
  <si>
    <t>15.</t>
  </si>
  <si>
    <t>Управление внешнего благоустройства</t>
  </si>
  <si>
    <t>Приведение в нормативное состояние сетей наружного освещения</t>
  </si>
  <si>
    <t>Дорожное хозяйство</t>
  </si>
  <si>
    <t>краевой бюджет</t>
  </si>
  <si>
    <t>16.</t>
  </si>
  <si>
    <t>Реконструкция ул. Героев Хасана от ПНИТИ до ул. Хлебозаводской</t>
  </si>
  <si>
    <t>Снижение числа дорожно-транспортных происшествий, увеличение пропускной способности участка улицы, продолжительный срок эксплуатации дорожного покрытия в связи с обеспечением водоотвода</t>
  </si>
  <si>
    <t>17.</t>
  </si>
  <si>
    <t>Приведение в нормативное состояние улично-дорожной сети с целью безопасности движения автотранспорта и пешеходов</t>
  </si>
  <si>
    <t>18.</t>
  </si>
  <si>
    <t>19.</t>
  </si>
  <si>
    <t>Департамент дорог и транспорта</t>
  </si>
  <si>
    <t>20.</t>
  </si>
  <si>
    <t>21.</t>
  </si>
  <si>
    <t>22.</t>
  </si>
  <si>
    <t>23.</t>
  </si>
  <si>
    <t>Физическая культура и спорт</t>
  </si>
  <si>
    <t>24.</t>
  </si>
  <si>
    <t xml:space="preserve">Комитет по физической культуре и спорту </t>
  </si>
  <si>
    <t>Создание условий для занятия физической культурой и спортом с учетом интересов и потребностей населения города</t>
  </si>
  <si>
    <t>25.</t>
  </si>
  <si>
    <t>26.</t>
  </si>
  <si>
    <t>Всего:</t>
  </si>
  <si>
    <t>в том числе</t>
  </si>
  <si>
    <t>Департамент образования</t>
  </si>
  <si>
    <t>Департамент дорог и трансворта</t>
  </si>
  <si>
    <t>2015 год</t>
  </si>
  <si>
    <t>Строительство (выкуп) дошкольных образовательных организаций</t>
  </si>
  <si>
    <t>01 1 4101</t>
  </si>
  <si>
    <t>Строительство спортивного зала в МАОУ "СОШ № 12"</t>
  </si>
  <si>
    <t>01 2 4100</t>
  </si>
  <si>
    <t>01 2 4201</t>
  </si>
  <si>
    <t>Строительство физкультурно-оздоровительного комплекса в Мотовилихинском районе (ул. Гашкова, 20а)</t>
  </si>
  <si>
    <t>05 1 4111</t>
  </si>
  <si>
    <t>Строительство, реконструкция и проектирование сетей наружного освещения</t>
  </si>
  <si>
    <t>10 2 4104</t>
  </si>
  <si>
    <t>Проектно-изыскательские работы по созданию транспортной инфраструктуры на земельных участках, предоставляемых на бесплатной основе многодетным семьям (Указ Президента РФ от 07.05.2012 № 600)</t>
  </si>
  <si>
    <t>10 2 4203</t>
  </si>
  <si>
    <t>Строительство улицы Советской Армии от ул. Мира до проспекта Декабристов</t>
  </si>
  <si>
    <t>10 2 4204</t>
  </si>
  <si>
    <t>Реконструкция площади Восстания, 1-й этап</t>
  </si>
  <si>
    <t>10 2 4205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</si>
  <si>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</si>
  <si>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11 1 4105</t>
  </si>
  <si>
    <t>10 2 6112</t>
  </si>
  <si>
    <t>Реконструкция сквера им. Татищева (сквер Разгуляйский)</t>
  </si>
  <si>
    <t>11 1 4126</t>
  </si>
  <si>
    <t>11 2 4127</t>
  </si>
  <si>
    <t>12 1 2161</t>
  </si>
  <si>
    <t>Строительство источников противопожарного водоснабжения</t>
  </si>
  <si>
    <t>14 2 4102</t>
  </si>
  <si>
    <t>Управление жилищных отношений</t>
  </si>
  <si>
    <t>Реконструкция системы очистки сточных вод в микрорайоне Крым Кировского района города Перми</t>
  </si>
  <si>
    <t>17 1 4109</t>
  </si>
  <si>
    <t>17 1 4108</t>
  </si>
  <si>
    <t>17 1 4110</t>
  </si>
  <si>
    <t>17 1 4113</t>
  </si>
  <si>
    <t>Строительство сетей водоснабжения и водоотведения микрорайона "Заозерье" для земельных участков многодетных семей</t>
  </si>
  <si>
    <t>17 1 4114</t>
  </si>
  <si>
    <t>Строительство резервуара для воды емкостью 5000 кубических метров на территории насосной станции "Заречная" города Перми</t>
  </si>
  <si>
    <t>17 1 4115</t>
  </si>
  <si>
    <t>Строительство канализационной сети в микрорайоне Кислотные дачи Орджоникидзевского района города Перми</t>
  </si>
  <si>
    <t>17 1 4120</t>
  </si>
  <si>
    <t>Строительство водопроводных сетей в микрорайоне Висим Мотовилихинского района города Перми</t>
  </si>
  <si>
    <t>17 1 4122</t>
  </si>
  <si>
    <t>Строительство водопроводных сетей в микрорайоне Вышка-1 Мотовилихинского района города Перми</t>
  </si>
  <si>
    <t>91 6 2183</t>
  </si>
  <si>
    <t>Строительство физкультурно-оздоровительного комплекса в Свердловском районе (ул. Обвинская, 9) - софинансируемый проект</t>
  </si>
  <si>
    <t>05 1 4200</t>
  </si>
  <si>
    <t>4.</t>
  </si>
  <si>
    <t>Строительство общеобразовательной школы в микрорайоне Пролетарский</t>
  </si>
  <si>
    <t>01 2 4116</t>
  </si>
  <si>
    <t>Строительство нового корпуса МАОУ "СОШ № 59"</t>
  </si>
  <si>
    <t>01 2 4117</t>
  </si>
  <si>
    <t>01 2 4118</t>
  </si>
  <si>
    <t>Строительство общеобразовательной школы в микрорайоне Красных казарм</t>
  </si>
  <si>
    <t>Реконструкция корпуса МАОУ "Лицей № 10" г.Перми</t>
  </si>
  <si>
    <t>01 2 4119</t>
  </si>
  <si>
    <t>10 2 4112</t>
  </si>
  <si>
    <t>10 2 4207</t>
  </si>
  <si>
    <t>Проектно-изыскательские работы по строительству автомобильной дороги "Переход ул. Строителей-площадь Гайдара"</t>
  </si>
  <si>
    <t>11 2 4106</t>
  </si>
  <si>
    <t>Строительство кладбища Восточное с крематорием</t>
  </si>
  <si>
    <t>11 2 4107</t>
  </si>
  <si>
    <t>Реконструкция кладбища Банная гора (новое)</t>
  </si>
  <si>
    <t>Проектно-изыскательские работы по реконструкции пересечения ул. Героев Хасана и Транссибирской магистрали (включая тоннель)</t>
  </si>
  <si>
    <t>10 2 4125</t>
  </si>
  <si>
    <t>27.</t>
  </si>
  <si>
    <t>Реконструкция ул. Макаренко от бульвара Гагарина до ул. Уинской</t>
  </si>
  <si>
    <t>10 2 4206</t>
  </si>
  <si>
    <t>Исполнитель</t>
  </si>
  <si>
    <t>15 3 4124</t>
  </si>
  <si>
    <t>Реконструкция многоквартирного дома по ул. Гашкова, 28б</t>
  </si>
  <si>
    <t>Строительство разворотных колец на конечных остановочных пунктах городского пассажирского транспорта общего пользования</t>
  </si>
  <si>
    <t>28.</t>
  </si>
  <si>
    <t>30.</t>
  </si>
  <si>
    <t>31.</t>
  </si>
  <si>
    <t>34.</t>
  </si>
  <si>
    <t>38.</t>
  </si>
  <si>
    <t>Строительство светофорного объекта с обустройством пешеходного перехода на ул. Ветлужской</t>
  </si>
  <si>
    <t>Строительство и реконструкция светофорных объектов</t>
  </si>
  <si>
    <t>Переселение граждан города Перми из непригодного для проживания и аварийного жилищного фонда</t>
  </si>
  <si>
    <t>15 1 2147</t>
  </si>
  <si>
    <t>Исполнение судебных решений о предоставлении благоустроенного жилья</t>
  </si>
  <si>
    <t>15 3 2151</t>
  </si>
  <si>
    <t>к решению</t>
  </si>
  <si>
    <t>Пермской городской Думы</t>
  </si>
  <si>
    <t>ПРИЛОЖЕНИЕ № 14</t>
  </si>
  <si>
    <t>2016 год</t>
  </si>
  <si>
    <t>Бюджетные инвестиции в объекты капитального строительства муниципальной собственности города Перми на плановый период 2015 и 2016 годов</t>
  </si>
  <si>
    <t>Строительство нового корпуса МБОУ "Гимназия № 11 им. С.П.Дягилева</t>
  </si>
  <si>
    <t>Расширение и реконструкция (2 очередь) канализации</t>
  </si>
  <si>
    <t>Расширение и реконструкция (3 очередь) канализации</t>
  </si>
  <si>
    <t>средства дорожного фонда</t>
  </si>
  <si>
    <t>тыс. руб.</t>
  </si>
  <si>
    <t>в разрезе исполнителей</t>
  </si>
  <si>
    <t>Изменения ко 2 чтению</t>
  </si>
  <si>
    <t>Строительство спортивного зала в МАОУ «Средняя общеобразовательная школа № 50 с углубленным изучением английского языка» г.Перми</t>
  </si>
  <si>
    <t>01 2 4129</t>
  </si>
  <si>
    <t>Строительство спортивного зала в МБОУ «Средняя общеобразовательная школа № 45» г.Перми</t>
  </si>
  <si>
    <t>01 2 4130</t>
  </si>
  <si>
    <t>Строительство физкультурно-оздоровительного комплекса в Дзержинском районе (ул. Шпальная, 2)</t>
  </si>
  <si>
    <t>05 1 4211</t>
  </si>
  <si>
    <t>Строительство газопроводов в микрорайонах индивидуальной застройки города Перми</t>
  </si>
  <si>
    <t>17 1 4121</t>
  </si>
  <si>
    <t>Строительство кладбища Васильевское</t>
  </si>
  <si>
    <t>12 2 4123</t>
  </si>
  <si>
    <t>от 17.12.2013 № 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</si>
</sst>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164" fontId="4" fillId="0" borderId="1" xfId="0" applyNumberFormat="1" applyFont="1" applyFill="1" applyBorder="1"/>
    <xf numFmtId="164" fontId="4" fillId="0" borderId="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164" fontId="4" fillId="0" borderId="4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justify" vertical="top"/>
    </xf>
    <xf numFmtId="164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/>
    <xf numFmtId="4" fontId="4" fillId="0" borderId="4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164" fontId="4" fillId="0" borderId="3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justify" vertical="top"/>
    </xf>
  </cellXfs>
  <cellStyles count="3">
    <cellStyle name="Обычный" xfId="0" builtinId="0"/>
    <cellStyle name="Обычный_Лист1" xfId="2"/>
    <cellStyle name="Обычный_Приложение 1 ДЗО ОРМХ" xfId="1"/>
  </cellStyles>
  <dxfs count="0"/>
  <tableStyles count="0" defaultTableStyle="TableStyleMedium2" defaultPivotStyle="PivotStyleLight16"/>
  <colors>
    <mruColors>
      <color rgb="FFD6F2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160"/>
  <sheetViews>
    <sheetView tabSelected="1" zoomScale="80" zoomScaleNormal="80" workbookViewId="0">
      <selection activeCell="Q4" sqref="Q4:Q5"/>
    </sheetView>
  </sheetViews>
  <sheetFormatPr defaultRowHeight="18.75" x14ac:dyDescent="0.3"/>
  <cols>
    <col min="1" max="1" width="5.5703125" style="7" customWidth="1"/>
    <col min="2" max="2" width="60" style="7" customWidth="1"/>
    <col min="3" max="3" width="19.85546875" style="7" customWidth="1"/>
    <col min="4" max="4" width="15.140625" style="7" hidden="1" customWidth="1"/>
    <col min="5" max="6" width="17.5703125" style="7" hidden="1" customWidth="1"/>
    <col min="7" max="7" width="17.5703125" style="7" customWidth="1"/>
    <col min="8" max="9" width="17.5703125" style="7" hidden="1" customWidth="1"/>
    <col min="10" max="10" width="17.5703125" style="7" customWidth="1"/>
    <col min="11" max="11" width="17.5703125" style="7" hidden="1" customWidth="1"/>
    <col min="12" max="12" width="19.85546875" style="7" hidden="1" customWidth="1"/>
    <col min="13" max="14" width="0" style="7" hidden="1" customWidth="1"/>
    <col min="15" max="16384" width="9.140625" style="7"/>
  </cols>
  <sheetData>
    <row r="1" spans="1:12" x14ac:dyDescent="0.3">
      <c r="I1" s="6"/>
      <c r="J1" s="6" t="s">
        <v>136</v>
      </c>
    </row>
    <row r="2" spans="1:12" x14ac:dyDescent="0.3">
      <c r="I2" s="6"/>
      <c r="J2" s="6" t="s">
        <v>134</v>
      </c>
    </row>
    <row r="3" spans="1:12" x14ac:dyDescent="0.3">
      <c r="I3" s="6"/>
      <c r="J3" s="6" t="s">
        <v>135</v>
      </c>
    </row>
    <row r="4" spans="1:12" x14ac:dyDescent="0.3">
      <c r="G4" s="40" t="s">
        <v>156</v>
      </c>
      <c r="H4" s="41"/>
      <c r="I4" s="41"/>
      <c r="J4" s="40"/>
    </row>
    <row r="6" spans="1:12" ht="15.75" customHeight="1" x14ac:dyDescent="0.3">
      <c r="A6" s="50" t="s">
        <v>138</v>
      </c>
      <c r="B6" s="50"/>
      <c r="C6" s="50"/>
      <c r="D6" s="50"/>
      <c r="E6" s="50"/>
      <c r="F6" s="50"/>
      <c r="G6" s="50"/>
      <c r="H6" s="50"/>
      <c r="I6" s="50"/>
      <c r="J6" s="50"/>
    </row>
    <row r="7" spans="1:12" ht="19.5" customHeight="1" x14ac:dyDescent="0.3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2" x14ac:dyDescent="0.3">
      <c r="A8" s="1"/>
      <c r="B8" s="21"/>
      <c r="C8" s="21"/>
      <c r="D8" s="21"/>
    </row>
    <row r="9" spans="1:12" x14ac:dyDescent="0.3">
      <c r="A9" s="1"/>
      <c r="B9" s="21"/>
      <c r="C9" s="21"/>
      <c r="D9" s="21"/>
      <c r="I9" s="6"/>
      <c r="J9" s="6" t="s">
        <v>143</v>
      </c>
    </row>
    <row r="10" spans="1:12" ht="50.25" customHeight="1" x14ac:dyDescent="0.3">
      <c r="A10" s="58" t="s">
        <v>0</v>
      </c>
      <c r="B10" s="58" t="s">
        <v>1</v>
      </c>
      <c r="C10" s="58" t="s">
        <v>119</v>
      </c>
      <c r="D10" s="58" t="s">
        <v>2</v>
      </c>
      <c r="E10" s="51" t="s">
        <v>55</v>
      </c>
      <c r="F10" s="51" t="s">
        <v>145</v>
      </c>
      <c r="G10" s="51" t="s">
        <v>55</v>
      </c>
      <c r="H10" s="56" t="s">
        <v>137</v>
      </c>
      <c r="I10" s="51" t="s">
        <v>145</v>
      </c>
      <c r="J10" s="56" t="s">
        <v>137</v>
      </c>
    </row>
    <row r="11" spans="1:12" hidden="1" x14ac:dyDescent="0.3">
      <c r="A11" s="59"/>
      <c r="B11" s="43"/>
      <c r="C11" s="43"/>
      <c r="D11" s="43"/>
      <c r="E11" s="52"/>
      <c r="F11" s="52"/>
      <c r="G11" s="52"/>
      <c r="H11" s="57"/>
      <c r="I11" s="52"/>
      <c r="J11" s="57"/>
    </row>
    <row r="12" spans="1:12" x14ac:dyDescent="0.3">
      <c r="A12" s="2"/>
      <c r="B12" s="60" t="s">
        <v>3</v>
      </c>
      <c r="C12" s="60"/>
      <c r="D12" s="61"/>
      <c r="E12" s="32">
        <f>E15+E18+E21+E24+E27+E30+E33+E36+E37</f>
        <v>875159.79999999993</v>
      </c>
      <c r="F12" s="32">
        <f>F15+F18+F21+F24+F27+F30+F33+F36+F37</f>
        <v>112515.3</v>
      </c>
      <c r="G12" s="25">
        <f>E12+F12</f>
        <v>987675.1</v>
      </c>
      <c r="H12" s="32">
        <f>H15+H18+H21+H24+H27+H30+H33+H36+H37</f>
        <v>1677000</v>
      </c>
      <c r="I12" s="32">
        <f>I15+I18+I21+I24+I27+I30+I33+I36+I37</f>
        <v>0</v>
      </c>
      <c r="J12" s="25">
        <f>J15+J18+J21+J24+J27+J30+J33+J36</f>
        <v>1677000</v>
      </c>
    </row>
    <row r="13" spans="1:12" hidden="1" x14ac:dyDescent="0.3">
      <c r="A13" s="2"/>
      <c r="B13" s="3" t="s">
        <v>4</v>
      </c>
      <c r="C13" s="4"/>
      <c r="D13" s="13"/>
      <c r="E13" s="8"/>
      <c r="F13" s="8"/>
      <c r="G13" s="8"/>
      <c r="H13" s="8"/>
      <c r="I13" s="8"/>
      <c r="J13" s="8"/>
      <c r="L13" s="7">
        <v>0</v>
      </c>
    </row>
    <row r="14" spans="1:12" hidden="1" x14ac:dyDescent="0.3">
      <c r="A14" s="2"/>
      <c r="B14" s="4" t="s">
        <v>5</v>
      </c>
      <c r="C14" s="3"/>
      <c r="D14" s="18"/>
      <c r="E14" s="8">
        <f>E17+E20+E23+E26+E29+E32+E35+E36</f>
        <v>875159.79999999993</v>
      </c>
      <c r="F14" s="8">
        <f>F17+F20+F23+F26+F29+F32+F35</f>
        <v>12515.3</v>
      </c>
      <c r="G14" s="25">
        <f t="shared" ref="G14:G15" si="0">E14+F14</f>
        <v>887675.1</v>
      </c>
      <c r="H14" s="8">
        <f>H17+H20+H23+H26+H29+H32+H35</f>
        <v>1677000</v>
      </c>
      <c r="I14" s="8">
        <f>I17+I20+I23+I26+I29+I32+I35</f>
        <v>0</v>
      </c>
      <c r="J14" s="8">
        <f t="shared" ref="J14:J15" si="1">H14+I14</f>
        <v>1677000</v>
      </c>
      <c r="L14" s="7">
        <v>0</v>
      </c>
    </row>
    <row r="15" spans="1:12" ht="45.75" customHeight="1" x14ac:dyDescent="0.3">
      <c r="A15" s="2" t="s">
        <v>6</v>
      </c>
      <c r="B15" s="5" t="s">
        <v>56</v>
      </c>
      <c r="C15" s="28" t="s">
        <v>7</v>
      </c>
      <c r="D15" s="4" t="s">
        <v>11</v>
      </c>
      <c r="E15" s="25">
        <f>E17</f>
        <v>500000</v>
      </c>
      <c r="F15" s="25"/>
      <c r="G15" s="25">
        <f t="shared" si="0"/>
        <v>500000</v>
      </c>
      <c r="H15" s="25">
        <f>H17</f>
        <v>910000</v>
      </c>
      <c r="I15" s="25"/>
      <c r="J15" s="8">
        <f t="shared" si="1"/>
        <v>910000</v>
      </c>
      <c r="K15" s="7" t="s">
        <v>57</v>
      </c>
    </row>
    <row r="16" spans="1:12" hidden="1" x14ac:dyDescent="0.3">
      <c r="A16" s="2"/>
      <c r="B16" s="3" t="s">
        <v>4</v>
      </c>
      <c r="C16" s="4"/>
      <c r="D16" s="13"/>
      <c r="E16" s="8"/>
      <c r="F16" s="8"/>
      <c r="G16" s="8"/>
      <c r="H16" s="8"/>
      <c r="I16" s="8"/>
      <c r="J16" s="8"/>
      <c r="L16" s="7">
        <v>0</v>
      </c>
    </row>
    <row r="17" spans="1:12" hidden="1" x14ac:dyDescent="0.3">
      <c r="A17" s="2"/>
      <c r="B17" s="4" t="s">
        <v>5</v>
      </c>
      <c r="C17" s="4"/>
      <c r="D17" s="13"/>
      <c r="E17" s="9">
        <v>500000</v>
      </c>
      <c r="F17" s="9"/>
      <c r="G17" s="25">
        <f t="shared" ref="G17:G18" si="2">E17+F17</f>
        <v>500000</v>
      </c>
      <c r="H17" s="8">
        <v>910000</v>
      </c>
      <c r="I17" s="8"/>
      <c r="J17" s="8">
        <f t="shared" ref="J17:J18" si="3">H17+I17</f>
        <v>910000</v>
      </c>
      <c r="L17" s="7">
        <v>0</v>
      </c>
    </row>
    <row r="18" spans="1:12" ht="45" customHeight="1" x14ac:dyDescent="0.3">
      <c r="A18" s="2" t="s">
        <v>9</v>
      </c>
      <c r="B18" s="5" t="s">
        <v>58</v>
      </c>
      <c r="C18" s="28" t="s">
        <v>7</v>
      </c>
      <c r="D18" s="13" t="s">
        <v>8</v>
      </c>
      <c r="E18" s="8">
        <f>E20</f>
        <v>33153.199999999997</v>
      </c>
      <c r="F18" s="8">
        <f>F20</f>
        <v>0</v>
      </c>
      <c r="G18" s="8">
        <f t="shared" si="2"/>
        <v>33153.199999999997</v>
      </c>
      <c r="H18" s="8">
        <f>H20</f>
        <v>0</v>
      </c>
      <c r="I18" s="8">
        <f>I20</f>
        <v>0</v>
      </c>
      <c r="J18" s="8">
        <f t="shared" si="3"/>
        <v>0</v>
      </c>
      <c r="K18" s="7" t="s">
        <v>59</v>
      </c>
    </row>
    <row r="19" spans="1:12" hidden="1" x14ac:dyDescent="0.3">
      <c r="A19" s="2"/>
      <c r="B19" s="3" t="s">
        <v>4</v>
      </c>
      <c r="C19" s="4"/>
      <c r="D19" s="13"/>
      <c r="E19" s="8"/>
      <c r="F19" s="8"/>
      <c r="G19" s="8"/>
      <c r="H19" s="8"/>
      <c r="I19" s="8"/>
      <c r="J19" s="8"/>
      <c r="L19" s="7">
        <v>0</v>
      </c>
    </row>
    <row r="20" spans="1:12" hidden="1" x14ac:dyDescent="0.3">
      <c r="A20" s="2"/>
      <c r="B20" s="4" t="s">
        <v>5</v>
      </c>
      <c r="C20" s="4"/>
      <c r="D20" s="13"/>
      <c r="E20" s="9">
        <v>33153.199999999997</v>
      </c>
      <c r="F20" s="9"/>
      <c r="G20" s="25">
        <f t="shared" ref="G20:G21" si="4">E20+F20</f>
        <v>33153.199999999997</v>
      </c>
      <c r="H20" s="9">
        <v>0</v>
      </c>
      <c r="I20" s="9">
        <v>0</v>
      </c>
      <c r="J20" s="8">
        <f t="shared" ref="J20:J21" si="5">H20+I20</f>
        <v>0</v>
      </c>
      <c r="L20" s="7">
        <v>0</v>
      </c>
    </row>
    <row r="21" spans="1:12" ht="42" customHeight="1" x14ac:dyDescent="0.3">
      <c r="A21" s="2" t="s">
        <v>10</v>
      </c>
      <c r="B21" s="28" t="s">
        <v>139</v>
      </c>
      <c r="C21" s="28" t="s">
        <v>7</v>
      </c>
      <c r="D21" s="13" t="s">
        <v>8</v>
      </c>
      <c r="E21" s="9">
        <f>E23</f>
        <v>5006.6000000000004</v>
      </c>
      <c r="F21" s="9">
        <f>F23</f>
        <v>12515.3</v>
      </c>
      <c r="G21" s="8">
        <f t="shared" si="4"/>
        <v>17521.900000000001</v>
      </c>
      <c r="H21" s="9">
        <f>H23</f>
        <v>0</v>
      </c>
      <c r="I21" s="9">
        <f>I23</f>
        <v>0</v>
      </c>
      <c r="J21" s="8">
        <f t="shared" si="5"/>
        <v>0</v>
      </c>
      <c r="K21" s="7" t="s">
        <v>60</v>
      </c>
    </row>
    <row r="22" spans="1:12" hidden="1" x14ac:dyDescent="0.3">
      <c r="A22" s="2"/>
      <c r="B22" s="3" t="s">
        <v>4</v>
      </c>
      <c r="C22" s="4"/>
      <c r="D22" s="13"/>
      <c r="E22" s="9"/>
      <c r="F22" s="9"/>
      <c r="G22" s="9"/>
      <c r="H22" s="9"/>
      <c r="I22" s="9"/>
      <c r="J22" s="12"/>
      <c r="L22" s="7">
        <v>0</v>
      </c>
    </row>
    <row r="23" spans="1:12" hidden="1" x14ac:dyDescent="0.3">
      <c r="A23" s="2"/>
      <c r="B23" s="4" t="s">
        <v>5</v>
      </c>
      <c r="C23" s="4"/>
      <c r="D23" s="13"/>
      <c r="E23" s="9">
        <v>5006.6000000000004</v>
      </c>
      <c r="F23" s="9">
        <v>12515.3</v>
      </c>
      <c r="G23" s="25">
        <f t="shared" ref="G23:G24" si="6">E23+F23</f>
        <v>17521.900000000001</v>
      </c>
      <c r="H23" s="9">
        <v>0</v>
      </c>
      <c r="I23" s="9">
        <v>0</v>
      </c>
      <c r="J23" s="8">
        <f t="shared" ref="J23:J24" si="7">H23+I23</f>
        <v>0</v>
      </c>
      <c r="L23" s="7">
        <v>0</v>
      </c>
    </row>
    <row r="24" spans="1:12" ht="45" customHeight="1" x14ac:dyDescent="0.3">
      <c r="A24" s="2" t="s">
        <v>98</v>
      </c>
      <c r="B24" s="28" t="s">
        <v>99</v>
      </c>
      <c r="C24" s="28" t="s">
        <v>7</v>
      </c>
      <c r="D24" s="13" t="s">
        <v>8</v>
      </c>
      <c r="E24" s="26">
        <f>E26</f>
        <v>90000</v>
      </c>
      <c r="F24" s="26">
        <f>F26</f>
        <v>0</v>
      </c>
      <c r="G24" s="25">
        <f t="shared" si="6"/>
        <v>90000</v>
      </c>
      <c r="H24" s="26">
        <f>H26</f>
        <v>250000</v>
      </c>
      <c r="I24" s="26">
        <f>I26</f>
        <v>0</v>
      </c>
      <c r="J24" s="8">
        <f t="shared" si="7"/>
        <v>250000</v>
      </c>
      <c r="K24" s="7" t="s">
        <v>100</v>
      </c>
    </row>
    <row r="25" spans="1:12" hidden="1" x14ac:dyDescent="0.3">
      <c r="A25" s="2"/>
      <c r="B25" s="3" t="s">
        <v>4</v>
      </c>
      <c r="C25" s="4"/>
      <c r="D25" s="13"/>
      <c r="E25" s="9"/>
      <c r="F25" s="9"/>
      <c r="G25" s="9"/>
      <c r="H25" s="9"/>
      <c r="I25" s="9"/>
      <c r="J25" s="12"/>
      <c r="L25" s="7">
        <v>0</v>
      </c>
    </row>
    <row r="26" spans="1:12" hidden="1" x14ac:dyDescent="0.3">
      <c r="A26" s="2"/>
      <c r="B26" s="4" t="s">
        <v>5</v>
      </c>
      <c r="C26" s="4"/>
      <c r="D26" s="13"/>
      <c r="E26" s="9">
        <v>90000</v>
      </c>
      <c r="F26" s="9"/>
      <c r="G26" s="25">
        <f t="shared" ref="G26:G27" si="8">E26+F26</f>
        <v>90000</v>
      </c>
      <c r="H26" s="9">
        <v>250000</v>
      </c>
      <c r="I26" s="9"/>
      <c r="J26" s="8">
        <f t="shared" ref="J26:J27" si="9">H26+I26</f>
        <v>250000</v>
      </c>
      <c r="L26" s="7">
        <v>0</v>
      </c>
    </row>
    <row r="27" spans="1:12" ht="49.5" customHeight="1" x14ac:dyDescent="0.3">
      <c r="A27" s="2" t="s">
        <v>13</v>
      </c>
      <c r="B27" s="28" t="s">
        <v>101</v>
      </c>
      <c r="C27" s="28" t="s">
        <v>7</v>
      </c>
      <c r="D27" s="13" t="s">
        <v>8</v>
      </c>
      <c r="E27" s="26">
        <f>E29</f>
        <v>75000</v>
      </c>
      <c r="F27" s="26">
        <f>F29</f>
        <v>0</v>
      </c>
      <c r="G27" s="25">
        <f t="shared" si="8"/>
        <v>75000</v>
      </c>
      <c r="H27" s="26">
        <f>H29</f>
        <v>157000</v>
      </c>
      <c r="I27" s="26">
        <f>I29</f>
        <v>0</v>
      </c>
      <c r="J27" s="8">
        <f t="shared" si="9"/>
        <v>157000</v>
      </c>
      <c r="K27" s="7" t="s">
        <v>102</v>
      </c>
    </row>
    <row r="28" spans="1:12" hidden="1" x14ac:dyDescent="0.3">
      <c r="A28" s="2"/>
      <c r="B28" s="3" t="s">
        <v>4</v>
      </c>
      <c r="C28" s="4"/>
      <c r="D28" s="13"/>
      <c r="E28" s="9"/>
      <c r="F28" s="9"/>
      <c r="G28" s="9"/>
      <c r="H28" s="9"/>
      <c r="I28" s="9"/>
      <c r="J28" s="12"/>
      <c r="L28" s="7">
        <v>0</v>
      </c>
    </row>
    <row r="29" spans="1:12" hidden="1" x14ac:dyDescent="0.3">
      <c r="A29" s="2"/>
      <c r="B29" s="4" t="s">
        <v>5</v>
      </c>
      <c r="C29" s="4"/>
      <c r="D29" s="13"/>
      <c r="E29" s="9">
        <v>75000</v>
      </c>
      <c r="F29" s="9"/>
      <c r="G29" s="25">
        <f t="shared" ref="G29:G30" si="10">E29+F29</f>
        <v>75000</v>
      </c>
      <c r="H29" s="9">
        <v>157000</v>
      </c>
      <c r="I29" s="9"/>
      <c r="J29" s="8">
        <f t="shared" ref="J29:J30" si="11">H29+I29</f>
        <v>157000</v>
      </c>
      <c r="L29" s="7">
        <v>0</v>
      </c>
    </row>
    <row r="30" spans="1:12" ht="53.25" customHeight="1" x14ac:dyDescent="0.3">
      <c r="A30" s="2" t="s">
        <v>15</v>
      </c>
      <c r="B30" s="28" t="s">
        <v>104</v>
      </c>
      <c r="C30" s="28" t="s">
        <v>7</v>
      </c>
      <c r="D30" s="13" t="s">
        <v>8</v>
      </c>
      <c r="E30" s="26">
        <f>E32</f>
        <v>72000</v>
      </c>
      <c r="F30" s="26">
        <f>F32</f>
        <v>0</v>
      </c>
      <c r="G30" s="25">
        <f t="shared" si="10"/>
        <v>72000</v>
      </c>
      <c r="H30" s="26">
        <f>H32</f>
        <v>160000</v>
      </c>
      <c r="I30" s="26">
        <f>I32</f>
        <v>0</v>
      </c>
      <c r="J30" s="8">
        <f t="shared" si="11"/>
        <v>160000</v>
      </c>
      <c r="K30" s="7" t="s">
        <v>103</v>
      </c>
    </row>
    <row r="31" spans="1:12" hidden="1" x14ac:dyDescent="0.3">
      <c r="A31" s="2"/>
      <c r="B31" s="3" t="s">
        <v>4</v>
      </c>
      <c r="C31" s="4"/>
      <c r="D31" s="13"/>
      <c r="E31" s="9"/>
      <c r="F31" s="9"/>
      <c r="G31" s="9"/>
      <c r="H31" s="9"/>
      <c r="I31" s="9"/>
      <c r="J31" s="12"/>
      <c r="L31" s="7">
        <v>0</v>
      </c>
    </row>
    <row r="32" spans="1:12" hidden="1" x14ac:dyDescent="0.3">
      <c r="A32" s="2"/>
      <c r="B32" s="4" t="s">
        <v>5</v>
      </c>
      <c r="C32" s="4"/>
      <c r="D32" s="13"/>
      <c r="E32" s="9">
        <v>72000</v>
      </c>
      <c r="F32" s="9"/>
      <c r="G32" s="25">
        <f t="shared" ref="G32:G33" si="12">E32+F32</f>
        <v>72000</v>
      </c>
      <c r="H32" s="9">
        <v>160000</v>
      </c>
      <c r="I32" s="9"/>
      <c r="J32" s="8">
        <f t="shared" ref="J32:J33" si="13">H32+I32</f>
        <v>160000</v>
      </c>
      <c r="L32" s="7">
        <v>0</v>
      </c>
    </row>
    <row r="33" spans="1:12" ht="42" customHeight="1" x14ac:dyDescent="0.3">
      <c r="A33" s="2" t="s">
        <v>17</v>
      </c>
      <c r="B33" s="28" t="s">
        <v>105</v>
      </c>
      <c r="C33" s="28" t="s">
        <v>7</v>
      </c>
      <c r="D33" s="13" t="s">
        <v>8</v>
      </c>
      <c r="E33" s="26">
        <f>E35</f>
        <v>100000</v>
      </c>
      <c r="F33" s="26">
        <f>F35</f>
        <v>0</v>
      </c>
      <c r="G33" s="25">
        <f t="shared" si="12"/>
        <v>100000</v>
      </c>
      <c r="H33" s="26">
        <f>H35</f>
        <v>200000</v>
      </c>
      <c r="I33" s="26">
        <f>I35</f>
        <v>0</v>
      </c>
      <c r="J33" s="8">
        <f t="shared" si="13"/>
        <v>200000</v>
      </c>
      <c r="K33" s="7" t="s">
        <v>106</v>
      </c>
    </row>
    <row r="34" spans="1:12" hidden="1" x14ac:dyDescent="0.3">
      <c r="A34" s="2"/>
      <c r="B34" s="3" t="s">
        <v>4</v>
      </c>
      <c r="C34" s="4"/>
      <c r="D34" s="13"/>
      <c r="E34" s="9"/>
      <c r="F34" s="9"/>
      <c r="G34" s="9"/>
      <c r="H34" s="9"/>
      <c r="I34" s="9"/>
      <c r="J34" s="12"/>
      <c r="L34" s="7">
        <v>0</v>
      </c>
    </row>
    <row r="35" spans="1:12" hidden="1" x14ac:dyDescent="0.3">
      <c r="A35" s="2"/>
      <c r="B35" s="4" t="s">
        <v>5</v>
      </c>
      <c r="C35" s="4"/>
      <c r="D35" s="13"/>
      <c r="E35" s="9">
        <v>100000</v>
      </c>
      <c r="F35" s="9"/>
      <c r="G35" s="25">
        <f t="shared" ref="G35:G38" si="14">E35+F35</f>
        <v>100000</v>
      </c>
      <c r="H35" s="9">
        <v>200000</v>
      </c>
      <c r="I35" s="9"/>
      <c r="J35" s="8">
        <f t="shared" ref="J35:J38" si="15">H35+I35</f>
        <v>200000</v>
      </c>
      <c r="L35" s="7">
        <v>0</v>
      </c>
    </row>
    <row r="36" spans="1:12" ht="75" x14ac:dyDescent="0.3">
      <c r="A36" s="2" t="s">
        <v>18</v>
      </c>
      <c r="B36" s="28" t="s">
        <v>146</v>
      </c>
      <c r="C36" s="28" t="s">
        <v>7</v>
      </c>
      <c r="D36" s="30"/>
      <c r="E36" s="9">
        <v>0</v>
      </c>
      <c r="F36" s="9">
        <v>50000</v>
      </c>
      <c r="G36" s="25">
        <f t="shared" si="14"/>
        <v>50000</v>
      </c>
      <c r="H36" s="9">
        <v>0</v>
      </c>
      <c r="I36" s="9">
        <v>0</v>
      </c>
      <c r="J36" s="8">
        <f t="shared" si="15"/>
        <v>0</v>
      </c>
      <c r="K36" s="7" t="s">
        <v>147</v>
      </c>
    </row>
    <row r="37" spans="1:12" ht="56.25" x14ac:dyDescent="0.3">
      <c r="A37" s="2" t="s">
        <v>20</v>
      </c>
      <c r="B37" s="28" t="s">
        <v>148</v>
      </c>
      <c r="C37" s="28" t="s">
        <v>7</v>
      </c>
      <c r="D37" s="30"/>
      <c r="E37" s="9">
        <v>0</v>
      </c>
      <c r="F37" s="9">
        <v>50000</v>
      </c>
      <c r="G37" s="25">
        <f t="shared" ref="G37" si="16">E37+F37</f>
        <v>50000</v>
      </c>
      <c r="H37" s="9">
        <v>0</v>
      </c>
      <c r="I37" s="9">
        <v>0</v>
      </c>
      <c r="J37" s="8">
        <f t="shared" ref="J37" si="17">H37+I37</f>
        <v>0</v>
      </c>
      <c r="K37" s="7" t="s">
        <v>149</v>
      </c>
    </row>
    <row r="38" spans="1:12" x14ac:dyDescent="0.3">
      <c r="A38" s="2"/>
      <c r="B38" s="34" t="s">
        <v>12</v>
      </c>
      <c r="C38" s="34"/>
      <c r="D38" s="35"/>
      <c r="E38" s="32">
        <f>E41+E50+E53+E56+E59+E62+E65+E68+E71+E74+E77+E44+E47</f>
        <v>185557.79999999996</v>
      </c>
      <c r="F38" s="32">
        <f>F41+F50+F53+F56+F59+F62+F65+F68+F71+F74+F77+F44+F47</f>
        <v>0</v>
      </c>
      <c r="G38" s="25">
        <f t="shared" si="14"/>
        <v>185557.79999999996</v>
      </c>
      <c r="H38" s="32">
        <f>H41+H50+H53+H56+H59+H62+H65+H68+H71+H74+H77+H44+H47</f>
        <v>233620.6</v>
      </c>
      <c r="I38" s="32">
        <f>I41+I50+I53+I56+I59+I62+I65+I68+I71+I74+I77+I44+I47</f>
        <v>0</v>
      </c>
      <c r="J38" s="8">
        <f t="shared" si="15"/>
        <v>233620.6</v>
      </c>
    </row>
    <row r="39" spans="1:12" hidden="1" x14ac:dyDescent="0.3">
      <c r="A39" s="2"/>
      <c r="B39" s="3" t="s">
        <v>4</v>
      </c>
      <c r="C39" s="4"/>
      <c r="D39" s="19"/>
      <c r="E39" s="8"/>
      <c r="F39" s="8"/>
      <c r="G39" s="8"/>
      <c r="H39" s="8"/>
      <c r="I39" s="8"/>
      <c r="J39" s="8"/>
      <c r="L39" s="7">
        <v>0</v>
      </c>
    </row>
    <row r="40" spans="1:12" hidden="1" x14ac:dyDescent="0.3">
      <c r="A40" s="2"/>
      <c r="B40" s="4" t="s">
        <v>5</v>
      </c>
      <c r="C40" s="4"/>
      <c r="D40" s="19"/>
      <c r="E40" s="8">
        <f>E43+E52+E55+E58+E61+E64+E67+E70+E73+E76+E79+E46+E49</f>
        <v>185557.79999999996</v>
      </c>
      <c r="F40" s="8">
        <f>F43+F52+F55+F58+F61+F64+F67+F70+F73+F76+F79+F46+F49</f>
        <v>0</v>
      </c>
      <c r="G40" s="25">
        <f t="shared" ref="G40:G41" si="18">E40+F40</f>
        <v>185557.79999999996</v>
      </c>
      <c r="H40" s="8">
        <f>H43+H52+H55+H58+H61+H64+H67+H70+H73+H76+H79+H46+H49</f>
        <v>233620.6</v>
      </c>
      <c r="I40" s="8">
        <f>I43+I52+I55+I58+I61+I64+I67+I70+I73+I76+I79+I46+I49</f>
        <v>0</v>
      </c>
      <c r="J40" s="8">
        <f t="shared" ref="J40:J41" si="19">H40+I40</f>
        <v>233620.6</v>
      </c>
      <c r="L40" s="7">
        <v>0</v>
      </c>
    </row>
    <row r="41" spans="1:12" ht="78" customHeight="1" x14ac:dyDescent="0.3">
      <c r="A41" s="2" t="s">
        <v>21</v>
      </c>
      <c r="B41" s="10" t="s">
        <v>78</v>
      </c>
      <c r="C41" s="28" t="s">
        <v>14</v>
      </c>
      <c r="D41" s="13" t="s">
        <v>26</v>
      </c>
      <c r="E41" s="25">
        <f>E43</f>
        <v>7859.7</v>
      </c>
      <c r="F41" s="25">
        <f>F43</f>
        <v>0</v>
      </c>
      <c r="G41" s="25">
        <f t="shared" si="18"/>
        <v>7859.7</v>
      </c>
      <c r="H41" s="25">
        <f>H43</f>
        <v>7880.5</v>
      </c>
      <c r="I41" s="25">
        <f>I43</f>
        <v>0</v>
      </c>
      <c r="J41" s="8">
        <f t="shared" si="19"/>
        <v>7880.5</v>
      </c>
      <c r="K41" s="7" t="s">
        <v>79</v>
      </c>
    </row>
    <row r="42" spans="1:12" hidden="1" x14ac:dyDescent="0.3">
      <c r="A42" s="2"/>
      <c r="B42" s="3" t="s">
        <v>4</v>
      </c>
      <c r="C42" s="4"/>
      <c r="D42" s="19"/>
      <c r="E42" s="8"/>
      <c r="F42" s="8"/>
      <c r="G42" s="8"/>
      <c r="H42" s="8"/>
      <c r="I42" s="8"/>
      <c r="J42" s="8"/>
      <c r="L42" s="7">
        <v>0</v>
      </c>
    </row>
    <row r="43" spans="1:12" hidden="1" x14ac:dyDescent="0.3">
      <c r="A43" s="2"/>
      <c r="B43" s="4" t="s">
        <v>5</v>
      </c>
      <c r="C43" s="4"/>
      <c r="D43" s="19"/>
      <c r="E43" s="8">
        <v>7859.7</v>
      </c>
      <c r="F43" s="8"/>
      <c r="G43" s="25">
        <f t="shared" ref="G43:G44" si="20">E43+F43</f>
        <v>7859.7</v>
      </c>
      <c r="H43" s="8">
        <v>7880.5</v>
      </c>
      <c r="I43" s="8"/>
      <c r="J43" s="8">
        <f t="shared" ref="J43:J44" si="21">H43+I43</f>
        <v>7880.5</v>
      </c>
      <c r="L43" s="7">
        <v>0</v>
      </c>
    </row>
    <row r="44" spans="1:12" ht="56.25" hidden="1" x14ac:dyDescent="0.3">
      <c r="A44" s="2" t="s">
        <v>20</v>
      </c>
      <c r="B44" s="4" t="s">
        <v>130</v>
      </c>
      <c r="C44" s="4" t="s">
        <v>80</v>
      </c>
      <c r="D44" s="19"/>
      <c r="E44" s="11">
        <f>E46</f>
        <v>0</v>
      </c>
      <c r="F44" s="11">
        <f>F46</f>
        <v>0</v>
      </c>
      <c r="G44" s="8">
        <f t="shared" si="20"/>
        <v>0</v>
      </c>
      <c r="H44" s="11">
        <f>H46</f>
        <v>0</v>
      </c>
      <c r="I44" s="11">
        <f>I46</f>
        <v>0</v>
      </c>
      <c r="J44" s="8">
        <f t="shared" si="21"/>
        <v>0</v>
      </c>
      <c r="K44" s="7" t="s">
        <v>131</v>
      </c>
      <c r="L44" s="7">
        <v>0</v>
      </c>
    </row>
    <row r="45" spans="1:12" hidden="1" x14ac:dyDescent="0.3">
      <c r="A45" s="2"/>
      <c r="B45" s="3" t="s">
        <v>4</v>
      </c>
      <c r="C45" s="4"/>
      <c r="D45" s="19"/>
      <c r="E45" s="11"/>
      <c r="F45" s="11"/>
      <c r="G45" s="11"/>
      <c r="H45" s="11"/>
      <c r="I45" s="11"/>
      <c r="J45" s="8"/>
      <c r="L45" s="7">
        <v>0</v>
      </c>
    </row>
    <row r="46" spans="1:12" hidden="1" x14ac:dyDescent="0.3">
      <c r="A46" s="2"/>
      <c r="B46" s="4" t="s">
        <v>5</v>
      </c>
      <c r="C46" s="4"/>
      <c r="D46" s="19"/>
      <c r="E46" s="11">
        <v>0</v>
      </c>
      <c r="F46" s="11">
        <v>0</v>
      </c>
      <c r="G46" s="8">
        <f t="shared" ref="G46:G47" si="22">E46+F46</f>
        <v>0</v>
      </c>
      <c r="H46" s="11">
        <v>0</v>
      </c>
      <c r="I46" s="11">
        <v>0</v>
      </c>
      <c r="J46" s="8">
        <f t="shared" ref="J46:J47" si="23">H46+I46</f>
        <v>0</v>
      </c>
      <c r="L46" s="7">
        <v>0</v>
      </c>
    </row>
    <row r="47" spans="1:12" ht="56.25" hidden="1" x14ac:dyDescent="0.3">
      <c r="A47" s="2" t="s">
        <v>21</v>
      </c>
      <c r="B47" s="4" t="s">
        <v>132</v>
      </c>
      <c r="C47" s="4" t="s">
        <v>80</v>
      </c>
      <c r="D47" s="19"/>
      <c r="E47" s="11">
        <f>E49</f>
        <v>0</v>
      </c>
      <c r="F47" s="11">
        <f>F49</f>
        <v>0</v>
      </c>
      <c r="G47" s="8">
        <f t="shared" si="22"/>
        <v>0</v>
      </c>
      <c r="H47" s="11">
        <f>H49</f>
        <v>0</v>
      </c>
      <c r="I47" s="11">
        <f>I49</f>
        <v>0</v>
      </c>
      <c r="J47" s="8">
        <f t="shared" si="23"/>
        <v>0</v>
      </c>
      <c r="K47" s="7" t="s">
        <v>133</v>
      </c>
      <c r="L47" s="7">
        <v>0</v>
      </c>
    </row>
    <row r="48" spans="1:12" hidden="1" x14ac:dyDescent="0.3">
      <c r="A48" s="2"/>
      <c r="B48" s="3" t="s">
        <v>4</v>
      </c>
      <c r="C48" s="4"/>
      <c r="D48" s="19"/>
      <c r="E48" s="11"/>
      <c r="F48" s="11"/>
      <c r="G48" s="11"/>
      <c r="H48" s="11"/>
      <c r="I48" s="11"/>
      <c r="J48" s="8"/>
      <c r="L48" s="7">
        <v>0</v>
      </c>
    </row>
    <row r="49" spans="1:12" hidden="1" x14ac:dyDescent="0.3">
      <c r="A49" s="2"/>
      <c r="B49" s="4" t="s">
        <v>5</v>
      </c>
      <c r="C49" s="4"/>
      <c r="D49" s="19"/>
      <c r="E49" s="11">
        <v>0</v>
      </c>
      <c r="F49" s="11">
        <v>0</v>
      </c>
      <c r="G49" s="8">
        <f t="shared" ref="G49:G50" si="24">E49+F49</f>
        <v>0</v>
      </c>
      <c r="H49" s="11">
        <v>0</v>
      </c>
      <c r="I49" s="11">
        <v>0</v>
      </c>
      <c r="J49" s="8">
        <f t="shared" ref="J49:J50" si="25">H49+I49</f>
        <v>0</v>
      </c>
      <c r="L49" s="7">
        <v>0</v>
      </c>
    </row>
    <row r="50" spans="1:12" ht="56.25" x14ac:dyDescent="0.3">
      <c r="A50" s="2" t="s">
        <v>22</v>
      </c>
      <c r="B50" s="28" t="s">
        <v>121</v>
      </c>
      <c r="C50" s="28" t="s">
        <v>80</v>
      </c>
      <c r="D50" s="10"/>
      <c r="E50" s="9">
        <f>E52</f>
        <v>9780.6</v>
      </c>
      <c r="F50" s="9">
        <f>F52</f>
        <v>0</v>
      </c>
      <c r="G50" s="8">
        <f t="shared" si="24"/>
        <v>9780.6</v>
      </c>
      <c r="H50" s="9">
        <f>H52</f>
        <v>0</v>
      </c>
      <c r="I50" s="9">
        <f>I52</f>
        <v>0</v>
      </c>
      <c r="J50" s="8">
        <f t="shared" si="25"/>
        <v>0</v>
      </c>
      <c r="K50" s="7" t="s">
        <v>120</v>
      </c>
    </row>
    <row r="51" spans="1:12" hidden="1" x14ac:dyDescent="0.3">
      <c r="A51" s="2"/>
      <c r="B51" s="3" t="s">
        <v>4</v>
      </c>
      <c r="C51" s="10"/>
      <c r="D51" s="10"/>
      <c r="E51" s="9"/>
      <c r="F51" s="9"/>
      <c r="G51" s="9"/>
      <c r="H51" s="9"/>
      <c r="I51" s="9"/>
      <c r="J51" s="12"/>
      <c r="L51" s="7">
        <v>0</v>
      </c>
    </row>
    <row r="52" spans="1:12" hidden="1" x14ac:dyDescent="0.3">
      <c r="A52" s="2"/>
      <c r="B52" s="4" t="s">
        <v>5</v>
      </c>
      <c r="C52" s="10"/>
      <c r="D52" s="10"/>
      <c r="E52" s="9">
        <v>9780.6</v>
      </c>
      <c r="F52" s="9"/>
      <c r="G52" s="25">
        <f t="shared" ref="G52:G53" si="26">E52+F52</f>
        <v>9780.6</v>
      </c>
      <c r="H52" s="9">
        <v>0</v>
      </c>
      <c r="I52" s="9">
        <v>0</v>
      </c>
      <c r="J52" s="8">
        <f t="shared" ref="J52:J53" si="27">H52+I52</f>
        <v>0</v>
      </c>
      <c r="L52" s="7">
        <v>0</v>
      </c>
    </row>
    <row r="53" spans="1:12" ht="76.5" customHeight="1" x14ac:dyDescent="0.3">
      <c r="A53" s="2" t="s">
        <v>23</v>
      </c>
      <c r="B53" s="10" t="s">
        <v>140</v>
      </c>
      <c r="C53" s="28" t="s">
        <v>14</v>
      </c>
      <c r="D53" s="10" t="s">
        <v>16</v>
      </c>
      <c r="E53" s="8">
        <f>E55</f>
        <v>22739.599999999999</v>
      </c>
      <c r="F53" s="8">
        <f>F55</f>
        <v>0</v>
      </c>
      <c r="G53" s="8">
        <f t="shared" si="26"/>
        <v>22739.599999999999</v>
      </c>
      <c r="H53" s="8">
        <f>H55</f>
        <v>0</v>
      </c>
      <c r="I53" s="8">
        <f>I55</f>
        <v>0</v>
      </c>
      <c r="J53" s="8">
        <f t="shared" si="27"/>
        <v>0</v>
      </c>
      <c r="K53" s="7" t="s">
        <v>83</v>
      </c>
    </row>
    <row r="54" spans="1:12" hidden="1" x14ac:dyDescent="0.3">
      <c r="A54" s="2"/>
      <c r="B54" s="3" t="s">
        <v>4</v>
      </c>
      <c r="C54" s="10"/>
      <c r="D54" s="10"/>
      <c r="E54" s="8"/>
      <c r="F54" s="8"/>
      <c r="G54" s="8"/>
      <c r="H54" s="8"/>
      <c r="I54" s="8"/>
      <c r="J54" s="8"/>
      <c r="L54" s="7">
        <v>0</v>
      </c>
    </row>
    <row r="55" spans="1:12" hidden="1" x14ac:dyDescent="0.3">
      <c r="A55" s="2"/>
      <c r="B55" s="4" t="s">
        <v>5</v>
      </c>
      <c r="C55" s="10"/>
      <c r="D55" s="10"/>
      <c r="E55" s="9">
        <v>22739.599999999999</v>
      </c>
      <c r="F55" s="9"/>
      <c r="G55" s="25">
        <f t="shared" ref="G55:G56" si="28">E55+F55</f>
        <v>22739.599999999999</v>
      </c>
      <c r="H55" s="8">
        <v>0</v>
      </c>
      <c r="I55" s="8">
        <v>0</v>
      </c>
      <c r="J55" s="8">
        <f t="shared" ref="J55:J56" si="29">H55+I55</f>
        <v>0</v>
      </c>
      <c r="L55" s="7">
        <v>0</v>
      </c>
    </row>
    <row r="56" spans="1:12" ht="83.25" hidden="1" customHeight="1" x14ac:dyDescent="0.3">
      <c r="A56" s="2" t="s">
        <v>24</v>
      </c>
      <c r="B56" s="4" t="s">
        <v>81</v>
      </c>
      <c r="C56" s="4" t="s">
        <v>14</v>
      </c>
      <c r="D56" s="10" t="s">
        <v>19</v>
      </c>
      <c r="E56" s="8">
        <f>E58</f>
        <v>0</v>
      </c>
      <c r="F56" s="8">
        <f>F58</f>
        <v>0</v>
      </c>
      <c r="G56" s="8">
        <f t="shared" si="28"/>
        <v>0</v>
      </c>
      <c r="H56" s="8">
        <f>H58</f>
        <v>0</v>
      </c>
      <c r="I56" s="8">
        <f>I58</f>
        <v>0</v>
      </c>
      <c r="J56" s="8">
        <f t="shared" si="29"/>
        <v>0</v>
      </c>
      <c r="K56" s="7" t="s">
        <v>82</v>
      </c>
      <c r="L56" s="7">
        <v>0</v>
      </c>
    </row>
    <row r="57" spans="1:12" hidden="1" x14ac:dyDescent="0.3">
      <c r="A57" s="2"/>
      <c r="B57" s="3" t="s">
        <v>4</v>
      </c>
      <c r="C57" s="10"/>
      <c r="D57" s="10"/>
      <c r="E57" s="8"/>
      <c r="F57" s="8"/>
      <c r="G57" s="8"/>
      <c r="H57" s="8"/>
      <c r="I57" s="8"/>
      <c r="J57" s="8"/>
      <c r="L57" s="7">
        <v>0</v>
      </c>
    </row>
    <row r="58" spans="1:12" hidden="1" x14ac:dyDescent="0.3">
      <c r="A58" s="2"/>
      <c r="B58" s="4" t="s">
        <v>5</v>
      </c>
      <c r="C58" s="10"/>
      <c r="D58" s="10"/>
      <c r="E58" s="8">
        <v>0</v>
      </c>
      <c r="F58" s="8">
        <v>0</v>
      </c>
      <c r="G58" s="8">
        <f t="shared" ref="G58:G59" si="30">E58+F58</f>
        <v>0</v>
      </c>
      <c r="H58" s="8">
        <v>0</v>
      </c>
      <c r="I58" s="8">
        <v>0</v>
      </c>
      <c r="J58" s="8">
        <f t="shared" ref="J58:J59" si="31">H58+I58</f>
        <v>0</v>
      </c>
      <c r="L58" s="7">
        <v>0</v>
      </c>
    </row>
    <row r="59" spans="1:12" ht="75" x14ac:dyDescent="0.3">
      <c r="A59" s="2" t="s">
        <v>24</v>
      </c>
      <c r="B59" s="28" t="s">
        <v>152</v>
      </c>
      <c r="C59" s="28" t="s">
        <v>14</v>
      </c>
      <c r="D59" s="13"/>
      <c r="E59" s="25">
        <f>E61</f>
        <v>115505.9</v>
      </c>
      <c r="F59" s="25">
        <f>F61</f>
        <v>0</v>
      </c>
      <c r="G59" s="25">
        <f t="shared" si="30"/>
        <v>115505.9</v>
      </c>
      <c r="H59" s="25">
        <f>H61</f>
        <v>120294.8</v>
      </c>
      <c r="I59" s="25">
        <f>I61</f>
        <v>0</v>
      </c>
      <c r="J59" s="8">
        <f t="shared" si="31"/>
        <v>120294.8</v>
      </c>
      <c r="K59" s="7" t="s">
        <v>84</v>
      </c>
    </row>
    <row r="60" spans="1:12" hidden="1" x14ac:dyDescent="0.3">
      <c r="A60" s="2"/>
      <c r="B60" s="3" t="s">
        <v>4</v>
      </c>
      <c r="C60" s="10"/>
      <c r="D60" s="13"/>
      <c r="E60" s="8"/>
      <c r="F60" s="8"/>
      <c r="G60" s="8"/>
      <c r="H60" s="8"/>
      <c r="I60" s="8"/>
      <c r="J60" s="8"/>
      <c r="L60" s="7">
        <v>0</v>
      </c>
    </row>
    <row r="61" spans="1:12" hidden="1" x14ac:dyDescent="0.3">
      <c r="A61" s="2"/>
      <c r="B61" s="4" t="s">
        <v>5</v>
      </c>
      <c r="C61" s="10"/>
      <c r="D61" s="13"/>
      <c r="E61" s="9">
        <v>115505.9</v>
      </c>
      <c r="F61" s="9"/>
      <c r="G61" s="25">
        <f t="shared" ref="G61:G62" si="32">E61+F61</f>
        <v>115505.9</v>
      </c>
      <c r="H61" s="9">
        <v>120294.8</v>
      </c>
      <c r="I61" s="9"/>
      <c r="J61" s="8">
        <f t="shared" ref="J61:J62" si="33">H61+I61</f>
        <v>120294.8</v>
      </c>
      <c r="L61" s="7">
        <v>0</v>
      </c>
    </row>
    <row r="62" spans="1:12" ht="75" x14ac:dyDescent="0.3">
      <c r="A62" s="2" t="s">
        <v>25</v>
      </c>
      <c r="B62" s="10" t="s">
        <v>141</v>
      </c>
      <c r="C62" s="28" t="s">
        <v>14</v>
      </c>
      <c r="D62" s="13"/>
      <c r="E62" s="8">
        <f>E64</f>
        <v>7311.9</v>
      </c>
      <c r="F62" s="8">
        <f>F64</f>
        <v>0</v>
      </c>
      <c r="G62" s="8">
        <f t="shared" si="32"/>
        <v>7311.9</v>
      </c>
      <c r="H62" s="8">
        <f>H64</f>
        <v>0</v>
      </c>
      <c r="I62" s="8">
        <f>I64</f>
        <v>0</v>
      </c>
      <c r="J62" s="8">
        <f t="shared" si="33"/>
        <v>0</v>
      </c>
      <c r="K62" s="7" t="s">
        <v>85</v>
      </c>
    </row>
    <row r="63" spans="1:12" hidden="1" x14ac:dyDescent="0.3">
      <c r="A63" s="2"/>
      <c r="B63" s="3" t="s">
        <v>4</v>
      </c>
      <c r="C63" s="4"/>
      <c r="D63" s="13"/>
      <c r="E63" s="8"/>
      <c r="F63" s="8"/>
      <c r="G63" s="8"/>
      <c r="H63" s="8"/>
      <c r="I63" s="8"/>
      <c r="J63" s="8"/>
      <c r="L63" s="7">
        <v>0</v>
      </c>
    </row>
    <row r="64" spans="1:12" hidden="1" x14ac:dyDescent="0.3">
      <c r="A64" s="2"/>
      <c r="B64" s="4" t="s">
        <v>5</v>
      </c>
      <c r="C64" s="4"/>
      <c r="D64" s="13"/>
      <c r="E64" s="9">
        <v>7311.9</v>
      </c>
      <c r="F64" s="9"/>
      <c r="G64" s="25">
        <f t="shared" ref="G64:G65" si="34">E64+F64</f>
        <v>7311.9</v>
      </c>
      <c r="H64" s="8">
        <v>0</v>
      </c>
      <c r="I64" s="8">
        <v>0</v>
      </c>
      <c r="J64" s="8">
        <f t="shared" ref="J64:J65" si="35">H64+I64</f>
        <v>0</v>
      </c>
      <c r="L64" s="7">
        <v>0</v>
      </c>
    </row>
    <row r="65" spans="1:12" ht="75" x14ac:dyDescent="0.3">
      <c r="A65" s="2" t="s">
        <v>28</v>
      </c>
      <c r="B65" s="28" t="s">
        <v>86</v>
      </c>
      <c r="C65" s="28" t="s">
        <v>14</v>
      </c>
      <c r="D65" s="13"/>
      <c r="E65" s="8">
        <f>E67</f>
        <v>11699.9</v>
      </c>
      <c r="F65" s="8">
        <f>F67</f>
        <v>0</v>
      </c>
      <c r="G65" s="8">
        <f t="shared" si="34"/>
        <v>11699.9</v>
      </c>
      <c r="H65" s="8">
        <f>H67</f>
        <v>0</v>
      </c>
      <c r="I65" s="8">
        <f>I67</f>
        <v>0</v>
      </c>
      <c r="J65" s="8">
        <f t="shared" si="35"/>
        <v>0</v>
      </c>
      <c r="K65" s="7" t="s">
        <v>87</v>
      </c>
    </row>
    <row r="66" spans="1:12" hidden="1" x14ac:dyDescent="0.3">
      <c r="A66" s="2"/>
      <c r="B66" s="3" t="s">
        <v>4</v>
      </c>
      <c r="C66" s="4"/>
      <c r="D66" s="13"/>
      <c r="E66" s="8"/>
      <c r="F66" s="8"/>
      <c r="G66" s="8"/>
      <c r="H66" s="8"/>
      <c r="I66" s="8"/>
      <c r="J66" s="8"/>
      <c r="L66" s="7">
        <v>0</v>
      </c>
    </row>
    <row r="67" spans="1:12" hidden="1" x14ac:dyDescent="0.3">
      <c r="A67" s="2"/>
      <c r="B67" s="4" t="s">
        <v>5</v>
      </c>
      <c r="C67" s="4"/>
      <c r="D67" s="13"/>
      <c r="E67" s="9">
        <v>11699.9</v>
      </c>
      <c r="F67" s="9"/>
      <c r="G67" s="25">
        <f t="shared" ref="G67:G68" si="36">E67+F67</f>
        <v>11699.9</v>
      </c>
      <c r="H67" s="9">
        <v>0</v>
      </c>
      <c r="I67" s="9">
        <v>0</v>
      </c>
      <c r="J67" s="8">
        <f t="shared" ref="J67:J68" si="37">H67+I67</f>
        <v>0</v>
      </c>
      <c r="L67" s="7">
        <v>0</v>
      </c>
    </row>
    <row r="68" spans="1:12" ht="75" hidden="1" x14ac:dyDescent="0.3">
      <c r="A68" s="2" t="s">
        <v>36</v>
      </c>
      <c r="B68" s="4" t="s">
        <v>88</v>
      </c>
      <c r="C68" s="4" t="s">
        <v>14</v>
      </c>
      <c r="D68" s="13"/>
      <c r="E68" s="8">
        <f>E70</f>
        <v>0</v>
      </c>
      <c r="F68" s="8">
        <f>F70</f>
        <v>0</v>
      </c>
      <c r="G68" s="8">
        <f t="shared" si="36"/>
        <v>0</v>
      </c>
      <c r="H68" s="8">
        <f>H70</f>
        <v>0</v>
      </c>
      <c r="I68" s="8">
        <f>I70</f>
        <v>0</v>
      </c>
      <c r="J68" s="8">
        <f t="shared" si="37"/>
        <v>0</v>
      </c>
      <c r="K68" s="7" t="s">
        <v>89</v>
      </c>
      <c r="L68" s="7">
        <v>0</v>
      </c>
    </row>
    <row r="69" spans="1:12" hidden="1" x14ac:dyDescent="0.3">
      <c r="A69" s="2"/>
      <c r="B69" s="3" t="s">
        <v>4</v>
      </c>
      <c r="C69" s="4"/>
      <c r="D69" s="13"/>
      <c r="E69" s="8"/>
      <c r="F69" s="8"/>
      <c r="G69" s="8"/>
      <c r="H69" s="8"/>
      <c r="I69" s="8"/>
      <c r="J69" s="8"/>
      <c r="L69" s="7">
        <v>0</v>
      </c>
    </row>
    <row r="70" spans="1:12" hidden="1" x14ac:dyDescent="0.3">
      <c r="A70" s="2"/>
      <c r="B70" s="4" t="s">
        <v>5</v>
      </c>
      <c r="C70" s="4"/>
      <c r="D70" s="13"/>
      <c r="E70" s="9">
        <v>0</v>
      </c>
      <c r="F70" s="9">
        <v>0</v>
      </c>
      <c r="G70" s="8">
        <f t="shared" ref="G70:G71" si="38">E70+F70</f>
        <v>0</v>
      </c>
      <c r="H70" s="9">
        <v>0</v>
      </c>
      <c r="I70" s="9">
        <v>0</v>
      </c>
      <c r="J70" s="8">
        <f t="shared" ref="J70:J71" si="39">H70+I70</f>
        <v>0</v>
      </c>
      <c r="L70" s="7">
        <v>0</v>
      </c>
    </row>
    <row r="71" spans="1:12" ht="75" x14ac:dyDescent="0.3">
      <c r="A71" s="2" t="s">
        <v>33</v>
      </c>
      <c r="B71" s="28" t="s">
        <v>90</v>
      </c>
      <c r="C71" s="28" t="s">
        <v>14</v>
      </c>
      <c r="E71" s="9">
        <f>E73</f>
        <v>0</v>
      </c>
      <c r="F71" s="9">
        <f>F73</f>
        <v>0</v>
      </c>
      <c r="G71" s="8">
        <f t="shared" si="38"/>
        <v>0</v>
      </c>
      <c r="H71" s="9">
        <f>H73</f>
        <v>50434.9</v>
      </c>
      <c r="I71" s="9">
        <f>I73</f>
        <v>0</v>
      </c>
      <c r="J71" s="8">
        <f t="shared" si="39"/>
        <v>50434.9</v>
      </c>
      <c r="K71" s="7" t="s">
        <v>91</v>
      </c>
    </row>
    <row r="72" spans="1:12" hidden="1" x14ac:dyDescent="0.3">
      <c r="A72" s="2"/>
      <c r="B72" s="3" t="s">
        <v>4</v>
      </c>
      <c r="C72" s="4"/>
      <c r="E72" s="9"/>
      <c r="F72" s="9"/>
      <c r="G72" s="9"/>
      <c r="H72" s="9"/>
      <c r="I72" s="9"/>
      <c r="J72" s="12"/>
      <c r="L72" s="7">
        <v>0</v>
      </c>
    </row>
    <row r="73" spans="1:12" hidden="1" x14ac:dyDescent="0.3">
      <c r="A73" s="2"/>
      <c r="B73" s="4" t="s">
        <v>5</v>
      </c>
      <c r="C73" s="4"/>
      <c r="D73" s="13"/>
      <c r="E73" s="9">
        <v>0</v>
      </c>
      <c r="F73" s="9">
        <v>0</v>
      </c>
      <c r="G73" s="8">
        <f t="shared" ref="G73:G74" si="40">E73+F73</f>
        <v>0</v>
      </c>
      <c r="H73" s="9">
        <v>50434.9</v>
      </c>
      <c r="I73" s="9"/>
      <c r="J73" s="8">
        <f t="shared" ref="J73:J74" si="41">H73+I73</f>
        <v>50434.9</v>
      </c>
      <c r="L73" s="7">
        <v>0</v>
      </c>
    </row>
    <row r="74" spans="1:12" ht="75" x14ac:dyDescent="0.3">
      <c r="A74" s="2" t="s">
        <v>36</v>
      </c>
      <c r="B74" s="30" t="s">
        <v>92</v>
      </c>
      <c r="C74" s="28" t="s">
        <v>14</v>
      </c>
      <c r="D74" s="13"/>
      <c r="E74" s="26">
        <f>E76</f>
        <v>1638.9</v>
      </c>
      <c r="F74" s="26">
        <f>F76</f>
        <v>0</v>
      </c>
      <c r="G74" s="25">
        <f t="shared" si="40"/>
        <v>1638.9</v>
      </c>
      <c r="H74" s="26">
        <f>H76</f>
        <v>38298.5</v>
      </c>
      <c r="I74" s="26">
        <f>I76</f>
        <v>0</v>
      </c>
      <c r="J74" s="8">
        <f t="shared" si="41"/>
        <v>38298.5</v>
      </c>
      <c r="K74" s="22" t="s">
        <v>153</v>
      </c>
    </row>
    <row r="75" spans="1:12" hidden="1" x14ac:dyDescent="0.3">
      <c r="A75" s="2"/>
      <c r="B75" s="3" t="s">
        <v>4</v>
      </c>
      <c r="C75" s="4"/>
      <c r="D75" s="13"/>
      <c r="E75" s="9"/>
      <c r="F75" s="9"/>
      <c r="G75" s="9"/>
      <c r="H75" s="9"/>
      <c r="I75" s="9"/>
      <c r="J75" s="12"/>
      <c r="L75" s="7">
        <v>0</v>
      </c>
    </row>
    <row r="76" spans="1:12" hidden="1" x14ac:dyDescent="0.3">
      <c r="A76" s="2"/>
      <c r="B76" s="4" t="s">
        <v>5</v>
      </c>
      <c r="C76" s="4"/>
      <c r="D76" s="13"/>
      <c r="E76" s="9">
        <v>1638.9</v>
      </c>
      <c r="F76" s="9"/>
      <c r="G76" s="25">
        <f t="shared" ref="G76:G77" si="42">E76+F76</f>
        <v>1638.9</v>
      </c>
      <c r="H76" s="9">
        <v>38298.5</v>
      </c>
      <c r="I76" s="9"/>
      <c r="J76" s="8">
        <f t="shared" ref="J76:J77" si="43">H76+I76</f>
        <v>38298.5</v>
      </c>
      <c r="L76" s="7">
        <v>0</v>
      </c>
    </row>
    <row r="77" spans="1:12" ht="75" x14ac:dyDescent="0.3">
      <c r="A77" s="2" t="s">
        <v>38</v>
      </c>
      <c r="B77" s="30" t="s">
        <v>94</v>
      </c>
      <c r="C77" s="28" t="s">
        <v>14</v>
      </c>
      <c r="D77" s="13"/>
      <c r="E77" s="26">
        <f>E79</f>
        <v>9021.2999999999993</v>
      </c>
      <c r="F77" s="26">
        <f>F79</f>
        <v>0</v>
      </c>
      <c r="G77" s="25">
        <f t="shared" si="42"/>
        <v>9021.2999999999993</v>
      </c>
      <c r="H77" s="26">
        <f>H79</f>
        <v>16711.900000000001</v>
      </c>
      <c r="I77" s="26">
        <f>I79</f>
        <v>0</v>
      </c>
      <c r="J77" s="8">
        <f t="shared" si="43"/>
        <v>16711.900000000001</v>
      </c>
      <c r="K77" s="7" t="s">
        <v>93</v>
      </c>
    </row>
    <row r="78" spans="1:12" hidden="1" x14ac:dyDescent="0.3">
      <c r="A78" s="2"/>
      <c r="B78" s="3" t="s">
        <v>4</v>
      </c>
      <c r="C78" s="4"/>
      <c r="D78" s="13"/>
      <c r="E78" s="9"/>
      <c r="F78" s="9"/>
      <c r="G78" s="9"/>
      <c r="H78" s="9"/>
      <c r="I78" s="9"/>
      <c r="J78" s="12"/>
      <c r="L78" s="7">
        <v>0</v>
      </c>
    </row>
    <row r="79" spans="1:12" hidden="1" x14ac:dyDescent="0.3">
      <c r="A79" s="2"/>
      <c r="B79" s="4" t="s">
        <v>5</v>
      </c>
      <c r="C79" s="4"/>
      <c r="D79" s="13"/>
      <c r="E79" s="9">
        <v>9021.2999999999993</v>
      </c>
      <c r="F79" s="9"/>
      <c r="G79" s="25">
        <f t="shared" ref="G79:G80" si="44">E79+F79</f>
        <v>9021.2999999999993</v>
      </c>
      <c r="H79" s="9">
        <v>16711.900000000001</v>
      </c>
      <c r="I79" s="9"/>
      <c r="J79" s="8">
        <f t="shared" ref="J79:J80" si="45">H79+I79</f>
        <v>16711.900000000001</v>
      </c>
      <c r="L79" s="7">
        <v>0</v>
      </c>
    </row>
    <row r="80" spans="1:12" x14ac:dyDescent="0.3">
      <c r="A80" s="2"/>
      <c r="B80" s="34" t="s">
        <v>27</v>
      </c>
      <c r="C80" s="34"/>
      <c r="D80" s="35"/>
      <c r="E80" s="25">
        <f>E83+E86+E89+E92+E95+E98</f>
        <v>206430.4</v>
      </c>
      <c r="F80" s="32">
        <f>F83+F86+F89+F92+F95+F98</f>
        <v>-20000</v>
      </c>
      <c r="G80" s="25">
        <f t="shared" si="44"/>
        <v>186430.4</v>
      </c>
      <c r="H80" s="25">
        <f>H83+H86+H89+H92+H95+H98</f>
        <v>176883.1</v>
      </c>
      <c r="I80" s="32">
        <f>I83+I86+I89+I92+I95+I98</f>
        <v>-54383.1</v>
      </c>
      <c r="J80" s="8">
        <f t="shared" si="45"/>
        <v>122500</v>
      </c>
    </row>
    <row r="81" spans="1:12" hidden="1" x14ac:dyDescent="0.3">
      <c r="A81" s="2"/>
      <c r="B81" s="3" t="s">
        <v>4</v>
      </c>
      <c r="C81" s="4"/>
      <c r="D81" s="19"/>
      <c r="E81" s="8"/>
      <c r="F81" s="8"/>
      <c r="G81" s="8"/>
      <c r="H81" s="8"/>
      <c r="I81" s="8"/>
      <c r="J81" s="8"/>
      <c r="L81" s="7">
        <v>0</v>
      </c>
    </row>
    <row r="82" spans="1:12" hidden="1" x14ac:dyDescent="0.3">
      <c r="A82" s="2"/>
      <c r="B82" s="4" t="s">
        <v>5</v>
      </c>
      <c r="C82" s="4"/>
      <c r="D82" s="19"/>
      <c r="E82" s="8">
        <f>E85+E88+E91+E94+E97+E100</f>
        <v>206430.4</v>
      </c>
      <c r="F82" s="8">
        <f>F85+F88+F91+F94+F97+F100</f>
        <v>0</v>
      </c>
      <c r="G82" s="25">
        <f t="shared" ref="G82:G83" si="46">E82+F82</f>
        <v>206430.4</v>
      </c>
      <c r="H82" s="8">
        <f>H85+H88+H91+H94+H97+H100</f>
        <v>176883.1</v>
      </c>
      <c r="I82" s="8">
        <f>I85+I88+I91+I94+I97+I100</f>
        <v>0</v>
      </c>
      <c r="J82" s="8">
        <f t="shared" ref="J82:J83" si="47">H82+I82</f>
        <v>176883.1</v>
      </c>
      <c r="L82" s="7">
        <v>0</v>
      </c>
    </row>
    <row r="83" spans="1:12" ht="60.75" customHeight="1" x14ac:dyDescent="0.3">
      <c r="A83" s="2" t="s">
        <v>39</v>
      </c>
      <c r="B83" s="10" t="s">
        <v>63</v>
      </c>
      <c r="C83" s="10" t="s">
        <v>29</v>
      </c>
      <c r="D83" s="20" t="s">
        <v>30</v>
      </c>
      <c r="E83" s="26">
        <f>E85</f>
        <v>83385</v>
      </c>
      <c r="F83" s="26">
        <f>F85</f>
        <v>0</v>
      </c>
      <c r="G83" s="25">
        <f t="shared" si="46"/>
        <v>83385</v>
      </c>
      <c r="H83" s="26">
        <f>H85</f>
        <v>47500</v>
      </c>
      <c r="I83" s="26">
        <f>I85</f>
        <v>0</v>
      </c>
      <c r="J83" s="8">
        <f t="shared" si="47"/>
        <v>47500</v>
      </c>
      <c r="K83" s="7" t="s">
        <v>64</v>
      </c>
    </row>
    <row r="84" spans="1:12" hidden="1" x14ac:dyDescent="0.3">
      <c r="A84" s="2"/>
      <c r="B84" s="3" t="s">
        <v>4</v>
      </c>
      <c r="C84" s="10"/>
      <c r="D84" s="10"/>
      <c r="E84" s="9"/>
      <c r="F84" s="9"/>
      <c r="G84" s="9"/>
      <c r="H84" s="9"/>
      <c r="I84" s="9"/>
      <c r="J84" s="12"/>
      <c r="L84" s="7">
        <v>0</v>
      </c>
    </row>
    <row r="85" spans="1:12" hidden="1" x14ac:dyDescent="0.3">
      <c r="A85" s="2"/>
      <c r="B85" s="4" t="s">
        <v>5</v>
      </c>
      <c r="C85" s="10"/>
      <c r="D85" s="10"/>
      <c r="E85" s="9">
        <v>83385</v>
      </c>
      <c r="F85" s="9"/>
      <c r="G85" s="25">
        <f t="shared" ref="G85:G86" si="48">E85+F85</f>
        <v>83385</v>
      </c>
      <c r="H85" s="9">
        <v>47500</v>
      </c>
      <c r="I85" s="9"/>
      <c r="J85" s="8">
        <f t="shared" ref="J85:J86" si="49">H85+I85</f>
        <v>47500</v>
      </c>
      <c r="L85" s="7">
        <v>0</v>
      </c>
    </row>
    <row r="86" spans="1:12" ht="75" x14ac:dyDescent="0.3">
      <c r="A86" s="2" t="s">
        <v>41</v>
      </c>
      <c r="B86" s="10" t="s">
        <v>71</v>
      </c>
      <c r="C86" s="10" t="s">
        <v>29</v>
      </c>
      <c r="D86" s="10"/>
      <c r="E86" s="12">
        <f>E88</f>
        <v>98045.4</v>
      </c>
      <c r="F86" s="12">
        <f>F88</f>
        <v>0</v>
      </c>
      <c r="G86" s="8">
        <f t="shared" si="48"/>
        <v>98045.4</v>
      </c>
      <c r="H86" s="9">
        <f>H88</f>
        <v>0</v>
      </c>
      <c r="I86" s="9">
        <f>I88</f>
        <v>0</v>
      </c>
      <c r="J86" s="8">
        <f t="shared" si="49"/>
        <v>0</v>
      </c>
      <c r="K86" s="7" t="s">
        <v>72</v>
      </c>
    </row>
    <row r="87" spans="1:12" hidden="1" x14ac:dyDescent="0.3">
      <c r="A87" s="2"/>
      <c r="B87" s="3" t="s">
        <v>4</v>
      </c>
      <c r="C87" s="10"/>
      <c r="D87" s="10"/>
      <c r="E87" s="12"/>
      <c r="F87" s="12"/>
      <c r="G87" s="9"/>
      <c r="H87" s="9"/>
      <c r="I87" s="9"/>
      <c r="J87" s="12"/>
      <c r="L87" s="7">
        <v>0</v>
      </c>
    </row>
    <row r="88" spans="1:12" hidden="1" x14ac:dyDescent="0.3">
      <c r="A88" s="2"/>
      <c r="B88" s="4" t="s">
        <v>5</v>
      </c>
      <c r="C88" s="10"/>
      <c r="D88" s="23"/>
      <c r="E88" s="12">
        <v>98045.4</v>
      </c>
      <c r="F88" s="12"/>
      <c r="G88" s="25">
        <f t="shared" ref="G88:G89" si="50">E88+F88</f>
        <v>98045.4</v>
      </c>
      <c r="H88" s="9">
        <v>0</v>
      </c>
      <c r="I88" s="9">
        <v>0</v>
      </c>
      <c r="J88" s="8">
        <f t="shared" ref="J88:J89" si="51">H88+I88</f>
        <v>0</v>
      </c>
      <c r="L88" s="7">
        <v>0</v>
      </c>
    </row>
    <row r="89" spans="1:12" ht="75" hidden="1" x14ac:dyDescent="0.3">
      <c r="A89" s="2" t="s">
        <v>39</v>
      </c>
      <c r="B89" s="10" t="s">
        <v>74</v>
      </c>
      <c r="C89" s="10" t="s">
        <v>29</v>
      </c>
      <c r="D89" s="23"/>
      <c r="E89" s="27">
        <f>E91</f>
        <v>20000</v>
      </c>
      <c r="F89" s="27">
        <v>-20000</v>
      </c>
      <c r="G89" s="25">
        <f t="shared" si="50"/>
        <v>0</v>
      </c>
      <c r="H89" s="26">
        <f>H91</f>
        <v>54383.1</v>
      </c>
      <c r="I89" s="26">
        <v>-54383.1</v>
      </c>
      <c r="J89" s="8">
        <f t="shared" si="51"/>
        <v>0</v>
      </c>
      <c r="K89" s="7" t="s">
        <v>75</v>
      </c>
      <c r="L89" s="7">
        <v>0</v>
      </c>
    </row>
    <row r="90" spans="1:12" hidden="1" x14ac:dyDescent="0.3">
      <c r="A90" s="2"/>
      <c r="B90" s="3" t="s">
        <v>4</v>
      </c>
      <c r="C90" s="10"/>
      <c r="D90" s="10"/>
      <c r="E90" s="12"/>
      <c r="F90" s="12"/>
      <c r="G90" s="9"/>
      <c r="H90" s="9"/>
      <c r="I90" s="9"/>
      <c r="J90" s="12"/>
      <c r="L90" s="7">
        <v>0</v>
      </c>
    </row>
    <row r="91" spans="1:12" hidden="1" x14ac:dyDescent="0.3">
      <c r="A91" s="2"/>
      <c r="B91" s="4" t="s">
        <v>5</v>
      </c>
      <c r="C91" s="10"/>
      <c r="D91" s="23"/>
      <c r="E91" s="12">
        <v>20000</v>
      </c>
      <c r="F91" s="12"/>
      <c r="G91" s="25">
        <f t="shared" ref="G91:G92" si="52">E91+F91</f>
        <v>20000</v>
      </c>
      <c r="H91" s="9">
        <v>54383.1</v>
      </c>
      <c r="I91" s="9"/>
      <c r="J91" s="8">
        <f t="shared" ref="J91:J92" si="53">H91+I91</f>
        <v>54383.1</v>
      </c>
      <c r="L91" s="7">
        <v>0</v>
      </c>
    </row>
    <row r="92" spans="1:12" ht="57" customHeight="1" x14ac:dyDescent="0.3">
      <c r="A92" s="2" t="s">
        <v>42</v>
      </c>
      <c r="B92" s="10" t="s">
        <v>154</v>
      </c>
      <c r="C92" s="10" t="s">
        <v>29</v>
      </c>
      <c r="D92" s="23"/>
      <c r="E92" s="27">
        <f>E94</f>
        <v>5000</v>
      </c>
      <c r="F92" s="27">
        <f>F94</f>
        <v>0</v>
      </c>
      <c r="G92" s="25">
        <f t="shared" si="52"/>
        <v>5000</v>
      </c>
      <c r="H92" s="26">
        <f>H94</f>
        <v>75000</v>
      </c>
      <c r="I92" s="26">
        <f>I94</f>
        <v>0</v>
      </c>
      <c r="J92" s="8">
        <f t="shared" si="53"/>
        <v>75000</v>
      </c>
      <c r="K92" s="7" t="s">
        <v>76</v>
      </c>
    </row>
    <row r="93" spans="1:12" hidden="1" x14ac:dyDescent="0.3">
      <c r="A93" s="2"/>
      <c r="B93" s="3" t="s">
        <v>4</v>
      </c>
      <c r="C93" s="10"/>
      <c r="D93" s="23"/>
      <c r="E93" s="12"/>
      <c r="F93" s="12"/>
      <c r="G93" s="9"/>
      <c r="H93" s="9"/>
      <c r="I93" s="9"/>
      <c r="J93" s="12"/>
      <c r="L93" s="7">
        <v>0</v>
      </c>
    </row>
    <row r="94" spans="1:12" hidden="1" x14ac:dyDescent="0.3">
      <c r="A94" s="2"/>
      <c r="B94" s="4" t="s">
        <v>5</v>
      </c>
      <c r="C94" s="10"/>
      <c r="D94" s="23"/>
      <c r="E94" s="12">
        <v>5000</v>
      </c>
      <c r="F94" s="12"/>
      <c r="G94" s="25">
        <f t="shared" ref="G94:G95" si="54">E94+F94</f>
        <v>5000</v>
      </c>
      <c r="H94" s="9">
        <v>75000</v>
      </c>
      <c r="I94" s="9"/>
      <c r="J94" s="8">
        <f t="shared" ref="J94:J95" si="55">H94+I94</f>
        <v>75000</v>
      </c>
      <c r="L94" s="7">
        <v>0</v>
      </c>
    </row>
    <row r="95" spans="1:12" ht="75" hidden="1" x14ac:dyDescent="0.3">
      <c r="A95" s="2" t="s">
        <v>49</v>
      </c>
      <c r="B95" s="10" t="s">
        <v>111</v>
      </c>
      <c r="C95" s="10" t="s">
        <v>29</v>
      </c>
      <c r="D95" s="23"/>
      <c r="E95" s="12">
        <f>E97</f>
        <v>0</v>
      </c>
      <c r="F95" s="12">
        <f>F97</f>
        <v>0</v>
      </c>
      <c r="G95" s="8">
        <f t="shared" si="54"/>
        <v>0</v>
      </c>
      <c r="H95" s="9">
        <f>H97</f>
        <v>0</v>
      </c>
      <c r="I95" s="9">
        <f>I97</f>
        <v>0</v>
      </c>
      <c r="J95" s="8">
        <f t="shared" si="55"/>
        <v>0</v>
      </c>
      <c r="K95" s="7" t="s">
        <v>110</v>
      </c>
      <c r="L95" s="7">
        <v>0</v>
      </c>
    </row>
    <row r="96" spans="1:12" hidden="1" x14ac:dyDescent="0.3">
      <c r="A96" s="2"/>
      <c r="B96" s="3" t="s">
        <v>4</v>
      </c>
      <c r="C96" s="10"/>
      <c r="D96" s="23"/>
      <c r="E96" s="12"/>
      <c r="F96" s="12"/>
      <c r="G96" s="9"/>
      <c r="H96" s="9"/>
      <c r="I96" s="9"/>
      <c r="J96" s="12"/>
      <c r="L96" s="7">
        <v>0</v>
      </c>
    </row>
    <row r="97" spans="1:12" hidden="1" x14ac:dyDescent="0.3">
      <c r="A97" s="2"/>
      <c r="B97" s="4" t="s">
        <v>5</v>
      </c>
      <c r="C97" s="10"/>
      <c r="D97" s="23"/>
      <c r="E97" s="12">
        <v>0</v>
      </c>
      <c r="F97" s="12">
        <v>0</v>
      </c>
      <c r="G97" s="8">
        <f t="shared" ref="G97:G98" si="56">E97+F97</f>
        <v>0</v>
      </c>
      <c r="H97" s="9">
        <v>0</v>
      </c>
      <c r="I97" s="9">
        <v>0</v>
      </c>
      <c r="J97" s="8">
        <f t="shared" ref="J97:J98" si="57">H97+I97</f>
        <v>0</v>
      </c>
      <c r="L97" s="7">
        <v>0</v>
      </c>
    </row>
    <row r="98" spans="1:12" ht="75" hidden="1" x14ac:dyDescent="0.3">
      <c r="A98" s="2" t="s">
        <v>50</v>
      </c>
      <c r="B98" s="10" t="s">
        <v>113</v>
      </c>
      <c r="C98" s="10" t="s">
        <v>29</v>
      </c>
      <c r="D98" s="23"/>
      <c r="E98" s="12">
        <f>E100</f>
        <v>0</v>
      </c>
      <c r="F98" s="12">
        <f>F100</f>
        <v>0</v>
      </c>
      <c r="G98" s="8">
        <f t="shared" si="56"/>
        <v>0</v>
      </c>
      <c r="H98" s="9">
        <f>H100</f>
        <v>0</v>
      </c>
      <c r="I98" s="9">
        <f>I100</f>
        <v>0</v>
      </c>
      <c r="J98" s="8">
        <f t="shared" si="57"/>
        <v>0</v>
      </c>
      <c r="K98" s="7" t="s">
        <v>112</v>
      </c>
      <c r="L98" s="7">
        <v>0</v>
      </c>
    </row>
    <row r="99" spans="1:12" hidden="1" x14ac:dyDescent="0.3">
      <c r="A99" s="2"/>
      <c r="B99" s="3" t="s">
        <v>4</v>
      </c>
      <c r="C99" s="10"/>
      <c r="D99" s="23"/>
      <c r="E99" s="12"/>
      <c r="F99" s="12"/>
      <c r="G99" s="9"/>
      <c r="H99" s="9"/>
      <c r="I99" s="9"/>
      <c r="J99" s="12"/>
      <c r="L99" s="7">
        <v>0</v>
      </c>
    </row>
    <row r="100" spans="1:12" hidden="1" x14ac:dyDescent="0.3">
      <c r="A100" s="2"/>
      <c r="B100" s="4" t="s">
        <v>5</v>
      </c>
      <c r="C100" s="10"/>
      <c r="D100" s="23"/>
      <c r="E100" s="12">
        <v>0</v>
      </c>
      <c r="F100" s="12">
        <v>0</v>
      </c>
      <c r="G100" s="8">
        <f t="shared" ref="G100:G101" si="58">E100+F100</f>
        <v>0</v>
      </c>
      <c r="H100" s="9">
        <v>0</v>
      </c>
      <c r="I100" s="9">
        <v>0</v>
      </c>
      <c r="J100" s="8">
        <f t="shared" ref="J100:J101" si="59">H100+I100</f>
        <v>0</v>
      </c>
      <c r="L100" s="7">
        <v>0</v>
      </c>
    </row>
    <row r="101" spans="1:12" x14ac:dyDescent="0.3">
      <c r="A101" s="2"/>
      <c r="B101" s="36" t="s">
        <v>31</v>
      </c>
      <c r="C101" s="36"/>
      <c r="D101" s="36"/>
      <c r="E101" s="27">
        <f>E105+E108+E111+E114+E117+E121+E125+E129+E133+E136</f>
        <v>375095.5</v>
      </c>
      <c r="F101" s="27">
        <f>F105+F108+F111+F114+F117+F121+F125+F129+F133+F136</f>
        <v>0</v>
      </c>
      <c r="G101" s="25">
        <f t="shared" si="58"/>
        <v>375095.5</v>
      </c>
      <c r="H101" s="27">
        <f>H105+H108+H111+H114+H117+H121+H125+H129+H133+H136</f>
        <v>375375</v>
      </c>
      <c r="I101" s="27">
        <f>I105+I108+I111+I114+I117+I121+I125+I129+I133+I136</f>
        <v>0</v>
      </c>
      <c r="J101" s="8">
        <f t="shared" si="59"/>
        <v>375375</v>
      </c>
    </row>
    <row r="102" spans="1:12" x14ac:dyDescent="0.3">
      <c r="A102" s="2"/>
      <c r="B102" s="29" t="s">
        <v>4</v>
      </c>
      <c r="C102" s="10"/>
      <c r="E102" s="26"/>
      <c r="F102" s="26"/>
      <c r="G102" s="26"/>
      <c r="H102" s="26"/>
      <c r="I102" s="26"/>
      <c r="J102" s="27"/>
    </row>
    <row r="103" spans="1:12" hidden="1" x14ac:dyDescent="0.3">
      <c r="A103" s="2"/>
      <c r="B103" s="4" t="s">
        <v>5</v>
      </c>
      <c r="C103" s="10"/>
      <c r="D103" s="10"/>
      <c r="E103" s="9">
        <f>E107+E110+E113+E116+E119+E123+E127+E131+E135+E138</f>
        <v>127279.9</v>
      </c>
      <c r="F103" s="9">
        <f>F107+F110+F113+F116+F119+F123+F127+F131+F135+F138</f>
        <v>0</v>
      </c>
      <c r="G103" s="25">
        <f t="shared" ref="G103:G105" si="60">E103+F103</f>
        <v>127279.9</v>
      </c>
      <c r="H103" s="9">
        <f>H107+H110+H113+H116+H119+H123+H127+H131+H135+H138</f>
        <v>93100</v>
      </c>
      <c r="I103" s="9">
        <f>I107+I110+I113+I116+I119+I123+I127+I131+I135+I138</f>
        <v>0</v>
      </c>
      <c r="J103" s="8">
        <f t="shared" ref="J103:J105" si="61">H103+I103</f>
        <v>93100</v>
      </c>
      <c r="L103" s="7">
        <v>0</v>
      </c>
    </row>
    <row r="104" spans="1:12" x14ac:dyDescent="0.3">
      <c r="A104" s="2"/>
      <c r="B104" s="28" t="s">
        <v>142</v>
      </c>
      <c r="C104" s="10"/>
      <c r="D104" s="10"/>
      <c r="E104" s="26">
        <f>E120+E124+E128+E132+E139</f>
        <v>247815.6</v>
      </c>
      <c r="F104" s="26">
        <f>F120+F124+F128+F132+F139</f>
        <v>0</v>
      </c>
      <c r="G104" s="25">
        <f t="shared" si="60"/>
        <v>247815.6</v>
      </c>
      <c r="H104" s="26">
        <f>H120+H124+H128+H132+H139</f>
        <v>282275</v>
      </c>
      <c r="I104" s="26">
        <f>I120+I124+I128+I132+I139</f>
        <v>0</v>
      </c>
      <c r="J104" s="8">
        <f t="shared" si="61"/>
        <v>282275</v>
      </c>
    </row>
    <row r="105" spans="1:12" ht="56.25" x14ac:dyDescent="0.3">
      <c r="A105" s="2" t="s">
        <v>43</v>
      </c>
      <c r="B105" s="28" t="s">
        <v>129</v>
      </c>
      <c r="C105" s="10" t="s">
        <v>40</v>
      </c>
      <c r="D105" s="10"/>
      <c r="E105" s="25">
        <f>E107</f>
        <v>6217.7</v>
      </c>
      <c r="F105" s="25">
        <f>F107</f>
        <v>0</v>
      </c>
      <c r="G105" s="25">
        <f t="shared" si="60"/>
        <v>6217.7</v>
      </c>
      <c r="H105" s="25">
        <f>H107</f>
        <v>3000</v>
      </c>
      <c r="I105" s="25">
        <f>I107</f>
        <v>0</v>
      </c>
      <c r="J105" s="8">
        <f t="shared" si="61"/>
        <v>3000</v>
      </c>
      <c r="K105" s="7" t="s">
        <v>77</v>
      </c>
    </row>
    <row r="106" spans="1:12" hidden="1" x14ac:dyDescent="0.3">
      <c r="A106" s="2"/>
      <c r="B106" s="3" t="s">
        <v>4</v>
      </c>
      <c r="C106" s="10"/>
      <c r="D106" s="10"/>
      <c r="E106" s="8"/>
      <c r="F106" s="8"/>
      <c r="G106" s="8"/>
      <c r="H106" s="8"/>
      <c r="I106" s="8"/>
      <c r="J106" s="8"/>
      <c r="L106" s="7">
        <v>0</v>
      </c>
    </row>
    <row r="107" spans="1:12" hidden="1" x14ac:dyDescent="0.3">
      <c r="A107" s="2"/>
      <c r="B107" s="4" t="s">
        <v>5</v>
      </c>
      <c r="C107" s="10"/>
      <c r="D107" s="10"/>
      <c r="E107" s="9">
        <v>6217.7</v>
      </c>
      <c r="F107" s="9"/>
      <c r="G107" s="25">
        <f t="shared" ref="G107:G108" si="62">E107+F107</f>
        <v>6217.7</v>
      </c>
      <c r="H107" s="8">
        <v>3000</v>
      </c>
      <c r="I107" s="8"/>
      <c r="J107" s="8">
        <f t="shared" ref="J107:J108" si="63">H107+I107</f>
        <v>3000</v>
      </c>
      <c r="L107" s="7">
        <v>0</v>
      </c>
    </row>
    <row r="108" spans="1:12" ht="56.25" hidden="1" x14ac:dyDescent="0.3">
      <c r="A108" s="2" t="s">
        <v>123</v>
      </c>
      <c r="B108" s="4" t="s">
        <v>128</v>
      </c>
      <c r="C108" s="10" t="s">
        <v>40</v>
      </c>
      <c r="D108" s="10"/>
      <c r="E108" s="8">
        <f>E110</f>
        <v>0</v>
      </c>
      <c r="F108" s="8">
        <f>F110</f>
        <v>0</v>
      </c>
      <c r="G108" s="8">
        <f t="shared" si="62"/>
        <v>0</v>
      </c>
      <c r="H108" s="8">
        <f>H110</f>
        <v>0</v>
      </c>
      <c r="I108" s="8">
        <f>I110</f>
        <v>0</v>
      </c>
      <c r="J108" s="8">
        <f t="shared" si="63"/>
        <v>0</v>
      </c>
      <c r="K108" s="7" t="s">
        <v>95</v>
      </c>
      <c r="L108" s="7">
        <v>0</v>
      </c>
    </row>
    <row r="109" spans="1:12" hidden="1" x14ac:dyDescent="0.3">
      <c r="A109" s="2"/>
      <c r="B109" s="3" t="s">
        <v>4</v>
      </c>
      <c r="C109" s="10"/>
      <c r="D109" s="10"/>
      <c r="E109" s="8"/>
      <c r="F109" s="8"/>
      <c r="G109" s="8"/>
      <c r="H109" s="8"/>
      <c r="I109" s="8"/>
      <c r="J109" s="8"/>
      <c r="L109" s="7">
        <v>0</v>
      </c>
    </row>
    <row r="110" spans="1:12" hidden="1" x14ac:dyDescent="0.3">
      <c r="A110" s="2"/>
      <c r="B110" s="4" t="s">
        <v>5</v>
      </c>
      <c r="C110" s="10"/>
      <c r="D110" s="10"/>
      <c r="E110" s="8">
        <v>0</v>
      </c>
      <c r="F110" s="8">
        <v>0</v>
      </c>
      <c r="G110" s="8">
        <f t="shared" ref="G110:G111" si="64">E110+F110</f>
        <v>0</v>
      </c>
      <c r="H110" s="9">
        <v>0</v>
      </c>
      <c r="I110" s="9">
        <v>0</v>
      </c>
      <c r="J110" s="8">
        <f t="shared" ref="J110:J111" si="65">H110+I110</f>
        <v>0</v>
      </c>
      <c r="L110" s="7">
        <v>0</v>
      </c>
    </row>
    <row r="111" spans="1:12" ht="56.25" x14ac:dyDescent="0.3">
      <c r="A111" s="2" t="s">
        <v>44</v>
      </c>
      <c r="B111" s="33" t="s">
        <v>122</v>
      </c>
      <c r="C111" s="10" t="s">
        <v>40</v>
      </c>
      <c r="D111" s="10"/>
      <c r="E111" s="8">
        <f>E113</f>
        <v>2000</v>
      </c>
      <c r="F111" s="8">
        <f>F113</f>
        <v>0</v>
      </c>
      <c r="G111" s="8">
        <f t="shared" si="64"/>
        <v>2000</v>
      </c>
      <c r="H111" s="8">
        <f>H113</f>
        <v>0</v>
      </c>
      <c r="I111" s="8">
        <f>I113</f>
        <v>0</v>
      </c>
      <c r="J111" s="8">
        <f t="shared" si="65"/>
        <v>0</v>
      </c>
      <c r="K111" s="7" t="s">
        <v>155</v>
      </c>
    </row>
    <row r="112" spans="1:12" hidden="1" x14ac:dyDescent="0.3">
      <c r="A112" s="2"/>
      <c r="B112" s="3" t="s">
        <v>4</v>
      </c>
      <c r="C112" s="10"/>
      <c r="D112" s="10"/>
      <c r="E112" s="8"/>
      <c r="F112" s="8"/>
      <c r="G112" s="8"/>
      <c r="H112" s="8"/>
      <c r="I112" s="8"/>
      <c r="J112" s="8"/>
      <c r="L112" s="7">
        <v>0</v>
      </c>
    </row>
    <row r="113" spans="1:12" hidden="1" x14ac:dyDescent="0.3">
      <c r="A113" s="2"/>
      <c r="B113" s="4" t="s">
        <v>5</v>
      </c>
      <c r="C113" s="10"/>
      <c r="D113" s="10"/>
      <c r="E113" s="8">
        <v>2000</v>
      </c>
      <c r="F113" s="8"/>
      <c r="G113" s="25">
        <f t="shared" ref="G113:G114" si="66">E113+F113</f>
        <v>2000</v>
      </c>
      <c r="H113" s="9">
        <v>0</v>
      </c>
      <c r="I113" s="9">
        <v>0</v>
      </c>
      <c r="J113" s="8">
        <f t="shared" ref="J113:J114" si="67">H113+I113</f>
        <v>0</v>
      </c>
      <c r="L113" s="7">
        <v>0</v>
      </c>
    </row>
    <row r="114" spans="1:12" ht="93.75" hidden="1" x14ac:dyDescent="0.3">
      <c r="A114" s="2" t="s">
        <v>124</v>
      </c>
      <c r="B114" s="13" t="s">
        <v>65</v>
      </c>
      <c r="C114" s="10" t="s">
        <v>29</v>
      </c>
      <c r="D114" s="10"/>
      <c r="E114" s="9">
        <f>E116</f>
        <v>0</v>
      </c>
      <c r="F114" s="9">
        <f>F116</f>
        <v>0</v>
      </c>
      <c r="G114" s="8">
        <f t="shared" si="66"/>
        <v>0</v>
      </c>
      <c r="H114" s="9">
        <f>H116</f>
        <v>0</v>
      </c>
      <c r="I114" s="9">
        <f>I116</f>
        <v>0</v>
      </c>
      <c r="J114" s="8">
        <f t="shared" si="67"/>
        <v>0</v>
      </c>
      <c r="K114" s="7" t="s">
        <v>107</v>
      </c>
      <c r="L114" s="7">
        <v>0</v>
      </c>
    </row>
    <row r="115" spans="1:12" hidden="1" x14ac:dyDescent="0.3">
      <c r="A115" s="2"/>
      <c r="B115" s="3" t="s">
        <v>4</v>
      </c>
      <c r="C115" s="10"/>
      <c r="D115" s="10"/>
      <c r="E115" s="9"/>
      <c r="F115" s="9"/>
      <c r="G115" s="9"/>
      <c r="H115" s="9"/>
      <c r="I115" s="9"/>
      <c r="J115" s="12"/>
      <c r="L115" s="7">
        <v>0</v>
      </c>
    </row>
    <row r="116" spans="1:12" hidden="1" x14ac:dyDescent="0.3">
      <c r="A116" s="2"/>
      <c r="B116" s="4" t="s">
        <v>5</v>
      </c>
      <c r="C116" s="10"/>
      <c r="D116" s="10"/>
      <c r="E116" s="9">
        <v>0</v>
      </c>
      <c r="F116" s="9">
        <v>0</v>
      </c>
      <c r="G116" s="8">
        <f t="shared" ref="G116:G117" si="68">E116+F116</f>
        <v>0</v>
      </c>
      <c r="H116" s="9">
        <v>0</v>
      </c>
      <c r="I116" s="9">
        <v>0</v>
      </c>
      <c r="J116" s="8">
        <f t="shared" ref="J116:J117" si="69">H116+I116</f>
        <v>0</v>
      </c>
      <c r="L116" s="7">
        <v>0</v>
      </c>
    </row>
    <row r="117" spans="1:12" ht="61.5" hidden="1" customHeight="1" x14ac:dyDescent="0.3">
      <c r="A117" s="2" t="s">
        <v>125</v>
      </c>
      <c r="B117" s="4" t="s">
        <v>34</v>
      </c>
      <c r="C117" s="10" t="s">
        <v>29</v>
      </c>
      <c r="D117" s="10" t="s">
        <v>35</v>
      </c>
      <c r="E117" s="9">
        <f>E119</f>
        <v>0</v>
      </c>
      <c r="F117" s="9">
        <f>F119</f>
        <v>0</v>
      </c>
      <c r="G117" s="8">
        <f t="shared" si="68"/>
        <v>0</v>
      </c>
      <c r="H117" s="9">
        <f>H119</f>
        <v>0</v>
      </c>
      <c r="I117" s="9">
        <f>I119</f>
        <v>0</v>
      </c>
      <c r="J117" s="8">
        <f t="shared" si="69"/>
        <v>0</v>
      </c>
      <c r="K117" s="7" t="s">
        <v>66</v>
      </c>
      <c r="L117" s="7">
        <v>0</v>
      </c>
    </row>
    <row r="118" spans="1:12" hidden="1" x14ac:dyDescent="0.3">
      <c r="A118" s="2"/>
      <c r="B118" s="3" t="s">
        <v>4</v>
      </c>
      <c r="C118" s="10"/>
      <c r="D118" s="10"/>
      <c r="E118" s="9"/>
      <c r="F118" s="9"/>
      <c r="G118" s="9"/>
      <c r="H118" s="9"/>
      <c r="I118" s="9"/>
      <c r="J118" s="12"/>
      <c r="L118" s="7">
        <v>0</v>
      </c>
    </row>
    <row r="119" spans="1:12" hidden="1" x14ac:dyDescent="0.3">
      <c r="A119" s="2"/>
      <c r="B119" s="4" t="s">
        <v>5</v>
      </c>
      <c r="C119" s="10"/>
      <c r="D119" s="10"/>
      <c r="E119" s="9">
        <v>0</v>
      </c>
      <c r="F119" s="9">
        <v>0</v>
      </c>
      <c r="G119" s="8">
        <f t="shared" ref="G119:G121" si="70">E119+F119</f>
        <v>0</v>
      </c>
      <c r="H119" s="9">
        <v>0</v>
      </c>
      <c r="I119" s="9">
        <v>0</v>
      </c>
      <c r="J119" s="8">
        <f t="shared" ref="J119:J121" si="71">H119+I119</f>
        <v>0</v>
      </c>
      <c r="L119" s="7">
        <v>0</v>
      </c>
    </row>
    <row r="120" spans="1:12" hidden="1" x14ac:dyDescent="0.3">
      <c r="A120" s="2"/>
      <c r="B120" s="4" t="s">
        <v>32</v>
      </c>
      <c r="C120" s="10"/>
      <c r="D120" s="10"/>
      <c r="E120" s="9">
        <v>0</v>
      </c>
      <c r="F120" s="9">
        <v>0</v>
      </c>
      <c r="G120" s="8">
        <f t="shared" si="70"/>
        <v>0</v>
      </c>
      <c r="H120" s="9">
        <v>0</v>
      </c>
      <c r="I120" s="9">
        <v>0</v>
      </c>
      <c r="J120" s="8">
        <f t="shared" si="71"/>
        <v>0</v>
      </c>
      <c r="K120" s="7" t="s">
        <v>73</v>
      </c>
      <c r="L120" s="7">
        <v>0</v>
      </c>
    </row>
    <row r="121" spans="1:12" ht="60" customHeight="1" x14ac:dyDescent="0.3">
      <c r="A121" s="2" t="s">
        <v>46</v>
      </c>
      <c r="B121" s="10" t="s">
        <v>67</v>
      </c>
      <c r="C121" s="10" t="s">
        <v>29</v>
      </c>
      <c r="D121" s="10" t="s">
        <v>37</v>
      </c>
      <c r="E121" s="9">
        <f>E123+E124</f>
        <v>170285.3</v>
      </c>
      <c r="F121" s="9">
        <f>F123+F124</f>
        <v>0</v>
      </c>
      <c r="G121" s="8">
        <f t="shared" si="70"/>
        <v>170285.3</v>
      </c>
      <c r="H121" s="9">
        <f>H123</f>
        <v>0</v>
      </c>
      <c r="I121" s="9">
        <f>I123</f>
        <v>0</v>
      </c>
      <c r="J121" s="8">
        <f t="shared" si="71"/>
        <v>0</v>
      </c>
      <c r="K121" s="7" t="s">
        <v>68</v>
      </c>
    </row>
    <row r="122" spans="1:12" x14ac:dyDescent="0.3">
      <c r="A122" s="2"/>
      <c r="B122" s="29" t="s">
        <v>4</v>
      </c>
      <c r="C122" s="10"/>
      <c r="D122" s="10"/>
      <c r="E122" s="26"/>
      <c r="F122" s="26"/>
      <c r="G122" s="26"/>
      <c r="H122" s="26"/>
      <c r="I122" s="26"/>
      <c r="J122" s="27"/>
    </row>
    <row r="123" spans="1:12" hidden="1" x14ac:dyDescent="0.3">
      <c r="A123" s="2"/>
      <c r="B123" s="4" t="s">
        <v>5</v>
      </c>
      <c r="C123" s="10"/>
      <c r="D123" s="10"/>
      <c r="E123" s="9">
        <v>42914</v>
      </c>
      <c r="F123" s="9"/>
      <c r="G123" s="25">
        <f t="shared" ref="G123:G125" si="72">E123+F123</f>
        <v>42914</v>
      </c>
      <c r="H123" s="9">
        <v>0</v>
      </c>
      <c r="I123" s="9">
        <v>0</v>
      </c>
      <c r="J123" s="8">
        <f t="shared" ref="J123:J125" si="73">H123+I123</f>
        <v>0</v>
      </c>
      <c r="L123" s="7">
        <v>0</v>
      </c>
    </row>
    <row r="124" spans="1:12" x14ac:dyDescent="0.3">
      <c r="A124" s="2"/>
      <c r="B124" s="28" t="s">
        <v>142</v>
      </c>
      <c r="C124" s="10"/>
      <c r="D124" s="10"/>
      <c r="E124" s="9">
        <v>127371.3</v>
      </c>
      <c r="F124" s="9"/>
      <c r="G124" s="8">
        <f t="shared" si="72"/>
        <v>127371.3</v>
      </c>
      <c r="H124" s="9">
        <v>0</v>
      </c>
      <c r="I124" s="9">
        <v>0</v>
      </c>
      <c r="J124" s="8">
        <f t="shared" si="73"/>
        <v>0</v>
      </c>
      <c r="K124" s="7" t="s">
        <v>73</v>
      </c>
    </row>
    <row r="125" spans="1:12" ht="63.75" customHeight="1" x14ac:dyDescent="0.3">
      <c r="A125" s="2" t="s">
        <v>49</v>
      </c>
      <c r="B125" s="10" t="s">
        <v>69</v>
      </c>
      <c r="C125" s="10" t="s">
        <v>29</v>
      </c>
      <c r="D125" s="10" t="s">
        <v>37</v>
      </c>
      <c r="E125" s="9">
        <f>E127+E128</f>
        <v>160592.5</v>
      </c>
      <c r="F125" s="9">
        <f>F127+F128</f>
        <v>0</v>
      </c>
      <c r="G125" s="8">
        <f t="shared" si="72"/>
        <v>160592.5</v>
      </c>
      <c r="H125" s="9">
        <f>H127</f>
        <v>0</v>
      </c>
      <c r="I125" s="9">
        <f>I127</f>
        <v>0</v>
      </c>
      <c r="J125" s="8">
        <f t="shared" si="73"/>
        <v>0</v>
      </c>
      <c r="K125" s="7" t="s">
        <v>70</v>
      </c>
    </row>
    <row r="126" spans="1:12" x14ac:dyDescent="0.3">
      <c r="A126" s="2"/>
      <c r="B126" s="29" t="s">
        <v>4</v>
      </c>
      <c r="C126" s="10"/>
      <c r="D126" s="10"/>
      <c r="E126" s="26"/>
      <c r="F126" s="26"/>
      <c r="G126" s="26"/>
      <c r="H126" s="26"/>
      <c r="I126" s="26"/>
      <c r="J126" s="27"/>
    </row>
    <row r="127" spans="1:12" hidden="1" x14ac:dyDescent="0.3">
      <c r="A127" s="2"/>
      <c r="B127" s="5" t="s">
        <v>5</v>
      </c>
      <c r="C127" s="14"/>
      <c r="E127" s="9">
        <v>40148.199999999997</v>
      </c>
      <c r="F127" s="9"/>
      <c r="G127" s="25">
        <f t="shared" ref="G127:G129" si="74">E127+F127</f>
        <v>40148.199999999997</v>
      </c>
      <c r="H127" s="9">
        <v>0</v>
      </c>
      <c r="I127" s="9">
        <v>0</v>
      </c>
      <c r="J127" s="8">
        <f t="shared" ref="J127:J129" si="75">H127+I127</f>
        <v>0</v>
      </c>
      <c r="L127" s="7">
        <v>0</v>
      </c>
    </row>
    <row r="128" spans="1:12" x14ac:dyDescent="0.3">
      <c r="A128" s="2"/>
      <c r="B128" s="28" t="s">
        <v>142</v>
      </c>
      <c r="C128" s="14"/>
      <c r="E128" s="9">
        <v>120444.3</v>
      </c>
      <c r="F128" s="9"/>
      <c r="G128" s="8">
        <f t="shared" si="74"/>
        <v>120444.3</v>
      </c>
      <c r="H128" s="9">
        <v>0</v>
      </c>
      <c r="I128" s="9">
        <v>0</v>
      </c>
      <c r="J128" s="8">
        <f t="shared" si="75"/>
        <v>0</v>
      </c>
      <c r="K128" s="7" t="s">
        <v>73</v>
      </c>
    </row>
    <row r="129" spans="1:12" ht="75" hidden="1" x14ac:dyDescent="0.3">
      <c r="A129" s="2" t="s">
        <v>126</v>
      </c>
      <c r="B129" s="10" t="s">
        <v>109</v>
      </c>
      <c r="C129" s="10" t="s">
        <v>29</v>
      </c>
      <c r="D129" s="23"/>
      <c r="E129" s="9">
        <f>E131</f>
        <v>0</v>
      </c>
      <c r="F129" s="9">
        <f>F131</f>
        <v>0</v>
      </c>
      <c r="G129" s="8">
        <f t="shared" si="74"/>
        <v>0</v>
      </c>
      <c r="H129" s="9">
        <f>H131</f>
        <v>0</v>
      </c>
      <c r="I129" s="9">
        <f>I131</f>
        <v>0</v>
      </c>
      <c r="J129" s="8">
        <f t="shared" si="75"/>
        <v>0</v>
      </c>
      <c r="K129" s="7" t="s">
        <v>108</v>
      </c>
      <c r="L129" s="7">
        <v>0</v>
      </c>
    </row>
    <row r="130" spans="1:12" hidden="1" x14ac:dyDescent="0.3">
      <c r="A130" s="2"/>
      <c r="B130" s="3" t="s">
        <v>4</v>
      </c>
      <c r="C130" s="10"/>
      <c r="D130" s="23"/>
      <c r="E130" s="9"/>
      <c r="F130" s="9"/>
      <c r="G130" s="9"/>
      <c r="H130" s="9"/>
      <c r="I130" s="9"/>
      <c r="J130" s="12"/>
      <c r="L130" s="7">
        <v>0</v>
      </c>
    </row>
    <row r="131" spans="1:12" hidden="1" x14ac:dyDescent="0.3">
      <c r="A131" s="2"/>
      <c r="B131" s="4" t="s">
        <v>5</v>
      </c>
      <c r="C131" s="10"/>
      <c r="D131" s="23"/>
      <c r="E131" s="9">
        <v>0</v>
      </c>
      <c r="F131" s="9">
        <v>0</v>
      </c>
      <c r="G131" s="8">
        <f t="shared" ref="G131:G133" si="76">E131+F131</f>
        <v>0</v>
      </c>
      <c r="H131" s="9">
        <v>0</v>
      </c>
      <c r="I131" s="9">
        <v>0</v>
      </c>
      <c r="J131" s="8">
        <f t="shared" ref="J131:J133" si="77">H131+I131</f>
        <v>0</v>
      </c>
      <c r="L131" s="7">
        <v>0</v>
      </c>
    </row>
    <row r="132" spans="1:12" hidden="1" x14ac:dyDescent="0.3">
      <c r="A132" s="2"/>
      <c r="B132" s="4" t="s">
        <v>32</v>
      </c>
      <c r="C132" s="10"/>
      <c r="D132" s="23"/>
      <c r="E132" s="9">
        <v>0</v>
      </c>
      <c r="F132" s="9">
        <v>0</v>
      </c>
      <c r="G132" s="8">
        <f t="shared" si="76"/>
        <v>0</v>
      </c>
      <c r="H132" s="9">
        <v>0</v>
      </c>
      <c r="I132" s="9">
        <v>0</v>
      </c>
      <c r="J132" s="8">
        <f t="shared" si="77"/>
        <v>0</v>
      </c>
      <c r="K132" s="7" t="s">
        <v>73</v>
      </c>
      <c r="L132" s="7">
        <v>0</v>
      </c>
    </row>
    <row r="133" spans="1:12" ht="63.75" customHeight="1" x14ac:dyDescent="0.3">
      <c r="A133" s="2" t="s">
        <v>50</v>
      </c>
      <c r="B133" s="10" t="s">
        <v>114</v>
      </c>
      <c r="C133" s="10" t="s">
        <v>29</v>
      </c>
      <c r="D133" s="23"/>
      <c r="E133" s="12">
        <f>E135</f>
        <v>36000</v>
      </c>
      <c r="F133" s="12">
        <f>F135</f>
        <v>0</v>
      </c>
      <c r="G133" s="8">
        <f t="shared" si="76"/>
        <v>36000</v>
      </c>
      <c r="H133" s="9">
        <f>H135</f>
        <v>0</v>
      </c>
      <c r="I133" s="9">
        <f>I135</f>
        <v>0</v>
      </c>
      <c r="J133" s="8">
        <f t="shared" si="77"/>
        <v>0</v>
      </c>
      <c r="K133" s="7" t="s">
        <v>115</v>
      </c>
    </row>
    <row r="134" spans="1:12" hidden="1" x14ac:dyDescent="0.3">
      <c r="A134" s="2"/>
      <c r="B134" s="3" t="s">
        <v>4</v>
      </c>
      <c r="C134" s="10"/>
      <c r="D134" s="23"/>
      <c r="E134" s="12"/>
      <c r="F134" s="12"/>
      <c r="G134" s="9"/>
      <c r="H134" s="9"/>
      <c r="I134" s="9"/>
      <c r="J134" s="12"/>
      <c r="L134" s="7">
        <v>0</v>
      </c>
    </row>
    <row r="135" spans="1:12" hidden="1" x14ac:dyDescent="0.3">
      <c r="A135" s="2"/>
      <c r="B135" s="4" t="s">
        <v>5</v>
      </c>
      <c r="C135" s="10"/>
      <c r="D135" s="23"/>
      <c r="E135" s="12">
        <v>36000</v>
      </c>
      <c r="F135" s="12"/>
      <c r="G135" s="25">
        <f t="shared" ref="G135:G136" si="78">E135+F135</f>
        <v>36000</v>
      </c>
      <c r="H135" s="9">
        <v>0</v>
      </c>
      <c r="I135" s="9">
        <v>0</v>
      </c>
      <c r="J135" s="8">
        <f t="shared" ref="J135:J136" si="79">H135+I135</f>
        <v>0</v>
      </c>
      <c r="L135" s="7">
        <v>0</v>
      </c>
    </row>
    <row r="136" spans="1:12" ht="60.75" customHeight="1" x14ac:dyDescent="0.3">
      <c r="A136" s="2" t="s">
        <v>116</v>
      </c>
      <c r="B136" s="10" t="s">
        <v>117</v>
      </c>
      <c r="C136" s="10" t="s">
        <v>29</v>
      </c>
      <c r="D136" s="23"/>
      <c r="E136" s="12">
        <f>E138</f>
        <v>0</v>
      </c>
      <c r="F136" s="12">
        <f>F138</f>
        <v>0</v>
      </c>
      <c r="G136" s="8">
        <f t="shared" si="78"/>
        <v>0</v>
      </c>
      <c r="H136" s="9">
        <f>H138+H139</f>
        <v>372375</v>
      </c>
      <c r="I136" s="9">
        <f>I138+I139</f>
        <v>0</v>
      </c>
      <c r="J136" s="8">
        <f t="shared" si="79"/>
        <v>372375</v>
      </c>
      <c r="K136" s="7" t="s">
        <v>118</v>
      </c>
    </row>
    <row r="137" spans="1:12" x14ac:dyDescent="0.3">
      <c r="A137" s="2"/>
      <c r="B137" s="29" t="s">
        <v>4</v>
      </c>
      <c r="C137" s="10"/>
      <c r="D137" s="23"/>
      <c r="E137" s="27"/>
      <c r="F137" s="27"/>
      <c r="G137" s="26"/>
      <c r="H137" s="26"/>
      <c r="I137" s="26"/>
      <c r="J137" s="27"/>
    </row>
    <row r="138" spans="1:12" hidden="1" x14ac:dyDescent="0.3">
      <c r="A138" s="2"/>
      <c r="B138" s="4" t="s">
        <v>5</v>
      </c>
      <c r="C138" s="10"/>
      <c r="D138" s="23"/>
      <c r="E138" s="12">
        <v>0</v>
      </c>
      <c r="F138" s="12">
        <v>0</v>
      </c>
      <c r="G138" s="8">
        <f t="shared" ref="G138:G140" si="80">E138+F138</f>
        <v>0</v>
      </c>
      <c r="H138" s="9">
        <v>90100</v>
      </c>
      <c r="I138" s="9"/>
      <c r="J138" s="8">
        <f t="shared" ref="J138:J140" si="81">H138+I138</f>
        <v>90100</v>
      </c>
      <c r="L138" s="7">
        <v>0</v>
      </c>
    </row>
    <row r="139" spans="1:12" x14ac:dyDescent="0.3">
      <c r="A139" s="2"/>
      <c r="B139" s="28" t="s">
        <v>142</v>
      </c>
      <c r="C139" s="10"/>
      <c r="D139" s="23"/>
      <c r="E139" s="12">
        <v>0</v>
      </c>
      <c r="F139" s="12">
        <v>0</v>
      </c>
      <c r="G139" s="8">
        <f t="shared" si="80"/>
        <v>0</v>
      </c>
      <c r="H139" s="9">
        <v>282275</v>
      </c>
      <c r="I139" s="9"/>
      <c r="J139" s="8">
        <f t="shared" si="81"/>
        <v>282275</v>
      </c>
    </row>
    <row r="140" spans="1:12" x14ac:dyDescent="0.3">
      <c r="A140" s="2"/>
      <c r="B140" s="37" t="s">
        <v>45</v>
      </c>
      <c r="C140" s="38"/>
      <c r="D140" s="39"/>
      <c r="E140" s="25">
        <f>E143+E146+E149</f>
        <v>130000</v>
      </c>
      <c r="F140" s="25">
        <f>F143+F146+F149</f>
        <v>-30000</v>
      </c>
      <c r="G140" s="25">
        <f t="shared" si="80"/>
        <v>100000</v>
      </c>
      <c r="H140" s="25">
        <f>H143+H146+H149</f>
        <v>225000</v>
      </c>
      <c r="I140" s="25">
        <f>I143+I146+I149</f>
        <v>-100000</v>
      </c>
      <c r="J140" s="8">
        <f t="shared" si="81"/>
        <v>125000</v>
      </c>
    </row>
    <row r="141" spans="1:12" hidden="1" x14ac:dyDescent="0.3">
      <c r="A141" s="2"/>
      <c r="B141" s="3" t="s">
        <v>4</v>
      </c>
      <c r="C141" s="15"/>
      <c r="D141" s="24"/>
      <c r="E141" s="8"/>
      <c r="F141" s="8"/>
      <c r="G141" s="8"/>
      <c r="H141" s="8"/>
      <c r="I141" s="8"/>
      <c r="J141" s="8"/>
      <c r="L141" s="7">
        <v>0</v>
      </c>
    </row>
    <row r="142" spans="1:12" hidden="1" x14ac:dyDescent="0.3">
      <c r="A142" s="2"/>
      <c r="B142" s="4" t="s">
        <v>5</v>
      </c>
      <c r="C142" s="15"/>
      <c r="D142" s="24"/>
      <c r="E142" s="8">
        <f>E145+E148</f>
        <v>130000</v>
      </c>
      <c r="F142" s="8">
        <f>F145+F148</f>
        <v>0</v>
      </c>
      <c r="G142" s="25">
        <f t="shared" ref="G142:G143" si="82">E142+F142</f>
        <v>130000</v>
      </c>
      <c r="H142" s="8">
        <f>H145+H148</f>
        <v>225000</v>
      </c>
      <c r="I142" s="8">
        <f>I145+I148</f>
        <v>0</v>
      </c>
      <c r="J142" s="8">
        <f t="shared" ref="J142:J143" si="83">H142+I142</f>
        <v>225000</v>
      </c>
      <c r="L142" s="7">
        <v>0</v>
      </c>
    </row>
    <row r="143" spans="1:12" ht="75" hidden="1" customHeight="1" x14ac:dyDescent="0.3">
      <c r="A143" s="2" t="s">
        <v>116</v>
      </c>
      <c r="B143" s="16" t="s">
        <v>61</v>
      </c>
      <c r="C143" s="10" t="s">
        <v>47</v>
      </c>
      <c r="D143" s="13" t="s">
        <v>48</v>
      </c>
      <c r="E143" s="25">
        <f>E145</f>
        <v>130000</v>
      </c>
      <c r="F143" s="25">
        <v>-130000</v>
      </c>
      <c r="G143" s="25">
        <f t="shared" si="82"/>
        <v>0</v>
      </c>
      <c r="H143" s="25">
        <f>H145</f>
        <v>225000</v>
      </c>
      <c r="I143" s="25">
        <v>-225000</v>
      </c>
      <c r="J143" s="8">
        <f t="shared" si="83"/>
        <v>0</v>
      </c>
      <c r="K143" s="7" t="s">
        <v>62</v>
      </c>
      <c r="L143" s="7">
        <v>0</v>
      </c>
    </row>
    <row r="144" spans="1:12" hidden="1" x14ac:dyDescent="0.3">
      <c r="A144" s="2"/>
      <c r="B144" s="3" t="s">
        <v>4</v>
      </c>
      <c r="C144" s="15"/>
      <c r="D144" s="24"/>
      <c r="E144" s="8"/>
      <c r="F144" s="8"/>
      <c r="G144" s="8"/>
      <c r="H144" s="8"/>
      <c r="I144" s="8"/>
      <c r="J144" s="8"/>
      <c r="L144" s="7">
        <v>0</v>
      </c>
    </row>
    <row r="145" spans="1:12" hidden="1" x14ac:dyDescent="0.3">
      <c r="A145" s="2"/>
      <c r="B145" s="4" t="s">
        <v>5</v>
      </c>
      <c r="C145" s="15"/>
      <c r="D145" s="24"/>
      <c r="E145" s="9">
        <v>130000</v>
      </c>
      <c r="F145" s="9"/>
      <c r="G145" s="25">
        <f t="shared" ref="G145:G146" si="84">E145+F145</f>
        <v>130000</v>
      </c>
      <c r="H145" s="9">
        <v>225000</v>
      </c>
      <c r="I145" s="9"/>
      <c r="J145" s="8">
        <f t="shared" ref="J145:J146" si="85">H145+I145</f>
        <v>225000</v>
      </c>
      <c r="L145" s="7">
        <v>0</v>
      </c>
    </row>
    <row r="146" spans="1:12" ht="82.5" hidden="1" customHeight="1" x14ac:dyDescent="0.3">
      <c r="A146" s="2" t="s">
        <v>127</v>
      </c>
      <c r="B146" s="17" t="s">
        <v>96</v>
      </c>
      <c r="C146" s="10" t="s">
        <v>47</v>
      </c>
      <c r="D146" s="13" t="s">
        <v>48</v>
      </c>
      <c r="E146" s="8">
        <f>E148</f>
        <v>0</v>
      </c>
      <c r="F146" s="8">
        <f>F148</f>
        <v>0</v>
      </c>
      <c r="G146" s="8">
        <f t="shared" si="84"/>
        <v>0</v>
      </c>
      <c r="H146" s="8">
        <f>H148</f>
        <v>0</v>
      </c>
      <c r="I146" s="8">
        <f>I148</f>
        <v>0</v>
      </c>
      <c r="J146" s="8">
        <f t="shared" si="85"/>
        <v>0</v>
      </c>
      <c r="K146" s="7" t="s">
        <v>97</v>
      </c>
      <c r="L146" s="7">
        <v>0</v>
      </c>
    </row>
    <row r="147" spans="1:12" hidden="1" x14ac:dyDescent="0.3">
      <c r="A147" s="2"/>
      <c r="B147" s="3" t="s">
        <v>4</v>
      </c>
      <c r="C147" s="15"/>
      <c r="D147" s="24"/>
      <c r="E147" s="8"/>
      <c r="F147" s="8"/>
      <c r="G147" s="8"/>
      <c r="H147" s="8"/>
      <c r="I147" s="8"/>
      <c r="J147" s="8"/>
      <c r="L147" s="7">
        <v>0</v>
      </c>
    </row>
    <row r="148" spans="1:12" hidden="1" x14ac:dyDescent="0.3">
      <c r="A148" s="2"/>
      <c r="B148" s="4" t="s">
        <v>5</v>
      </c>
      <c r="C148" s="15"/>
      <c r="D148" s="24"/>
      <c r="E148" s="8">
        <v>0</v>
      </c>
      <c r="F148" s="8">
        <v>0</v>
      </c>
      <c r="G148" s="8">
        <f>E148+F148</f>
        <v>0</v>
      </c>
      <c r="H148" s="8">
        <v>0</v>
      </c>
      <c r="I148" s="8">
        <v>0</v>
      </c>
      <c r="J148" s="8">
        <f>H148+I148</f>
        <v>0</v>
      </c>
      <c r="L148" s="7">
        <v>0</v>
      </c>
    </row>
    <row r="149" spans="1:12" ht="75" x14ac:dyDescent="0.3">
      <c r="A149" s="2" t="s">
        <v>123</v>
      </c>
      <c r="B149" s="28" t="s">
        <v>150</v>
      </c>
      <c r="C149" s="10" t="s">
        <v>47</v>
      </c>
      <c r="D149" s="31"/>
      <c r="E149" s="8">
        <v>0</v>
      </c>
      <c r="F149" s="8">
        <v>100000</v>
      </c>
      <c r="G149" s="8">
        <f>E149+F149</f>
        <v>100000</v>
      </c>
      <c r="H149" s="8">
        <v>0</v>
      </c>
      <c r="I149" s="8">
        <v>125000</v>
      </c>
      <c r="J149" s="8">
        <f>H149+I149</f>
        <v>125000</v>
      </c>
      <c r="K149" s="7" t="s">
        <v>151</v>
      </c>
    </row>
    <row r="150" spans="1:12" x14ac:dyDescent="0.3">
      <c r="A150" s="2"/>
      <c r="B150" s="34" t="s">
        <v>51</v>
      </c>
      <c r="C150" s="34"/>
      <c r="D150" s="35"/>
      <c r="E150" s="25">
        <f>E12+E38+E80+E101+E140</f>
        <v>1772243.4999999998</v>
      </c>
      <c r="F150" s="25">
        <f>F12+F38+F80+F101+F140</f>
        <v>62515.3</v>
      </c>
      <c r="G150" s="25">
        <f>E150+F150</f>
        <v>1834758.7999999998</v>
      </c>
      <c r="H150" s="25">
        <f>H12+H38+H80+H101+H140</f>
        <v>2687878.7</v>
      </c>
      <c r="I150" s="25">
        <f>I12+I38+I80+I101+I140</f>
        <v>-154383.1</v>
      </c>
      <c r="J150" s="8">
        <f>H150+I150</f>
        <v>2533495.6</v>
      </c>
    </row>
    <row r="151" spans="1:12" x14ac:dyDescent="0.3">
      <c r="A151" s="2"/>
      <c r="B151" s="44" t="s">
        <v>52</v>
      </c>
      <c r="C151" s="45"/>
      <c r="D151" s="46"/>
      <c r="E151" s="25"/>
      <c r="F151" s="25"/>
      <c r="G151" s="25"/>
      <c r="H151" s="25"/>
      <c r="I151" s="25"/>
      <c r="J151" s="25"/>
    </row>
    <row r="152" spans="1:12" hidden="1" x14ac:dyDescent="0.3">
      <c r="A152" s="2"/>
      <c r="B152" s="44" t="s">
        <v>5</v>
      </c>
      <c r="C152" s="45"/>
      <c r="D152" s="46"/>
      <c r="E152" s="8">
        <f>E14+E40+E82+E103+E142</f>
        <v>1524427.8999999997</v>
      </c>
      <c r="F152" s="8">
        <f>F14+F40+F82+F103+F142</f>
        <v>12515.3</v>
      </c>
      <c r="G152" s="25">
        <f t="shared" ref="G152:G153" si="86">E152+F152</f>
        <v>1536943.1999999997</v>
      </c>
      <c r="H152" s="8">
        <f>H14+H40+H82+H103+H142</f>
        <v>2405603.7000000002</v>
      </c>
      <c r="I152" s="8">
        <f>I14+I40+I82+I103+I142</f>
        <v>0</v>
      </c>
      <c r="J152" s="8">
        <f t="shared" ref="J152:J153" si="87">H152+I152</f>
        <v>2405603.7000000002</v>
      </c>
      <c r="L152" s="7">
        <v>0</v>
      </c>
    </row>
    <row r="153" spans="1:12" x14ac:dyDescent="0.3">
      <c r="A153" s="2"/>
      <c r="B153" s="47" t="s">
        <v>142</v>
      </c>
      <c r="C153" s="48"/>
      <c r="D153" s="49"/>
      <c r="E153" s="25">
        <f>E104</f>
        <v>247815.6</v>
      </c>
      <c r="F153" s="25">
        <f>F104</f>
        <v>0</v>
      </c>
      <c r="G153" s="25">
        <f t="shared" si="86"/>
        <v>247815.6</v>
      </c>
      <c r="H153" s="25">
        <f>H104</f>
        <v>282275</v>
      </c>
      <c r="I153" s="25">
        <f>I104</f>
        <v>0</v>
      </c>
      <c r="J153" s="8">
        <f t="shared" si="87"/>
        <v>282275</v>
      </c>
    </row>
    <row r="154" spans="1:12" x14ac:dyDescent="0.3">
      <c r="A154" s="2"/>
      <c r="B154" s="34" t="s">
        <v>144</v>
      </c>
      <c r="C154" s="34"/>
      <c r="D154" s="35"/>
      <c r="E154" s="25"/>
      <c r="F154" s="25"/>
      <c r="G154" s="25"/>
      <c r="H154" s="25"/>
      <c r="I154" s="25"/>
      <c r="J154" s="25"/>
    </row>
    <row r="155" spans="1:12" x14ac:dyDescent="0.3">
      <c r="A155" s="2"/>
      <c r="B155" s="34" t="s">
        <v>14</v>
      </c>
      <c r="C155" s="43"/>
      <c r="D155" s="43"/>
      <c r="E155" s="25">
        <f>E53+E56+E62+E65+E68+E59+E71+E74+E77+E41</f>
        <v>175777.19999999998</v>
      </c>
      <c r="F155" s="25">
        <f>F53+F56+F62+F65+F68+F59+F71+F74+F77+F41</f>
        <v>0</v>
      </c>
      <c r="G155" s="25">
        <f t="shared" ref="G155:G160" si="88">E155+F155</f>
        <v>175777.19999999998</v>
      </c>
      <c r="H155" s="25">
        <f>H53+H56+H62+H65+H68+H59+H71+H74+H77+H41</f>
        <v>233620.6</v>
      </c>
      <c r="I155" s="25">
        <f>I53+I56+I62+I65+I68+I59+I71+I74+I77+I41</f>
        <v>0</v>
      </c>
      <c r="J155" s="8">
        <f t="shared" ref="J155:J160" si="89">H155+I155</f>
        <v>233620.6</v>
      </c>
    </row>
    <row r="156" spans="1:12" x14ac:dyDescent="0.3">
      <c r="A156" s="2"/>
      <c r="B156" s="34" t="s">
        <v>29</v>
      </c>
      <c r="C156" s="43"/>
      <c r="D156" s="43"/>
      <c r="E156" s="25">
        <f>E83+E86+E89+E92+E95+E98+E114+E117+E121+E125+E129+E133+E136</f>
        <v>573308.19999999995</v>
      </c>
      <c r="F156" s="25">
        <f>F83+F86+F89+F92+F95+F98+F114+F117+F121+F125+F129+F133+F136</f>
        <v>-20000</v>
      </c>
      <c r="G156" s="25">
        <f t="shared" si="88"/>
        <v>553308.19999999995</v>
      </c>
      <c r="H156" s="25">
        <f>H83+H86+H89+H92+H95+H98+H114+H117+H121+H125+H129+H133+H136</f>
        <v>549258.1</v>
      </c>
      <c r="I156" s="25">
        <f>I83+I86+I89+I92+I95+I98+I114+I117+I121+I125+I129+I133+I136</f>
        <v>-54383.1</v>
      </c>
      <c r="J156" s="8">
        <f t="shared" si="89"/>
        <v>494875</v>
      </c>
    </row>
    <row r="157" spans="1:12" x14ac:dyDescent="0.3">
      <c r="A157" s="2"/>
      <c r="B157" s="34" t="s">
        <v>53</v>
      </c>
      <c r="C157" s="43"/>
      <c r="D157" s="43"/>
      <c r="E157" s="25">
        <f>E15+E18+E21+E24+E27+E30+E33</f>
        <v>875159.79999999993</v>
      </c>
      <c r="F157" s="25">
        <f>F15+F18+F21+F24+F27+F30+F33+F36+F37</f>
        <v>112515.3</v>
      </c>
      <c r="G157" s="25">
        <f t="shared" si="88"/>
        <v>987675.1</v>
      </c>
      <c r="H157" s="25">
        <f>H15+H18+H21+H24+H27+H30+H33</f>
        <v>1677000</v>
      </c>
      <c r="I157" s="25">
        <f>I15+I18+I21+I24+I27+I30+I33+I36+I37</f>
        <v>0</v>
      </c>
      <c r="J157" s="8">
        <f t="shared" si="89"/>
        <v>1677000</v>
      </c>
    </row>
    <row r="158" spans="1:12" x14ac:dyDescent="0.3">
      <c r="A158" s="2"/>
      <c r="B158" s="42" t="s">
        <v>47</v>
      </c>
      <c r="C158" s="43"/>
      <c r="D158" s="43"/>
      <c r="E158" s="25">
        <f>E143+E146</f>
        <v>130000</v>
      </c>
      <c r="F158" s="25">
        <f>F143+F146+F149</f>
        <v>-30000</v>
      </c>
      <c r="G158" s="25">
        <f t="shared" si="88"/>
        <v>100000</v>
      </c>
      <c r="H158" s="25">
        <f>H143+H146</f>
        <v>225000</v>
      </c>
      <c r="I158" s="25">
        <f>I143+I146+I149</f>
        <v>-100000</v>
      </c>
      <c r="J158" s="8">
        <f t="shared" si="89"/>
        <v>125000</v>
      </c>
    </row>
    <row r="159" spans="1:12" x14ac:dyDescent="0.3">
      <c r="A159" s="2"/>
      <c r="B159" s="53" t="s">
        <v>54</v>
      </c>
      <c r="C159" s="54"/>
      <c r="D159" s="55"/>
      <c r="E159" s="25">
        <f>E105+E108+E111</f>
        <v>8217.7000000000007</v>
      </c>
      <c r="F159" s="25">
        <f>F105+F108+F111</f>
        <v>0</v>
      </c>
      <c r="G159" s="25">
        <f t="shared" si="88"/>
        <v>8217.7000000000007</v>
      </c>
      <c r="H159" s="25">
        <f>H105+H108+H111</f>
        <v>3000</v>
      </c>
      <c r="I159" s="25">
        <f>I105+I108+I111</f>
        <v>0</v>
      </c>
      <c r="J159" s="8">
        <f t="shared" si="89"/>
        <v>3000</v>
      </c>
    </row>
    <row r="160" spans="1:12" x14ac:dyDescent="0.3">
      <c r="A160" s="2"/>
      <c r="B160" s="42" t="s">
        <v>80</v>
      </c>
      <c r="C160" s="43"/>
      <c r="D160" s="43"/>
      <c r="E160" s="8">
        <f>E44+E47+E50</f>
        <v>9780.6</v>
      </c>
      <c r="F160" s="8">
        <f>F44+F47+F50</f>
        <v>0</v>
      </c>
      <c r="G160" s="8">
        <f t="shared" si="88"/>
        <v>9780.6</v>
      </c>
      <c r="H160" s="8">
        <f>H44+H47+H50</f>
        <v>0</v>
      </c>
      <c r="I160" s="8">
        <f>I44+I47+I50</f>
        <v>0</v>
      </c>
      <c r="J160" s="8">
        <f t="shared" si="89"/>
        <v>0</v>
      </c>
    </row>
  </sheetData>
  <sheetProtection password="CF5C" sheet="1" objects="1" scenarios="1"/>
  <autoFilter ref="A11:L160">
    <filterColumn colId="11">
      <filters blank="1"/>
    </filterColumn>
  </autoFilter>
  <mergeCells count="28">
    <mergeCell ref="B150:D150"/>
    <mergeCell ref="A10:A11"/>
    <mergeCell ref="B10:B11"/>
    <mergeCell ref="C10:C11"/>
    <mergeCell ref="D10:D11"/>
    <mergeCell ref="B12:D12"/>
    <mergeCell ref="B160:D16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38:D38"/>
    <mergeCell ref="B80:D80"/>
    <mergeCell ref="B101:D101"/>
    <mergeCell ref="B140:D140"/>
    <mergeCell ref="G4:J4"/>
    <mergeCell ref="A6:J7"/>
    <mergeCell ref="F10:F11"/>
    <mergeCell ref="I10:I11"/>
    <mergeCell ref="J10:J11"/>
    <mergeCell ref="G10:G11"/>
    <mergeCell ref="E10:E11"/>
    <mergeCell ref="H10:H11"/>
  </mergeCells>
  <pageMargins left="0.98425196850393704" right="0.39370078740157483" top="0.78740157480314965" bottom="0.78740157480314965" header="0.51181102362204722" footer="0.51181102362204722"/>
  <pageSetup paperSize="9" scale="74" fitToHeight="4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2015-2016 год</vt:lpstr>
      <vt:lpstr>'2015-2016 год'!Заголовки_для_печати</vt:lpstr>
      <vt:lpstr>'2015-2016 год'!Область_печати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Катцина Анна Владиславовна</dc:creator>
  <cp:lastModifiedBy>Колышкина Елена Владимировна</cp:lastModifiedBy>
  <cp:lastPrinted>2013-12-16T08:56:27Z</cp:lastPrinted>
  <dcterms:created xsi:type="dcterms:W3CDTF">2013-10-12T06:09:22Z</dcterms:created>
  <dcterms:modified xsi:type="dcterms:W3CDTF">2013-12-19T05:31:36Z</dcterms:modified>
</cp:coreProperties>
</file>